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izon\Desktop\"/>
    </mc:Choice>
  </mc:AlternateContent>
  <bookViews>
    <workbookView xWindow="0" yWindow="0" windowWidth="22065" windowHeight="8010" firstSheet="6" activeTab="10"/>
  </bookViews>
  <sheets>
    <sheet name="Title" sheetId="1" r:id="rId1"/>
    <sheet name="Contents" sheetId="2" r:id="rId2"/>
    <sheet name="Key Abbreviations" sheetId="3" r:id="rId3"/>
    <sheet name="1A University-wide" sheetId="4" r:id="rId4"/>
    <sheet name="1B University-wide %" sheetId="5" r:id="rId5"/>
    <sheet name="2A By Location" sheetId="6" r:id="rId6"/>
    <sheet name="2B By Location %" sheetId="7" r:id="rId7"/>
    <sheet name="3A By Area" sheetId="8" r:id="rId8"/>
    <sheet name="3B By Area %" sheetId="9" r:id="rId9"/>
    <sheet name="4A By Neighborhood" sheetId="10" r:id="rId10"/>
    <sheet name="4B By Neighborhood %" sheetId="11" r:id="rId11"/>
    <sheet name="5A By Lot" sheetId="12" r:id="rId12"/>
    <sheet name="5B By Lot %" sheetId="13" r:id="rId13"/>
    <sheet name="6A By Structure" sheetId="14" r:id="rId14"/>
    <sheet name="6A By Structure %" sheetId="15" r:id="rId15"/>
    <sheet name="7 A" sheetId="16" r:id="rId16"/>
    <sheet name="8 Visitor" sheetId="17" r:id="rId17"/>
    <sheet name="9A Reserved By Lot" sheetId="18" r:id="rId18"/>
    <sheet name="9A Reserved By Number" sheetId="19" r:id="rId19"/>
    <sheet name="10 Allocated" sheetId="20" r:id="rId20"/>
    <sheet name="11 Accessible" sheetId="21" r:id="rId21"/>
    <sheet name="12 Loading" sheetId="22" r:id="rId22"/>
    <sheet name="Key to Locations, Areas, Neighb" sheetId="23" r:id="rId23"/>
    <sheet name="Parking Space Descriptions" sheetId="24" r:id="rId24"/>
  </sheets>
  <calcPr calcId="162913"/>
  <extLst>
    <ext uri="GoogleSheetsCustomDataVersion1">
      <go:sheetsCustomData xmlns:go="http://customooxmlschemas.google.com/" r:id="rId28" roundtripDataSignature="AMtx7midimlAPDchTVosfGVozxoa7wHWGA=="/>
    </ext>
  </extLst>
</workbook>
</file>

<file path=xl/calcChain.xml><?xml version="1.0" encoding="utf-8"?>
<calcChain xmlns="http://schemas.openxmlformats.org/spreadsheetml/2006/main">
  <c r="B2" i="24" l="1"/>
  <c r="A1" i="23"/>
  <c r="H59" i="22"/>
  <c r="G59" i="22"/>
  <c r="F59" i="22"/>
  <c r="E59" i="22"/>
  <c r="D59" i="22"/>
  <c r="C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B2" i="22"/>
  <c r="D117" i="21"/>
  <c r="C117" i="21"/>
  <c r="F117" i="21" s="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A2" i="21"/>
  <c r="D127" i="20"/>
  <c r="E126" i="20"/>
  <c r="E123" i="20"/>
  <c r="E122" i="20"/>
  <c r="E120" i="20"/>
  <c r="E118" i="20"/>
  <c r="E116" i="20"/>
  <c r="E115" i="20"/>
  <c r="E114" i="20"/>
  <c r="E112" i="20"/>
  <c r="E111" i="20"/>
  <c r="E110" i="20"/>
  <c r="E109" i="20"/>
  <c r="E107" i="20"/>
  <c r="E104" i="20"/>
  <c r="E102" i="20"/>
  <c r="E101" i="20"/>
  <c r="E100" i="20"/>
  <c r="E99" i="20"/>
  <c r="E98" i="20"/>
  <c r="E95" i="20"/>
  <c r="E92" i="20"/>
  <c r="E91" i="20"/>
  <c r="E90" i="20"/>
  <c r="E89" i="20"/>
  <c r="E88" i="20"/>
  <c r="E86" i="20"/>
  <c r="E85" i="20"/>
  <c r="E84" i="20"/>
  <c r="E81" i="20"/>
  <c r="E79" i="20"/>
  <c r="E78" i="20"/>
  <c r="E76" i="20"/>
  <c r="E74" i="20"/>
  <c r="E73" i="20"/>
  <c r="E68" i="20"/>
  <c r="E67" i="20"/>
  <c r="E63" i="20"/>
  <c r="E62" i="20"/>
  <c r="E59" i="20"/>
  <c r="E58" i="20"/>
  <c r="E57" i="20"/>
  <c r="E56" i="20"/>
  <c r="E55" i="20"/>
  <c r="E52" i="20"/>
  <c r="E42" i="20"/>
  <c r="E41" i="20"/>
  <c r="E40" i="20"/>
  <c r="E39" i="20"/>
  <c r="E38" i="20"/>
  <c r="E37" i="20"/>
  <c r="E36" i="20"/>
  <c r="E33" i="20"/>
  <c r="E32" i="20"/>
  <c r="E31" i="20"/>
  <c r="E30" i="20"/>
  <c r="E29" i="20"/>
  <c r="E26" i="20"/>
  <c r="E25" i="20"/>
  <c r="E24" i="20"/>
  <c r="E22" i="20"/>
  <c r="E21" i="20"/>
  <c r="E19" i="20"/>
  <c r="E18" i="20"/>
  <c r="E17" i="20"/>
  <c r="E16" i="20"/>
  <c r="E15" i="20"/>
  <c r="E14" i="20"/>
  <c r="E12" i="20"/>
  <c r="E11" i="20"/>
  <c r="E9" i="20"/>
  <c r="E8" i="20"/>
  <c r="E127" i="20" s="1"/>
  <c r="E6" i="20"/>
  <c r="A2" i="20"/>
  <c r="A2" i="19"/>
  <c r="A2" i="18"/>
  <c r="C38" i="17"/>
  <c r="C37" i="17"/>
  <c r="C52" i="17" s="1"/>
  <c r="B2" i="17"/>
  <c r="F52" i="16"/>
  <c r="E52" i="16"/>
  <c r="D52" i="16"/>
  <c r="C52" i="16"/>
  <c r="G52" i="16" s="1"/>
  <c r="G51" i="16"/>
  <c r="G50" i="16"/>
  <c r="G49" i="16"/>
  <c r="G48" i="16"/>
  <c r="G47" i="16"/>
  <c r="G46" i="16"/>
  <c r="G45" i="16"/>
  <c r="G44" i="16"/>
  <c r="G43" i="16"/>
  <c r="G42" i="16"/>
  <c r="C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A2" i="16"/>
  <c r="A2" i="15"/>
  <c r="M20" i="14"/>
  <c r="K20" i="14"/>
  <c r="J20" i="14"/>
  <c r="I20" i="14"/>
  <c r="H20" i="14"/>
  <c r="G20" i="14"/>
  <c r="F20" i="14"/>
  <c r="E20" i="14"/>
  <c r="D20" i="14"/>
  <c r="C20" i="14"/>
  <c r="B20" i="14"/>
  <c r="M19" i="14"/>
  <c r="K19" i="14"/>
  <c r="J19" i="14"/>
  <c r="I19" i="14"/>
  <c r="H19" i="14"/>
  <c r="G19" i="14"/>
  <c r="F19" i="14"/>
  <c r="E19" i="14"/>
  <c r="D19" i="14"/>
  <c r="C19" i="14"/>
  <c r="B19" i="14"/>
  <c r="L19" i="14" s="1"/>
  <c r="M18" i="14"/>
  <c r="K18" i="14"/>
  <c r="J18" i="14"/>
  <c r="I18" i="14"/>
  <c r="H18" i="14"/>
  <c r="G18" i="14"/>
  <c r="F18" i="14"/>
  <c r="E18" i="14"/>
  <c r="D18" i="14"/>
  <c r="C18" i="14"/>
  <c r="B18" i="14"/>
  <c r="M17" i="14"/>
  <c r="K17" i="14"/>
  <c r="J17" i="14"/>
  <c r="I17" i="14"/>
  <c r="G17" i="14"/>
  <c r="F17" i="14"/>
  <c r="E17" i="14"/>
  <c r="D17" i="14"/>
  <c r="B17" i="14"/>
  <c r="M16" i="14"/>
  <c r="K16" i="14"/>
  <c r="J16" i="14"/>
  <c r="I16" i="14"/>
  <c r="H16" i="14"/>
  <c r="G16" i="14"/>
  <c r="F16" i="14"/>
  <c r="E16" i="14"/>
  <c r="D16" i="14"/>
  <c r="C16" i="14"/>
  <c r="B16" i="14"/>
  <c r="M15" i="14"/>
  <c r="K15" i="14"/>
  <c r="J15" i="14"/>
  <c r="I15" i="14"/>
  <c r="H15" i="14"/>
  <c r="G15" i="14"/>
  <c r="F15" i="14"/>
  <c r="E15" i="14"/>
  <c r="D15" i="14"/>
  <c r="C15" i="14"/>
  <c r="B15" i="14"/>
  <c r="M14" i="14"/>
  <c r="K14" i="14"/>
  <c r="J14" i="14"/>
  <c r="I14" i="14"/>
  <c r="H14" i="14"/>
  <c r="G14" i="14"/>
  <c r="F14" i="14"/>
  <c r="E14" i="14"/>
  <c r="D14" i="14"/>
  <c r="C14" i="14"/>
  <c r="B14" i="14"/>
  <c r="M13" i="14"/>
  <c r="K13" i="14"/>
  <c r="J13" i="14"/>
  <c r="I13" i="14"/>
  <c r="H13" i="14"/>
  <c r="G13" i="14"/>
  <c r="F13" i="14"/>
  <c r="E13" i="14"/>
  <c r="D13" i="14"/>
  <c r="C13" i="14"/>
  <c r="B13" i="14"/>
  <c r="M12" i="14"/>
  <c r="K12" i="14"/>
  <c r="J12" i="14"/>
  <c r="I12" i="14"/>
  <c r="H12" i="14"/>
  <c r="G12" i="14"/>
  <c r="F12" i="14"/>
  <c r="E12" i="14"/>
  <c r="D12" i="14"/>
  <c r="C12" i="14"/>
  <c r="B12" i="14"/>
  <c r="M11" i="14"/>
  <c r="K11" i="14"/>
  <c r="J11" i="14"/>
  <c r="I11" i="14"/>
  <c r="H11" i="14"/>
  <c r="G11" i="14"/>
  <c r="F11" i="14"/>
  <c r="E11" i="14"/>
  <c r="D11" i="14"/>
  <c r="C11" i="14"/>
  <c r="B11" i="14"/>
  <c r="M10" i="14"/>
  <c r="K10" i="14"/>
  <c r="J10" i="14"/>
  <c r="I10" i="14"/>
  <c r="H10" i="14"/>
  <c r="G10" i="14"/>
  <c r="F10" i="14"/>
  <c r="E10" i="14"/>
  <c r="D10" i="14"/>
  <c r="C10" i="14"/>
  <c r="B10" i="14"/>
  <c r="M9" i="14"/>
  <c r="K9" i="14"/>
  <c r="J9" i="14"/>
  <c r="I9" i="14"/>
  <c r="H9" i="14"/>
  <c r="G9" i="14"/>
  <c r="F9" i="14"/>
  <c r="E9" i="14"/>
  <c r="D9" i="14"/>
  <c r="C9" i="14"/>
  <c r="B9" i="14"/>
  <c r="M8" i="14"/>
  <c r="K8" i="14"/>
  <c r="J8" i="14"/>
  <c r="I8" i="14"/>
  <c r="H8" i="14"/>
  <c r="G8" i="14"/>
  <c r="F8" i="14"/>
  <c r="E8" i="14"/>
  <c r="D8" i="14"/>
  <c r="C8" i="14"/>
  <c r="B8" i="14"/>
  <c r="A2" i="14"/>
  <c r="F117" i="13"/>
  <c r="C97" i="13"/>
  <c r="K91" i="13"/>
  <c r="G79" i="13"/>
  <c r="I69" i="13"/>
  <c r="I68" i="13"/>
  <c r="G65" i="13"/>
  <c r="E64" i="13"/>
  <c r="C61" i="13"/>
  <c r="K57" i="13"/>
  <c r="B56" i="13"/>
  <c r="E55" i="13"/>
  <c r="G53" i="13"/>
  <c r="C53" i="13"/>
  <c r="F51" i="13"/>
  <c r="B49" i="13"/>
  <c r="G48" i="13"/>
  <c r="C47" i="13"/>
  <c r="L46" i="13"/>
  <c r="H45" i="13"/>
  <c r="B45" i="13"/>
  <c r="J43" i="13"/>
  <c r="C43" i="13"/>
  <c r="K41" i="13"/>
  <c r="H41" i="13"/>
  <c r="D40" i="13"/>
  <c r="J39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L36" i="13"/>
  <c r="H36" i="13"/>
  <c r="B35" i="13"/>
  <c r="L34" i="13"/>
  <c r="D34" i="13"/>
  <c r="D33" i="13"/>
  <c r="B33" i="13"/>
  <c r="F32" i="13"/>
  <c r="D32" i="13"/>
  <c r="H31" i="13"/>
  <c r="D31" i="13"/>
  <c r="H30" i="13"/>
  <c r="F30" i="13"/>
  <c r="J29" i="13"/>
  <c r="H29" i="13"/>
  <c r="L28" i="13"/>
  <c r="I28" i="13"/>
  <c r="C28" i="13"/>
  <c r="H26" i="13"/>
  <c r="F26" i="13"/>
  <c r="B25" i="13"/>
  <c r="L24" i="13"/>
  <c r="E24" i="13"/>
  <c r="C24" i="13"/>
  <c r="I23" i="13"/>
  <c r="G23" i="13"/>
  <c r="M22" i="13"/>
  <c r="K22" i="13"/>
  <c r="E22" i="13"/>
  <c r="C22" i="13"/>
  <c r="M20" i="13"/>
  <c r="K20" i="13"/>
  <c r="G20" i="13"/>
  <c r="E20" i="13"/>
  <c r="C20" i="13"/>
  <c r="M18" i="13"/>
  <c r="K18" i="13"/>
  <c r="E18" i="13"/>
  <c r="C18" i="13"/>
  <c r="G17" i="13"/>
  <c r="M16" i="13"/>
  <c r="K16" i="13"/>
  <c r="G16" i="13"/>
  <c r="E16" i="13"/>
  <c r="C16" i="13"/>
  <c r="K15" i="13"/>
  <c r="I15" i="13"/>
  <c r="G15" i="13"/>
  <c r="C15" i="13"/>
  <c r="M14" i="13"/>
  <c r="K14" i="13"/>
  <c r="G14" i="13"/>
  <c r="E14" i="13"/>
  <c r="C14" i="13"/>
  <c r="K12" i="13"/>
  <c r="I12" i="13"/>
  <c r="G12" i="13"/>
  <c r="C12" i="13"/>
  <c r="K11" i="13"/>
  <c r="E11" i="13"/>
  <c r="K10" i="13"/>
  <c r="I10" i="13"/>
  <c r="G10" i="13"/>
  <c r="C10" i="13"/>
  <c r="K9" i="13"/>
  <c r="E9" i="13"/>
  <c r="K8" i="13"/>
  <c r="I8" i="13"/>
  <c r="G8" i="13"/>
  <c r="C8" i="13"/>
  <c r="A2" i="13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D161" i="12"/>
  <c r="I160" i="12"/>
  <c r="D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C105" i="13" s="1"/>
  <c r="N103" i="12"/>
  <c r="N102" i="12"/>
  <c r="N101" i="12"/>
  <c r="N100" i="12"/>
  <c r="N99" i="12"/>
  <c r="N98" i="12"/>
  <c r="K99" i="13" s="1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B83" i="13" s="1"/>
  <c r="N81" i="12"/>
  <c r="N80" i="12"/>
  <c r="D81" i="13" s="1"/>
  <c r="N79" i="12"/>
  <c r="N78" i="12"/>
  <c r="N77" i="12"/>
  <c r="N76" i="12"/>
  <c r="N75" i="12"/>
  <c r="I76" i="13" s="1"/>
  <c r="N74" i="12"/>
  <c r="E75" i="13" s="1"/>
  <c r="N73" i="12"/>
  <c r="N72" i="12"/>
  <c r="M73" i="13" s="1"/>
  <c r="N71" i="12"/>
  <c r="I72" i="13" s="1"/>
  <c r="N70" i="12"/>
  <c r="G71" i="13" s="1"/>
  <c r="N69" i="12"/>
  <c r="N68" i="12"/>
  <c r="N67" i="12"/>
  <c r="N66" i="12"/>
  <c r="H67" i="13" s="1"/>
  <c r="N65" i="12"/>
  <c r="N64" i="12"/>
  <c r="N63" i="12"/>
  <c r="N62" i="12"/>
  <c r="N61" i="12"/>
  <c r="N60" i="12"/>
  <c r="N59" i="12"/>
  <c r="N58" i="12"/>
  <c r="M59" i="13" s="1"/>
  <c r="N57" i="12"/>
  <c r="N56" i="12"/>
  <c r="N55" i="12"/>
  <c r="L56" i="13" s="1"/>
  <c r="N54" i="12"/>
  <c r="N53" i="12"/>
  <c r="N52" i="12"/>
  <c r="N51" i="12"/>
  <c r="N50" i="12"/>
  <c r="I51" i="13" s="1"/>
  <c r="N49" i="12"/>
  <c r="N48" i="12"/>
  <c r="M49" i="13" s="1"/>
  <c r="N47" i="12"/>
  <c r="N46" i="12"/>
  <c r="J47" i="13" s="1"/>
  <c r="N45" i="12"/>
  <c r="N44" i="12"/>
  <c r="N43" i="12"/>
  <c r="N42" i="12"/>
  <c r="B43" i="13" s="1"/>
  <c r="N41" i="12"/>
  <c r="N40" i="12"/>
  <c r="B41" i="13" s="1"/>
  <c r="N39" i="12"/>
  <c r="L40" i="13" s="1"/>
  <c r="N38" i="12"/>
  <c r="N37" i="12"/>
  <c r="N36" i="12"/>
  <c r="N35" i="12"/>
  <c r="N34" i="12"/>
  <c r="K34" i="13" s="1"/>
  <c r="N33" i="12"/>
  <c r="N32" i="12"/>
  <c r="L32" i="13" s="1"/>
  <c r="N31" i="12"/>
  <c r="K31" i="13" s="1"/>
  <c r="N30" i="12"/>
  <c r="L30" i="13" s="1"/>
  <c r="N29" i="12"/>
  <c r="N28" i="12"/>
  <c r="N27" i="12"/>
  <c r="E27" i="13" s="1"/>
  <c r="N26" i="12"/>
  <c r="E26" i="13" s="1"/>
  <c r="N25" i="12"/>
  <c r="N24" i="12"/>
  <c r="J24" i="13" s="1"/>
  <c r="N23" i="12"/>
  <c r="H23" i="13" s="1"/>
  <c r="N22" i="12"/>
  <c r="L22" i="13" s="1"/>
  <c r="N21" i="12"/>
  <c r="I21" i="13" s="1"/>
  <c r="N20" i="12"/>
  <c r="L20" i="13" s="1"/>
  <c r="N19" i="12"/>
  <c r="G19" i="13" s="1"/>
  <c r="N18" i="12"/>
  <c r="L18" i="13" s="1"/>
  <c r="N17" i="12"/>
  <c r="N16" i="12"/>
  <c r="L16" i="13" s="1"/>
  <c r="N15" i="12"/>
  <c r="H15" i="13" s="1"/>
  <c r="N14" i="12"/>
  <c r="L14" i="13" s="1"/>
  <c r="N13" i="12"/>
  <c r="N12" i="12"/>
  <c r="H12" i="13" s="1"/>
  <c r="N11" i="12"/>
  <c r="M11" i="13" s="1"/>
  <c r="N10" i="12"/>
  <c r="H10" i="13" s="1"/>
  <c r="N9" i="12"/>
  <c r="N8" i="12"/>
  <c r="H8" i="13" s="1"/>
  <c r="B2" i="12"/>
  <c r="L22" i="11"/>
  <c r="B21" i="11"/>
  <c r="A2" i="11"/>
  <c r="N27" i="10"/>
  <c r="L27" i="10"/>
  <c r="K27" i="10"/>
  <c r="J27" i="10"/>
  <c r="I27" i="10"/>
  <c r="H27" i="10"/>
  <c r="G27" i="10"/>
  <c r="F27" i="10"/>
  <c r="E27" i="10"/>
  <c r="D27" i="10"/>
  <c r="C27" i="10"/>
  <c r="B27" i="10"/>
  <c r="M27" i="10" s="1"/>
  <c r="N26" i="10"/>
  <c r="L26" i="10"/>
  <c r="K26" i="10"/>
  <c r="J26" i="10"/>
  <c r="I26" i="10"/>
  <c r="H26" i="10"/>
  <c r="G26" i="10"/>
  <c r="F26" i="10"/>
  <c r="E26" i="10"/>
  <c r="D26" i="10"/>
  <c r="C26" i="10"/>
  <c r="B26" i="10"/>
  <c r="N25" i="10"/>
  <c r="L25" i="10"/>
  <c r="K25" i="10"/>
  <c r="J25" i="10"/>
  <c r="I25" i="10"/>
  <c r="H25" i="10"/>
  <c r="G25" i="10"/>
  <c r="F25" i="10"/>
  <c r="E25" i="10"/>
  <c r="D25" i="10"/>
  <c r="C25" i="10"/>
  <c r="B25" i="10"/>
  <c r="N24" i="10"/>
  <c r="L24" i="10"/>
  <c r="K24" i="10"/>
  <c r="J24" i="10"/>
  <c r="I24" i="10"/>
  <c r="H24" i="10"/>
  <c r="H24" i="11" s="1"/>
  <c r="G24" i="10"/>
  <c r="F24" i="10"/>
  <c r="E24" i="10"/>
  <c r="M24" i="10" s="1"/>
  <c r="D24" i="10"/>
  <c r="D24" i="11" s="1"/>
  <c r="C24" i="10"/>
  <c r="B24" i="10"/>
  <c r="N23" i="10"/>
  <c r="L23" i="10"/>
  <c r="L23" i="11" s="1"/>
  <c r="K23" i="10"/>
  <c r="J23" i="10"/>
  <c r="J23" i="11" s="1"/>
  <c r="I23" i="10"/>
  <c r="H23" i="10"/>
  <c r="H23" i="11" s="1"/>
  <c r="G23" i="10"/>
  <c r="F23" i="10"/>
  <c r="E23" i="10"/>
  <c r="M23" i="10" s="1"/>
  <c r="M23" i="11" s="1"/>
  <c r="D23" i="10"/>
  <c r="D23" i="11" s="1"/>
  <c r="C23" i="10"/>
  <c r="B23" i="10"/>
  <c r="B23" i="11" s="1"/>
  <c r="N22" i="10"/>
  <c r="M22" i="10"/>
  <c r="M22" i="11" s="1"/>
  <c r="L22" i="10"/>
  <c r="K22" i="10"/>
  <c r="K22" i="11" s="1"/>
  <c r="J22" i="10"/>
  <c r="J22" i="11" s="1"/>
  <c r="I22" i="10"/>
  <c r="I22" i="11" s="1"/>
  <c r="H22" i="10"/>
  <c r="H22" i="11" s="1"/>
  <c r="G22" i="10"/>
  <c r="G22" i="11" s="1"/>
  <c r="F22" i="10"/>
  <c r="E22" i="11" s="1"/>
  <c r="E22" i="10"/>
  <c r="D22" i="10"/>
  <c r="D22" i="11" s="1"/>
  <c r="C22" i="10"/>
  <c r="C22" i="11" s="1"/>
  <c r="B22" i="10"/>
  <c r="B22" i="11" s="1"/>
  <c r="N21" i="10"/>
  <c r="M21" i="10"/>
  <c r="M21" i="11" s="1"/>
  <c r="L21" i="10"/>
  <c r="L21" i="11" s="1"/>
  <c r="K21" i="10"/>
  <c r="J21" i="10"/>
  <c r="J21" i="11" s="1"/>
  <c r="I21" i="10"/>
  <c r="H21" i="10"/>
  <c r="H21" i="11" s="1"/>
  <c r="G21" i="10"/>
  <c r="G21" i="11" s="1"/>
  <c r="F21" i="10"/>
  <c r="E21" i="10"/>
  <c r="D21" i="10"/>
  <c r="D21" i="11" s="1"/>
  <c r="C21" i="10"/>
  <c r="C21" i="11" s="1"/>
  <c r="B21" i="10"/>
  <c r="N20" i="10"/>
  <c r="L20" i="10"/>
  <c r="L20" i="11" s="1"/>
  <c r="K20" i="10"/>
  <c r="J20" i="10"/>
  <c r="I20" i="10"/>
  <c r="H20" i="10"/>
  <c r="H20" i="11" s="1"/>
  <c r="G20" i="10"/>
  <c r="F20" i="10"/>
  <c r="E20" i="10"/>
  <c r="M20" i="10" s="1"/>
  <c r="M20" i="11" s="1"/>
  <c r="D20" i="10"/>
  <c r="D20" i="11" s="1"/>
  <c r="C20" i="10"/>
  <c r="B20" i="10"/>
  <c r="N19" i="10"/>
  <c r="L19" i="10"/>
  <c r="K19" i="10"/>
  <c r="J19" i="10"/>
  <c r="I19" i="10"/>
  <c r="H19" i="10"/>
  <c r="G19" i="10"/>
  <c r="F19" i="10"/>
  <c r="E19" i="10"/>
  <c r="D19" i="10"/>
  <c r="C19" i="10"/>
  <c r="B19" i="10"/>
  <c r="N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L17" i="10"/>
  <c r="K17" i="10"/>
  <c r="J17" i="10"/>
  <c r="I17" i="10"/>
  <c r="H17" i="10"/>
  <c r="G17" i="10"/>
  <c r="F17" i="10"/>
  <c r="E17" i="10"/>
  <c r="D17" i="10"/>
  <c r="C17" i="10"/>
  <c r="B17" i="10"/>
  <c r="N16" i="10"/>
  <c r="L16" i="10"/>
  <c r="L16" i="11" s="1"/>
  <c r="K16" i="10"/>
  <c r="J16" i="10"/>
  <c r="I16" i="10"/>
  <c r="H16" i="10"/>
  <c r="H16" i="11" s="1"/>
  <c r="G16" i="10"/>
  <c r="F16" i="10"/>
  <c r="F16" i="11" s="1"/>
  <c r="E16" i="10"/>
  <c r="M16" i="10" s="1"/>
  <c r="M16" i="11" s="1"/>
  <c r="D16" i="10"/>
  <c r="D16" i="11" s="1"/>
  <c r="C16" i="10"/>
  <c r="B16" i="10"/>
  <c r="N15" i="10"/>
  <c r="L15" i="10"/>
  <c r="L15" i="11" s="1"/>
  <c r="K15" i="10"/>
  <c r="J15" i="10"/>
  <c r="J15" i="11" s="1"/>
  <c r="I15" i="10"/>
  <c r="H15" i="10"/>
  <c r="H15" i="11" s="1"/>
  <c r="G15" i="10"/>
  <c r="F15" i="10"/>
  <c r="E15" i="10"/>
  <c r="M15" i="10" s="1"/>
  <c r="M15" i="11" s="1"/>
  <c r="D15" i="10"/>
  <c r="D15" i="11" s="1"/>
  <c r="C15" i="10"/>
  <c r="B15" i="10"/>
  <c r="B15" i="11" s="1"/>
  <c r="N14" i="10"/>
  <c r="L14" i="10"/>
  <c r="K14" i="10"/>
  <c r="J14" i="10"/>
  <c r="I14" i="10"/>
  <c r="H14" i="10"/>
  <c r="G14" i="10"/>
  <c r="F14" i="10"/>
  <c r="E14" i="10"/>
  <c r="D14" i="10"/>
  <c r="C14" i="10"/>
  <c r="B14" i="10"/>
  <c r="N13" i="10"/>
  <c r="L13" i="10"/>
  <c r="L13" i="11" s="1"/>
  <c r="K13" i="10"/>
  <c r="J13" i="10"/>
  <c r="I13" i="10"/>
  <c r="H13" i="10"/>
  <c r="H9" i="8" s="1"/>
  <c r="G13" i="10"/>
  <c r="F13" i="10"/>
  <c r="E13" i="10"/>
  <c r="D13" i="10"/>
  <c r="D13" i="11" s="1"/>
  <c r="C13" i="10"/>
  <c r="B13" i="10"/>
  <c r="M13" i="10" s="1"/>
  <c r="M13" i="11" s="1"/>
  <c r="N12" i="10"/>
  <c r="L12" i="10"/>
  <c r="L9" i="8" s="1"/>
  <c r="K12" i="10"/>
  <c r="J12" i="10"/>
  <c r="I12" i="10"/>
  <c r="H12" i="10"/>
  <c r="G12" i="10"/>
  <c r="F12" i="10"/>
  <c r="E12" i="10"/>
  <c r="E9" i="8" s="1"/>
  <c r="D12" i="10"/>
  <c r="C12" i="10"/>
  <c r="B12" i="10"/>
  <c r="N11" i="10"/>
  <c r="L11" i="10"/>
  <c r="L11" i="11" s="1"/>
  <c r="K11" i="10"/>
  <c r="J11" i="10"/>
  <c r="I11" i="10"/>
  <c r="H11" i="10"/>
  <c r="G11" i="10"/>
  <c r="F11" i="10"/>
  <c r="E11" i="10"/>
  <c r="D11" i="10"/>
  <c r="D11" i="11" s="1"/>
  <c r="C11" i="10"/>
  <c r="B11" i="10"/>
  <c r="M11" i="10" s="1"/>
  <c r="M11" i="11" s="1"/>
  <c r="N10" i="10"/>
  <c r="L10" i="10"/>
  <c r="K10" i="10"/>
  <c r="J10" i="10"/>
  <c r="I10" i="10"/>
  <c r="H10" i="10"/>
  <c r="G10" i="10"/>
  <c r="F10" i="10"/>
  <c r="E10" i="10"/>
  <c r="D10" i="10"/>
  <c r="C10" i="10"/>
  <c r="B10" i="10"/>
  <c r="N9" i="10"/>
  <c r="L9" i="10"/>
  <c r="L8" i="8" s="1"/>
  <c r="K9" i="10"/>
  <c r="J9" i="10"/>
  <c r="I9" i="10"/>
  <c r="H9" i="10"/>
  <c r="G9" i="10"/>
  <c r="F9" i="10"/>
  <c r="E9" i="10"/>
  <c r="D9" i="10"/>
  <c r="D8" i="8" s="1"/>
  <c r="C9" i="10"/>
  <c r="B9" i="10"/>
  <c r="N8" i="10"/>
  <c r="L8" i="10"/>
  <c r="K8" i="10"/>
  <c r="J8" i="10"/>
  <c r="I8" i="10"/>
  <c r="H8" i="10"/>
  <c r="G8" i="10"/>
  <c r="F8" i="10"/>
  <c r="E8" i="10"/>
  <c r="E8" i="8" s="1"/>
  <c r="E8" i="6" s="1"/>
  <c r="E8" i="4" s="1"/>
  <c r="D8" i="10"/>
  <c r="C8" i="10"/>
  <c r="B8" i="10"/>
  <c r="A2" i="10"/>
  <c r="A2" i="9"/>
  <c r="N11" i="8"/>
  <c r="L11" i="8"/>
  <c r="L11" i="9" s="1"/>
  <c r="K11" i="8"/>
  <c r="J11" i="8"/>
  <c r="I11" i="8"/>
  <c r="H11" i="8"/>
  <c r="H11" i="9" s="1"/>
  <c r="G11" i="8"/>
  <c r="F11" i="8"/>
  <c r="E11" i="8"/>
  <c r="D11" i="8"/>
  <c r="D11" i="9" s="1"/>
  <c r="C11" i="8"/>
  <c r="B11" i="8"/>
  <c r="M11" i="8" s="1"/>
  <c r="N10" i="8"/>
  <c r="L10" i="8"/>
  <c r="K10" i="8"/>
  <c r="J10" i="8"/>
  <c r="I10" i="8"/>
  <c r="H10" i="8"/>
  <c r="G10" i="8"/>
  <c r="F10" i="8"/>
  <c r="E10" i="8"/>
  <c r="D10" i="8"/>
  <c r="C10" i="8"/>
  <c r="B10" i="8"/>
  <c r="N9" i="8"/>
  <c r="J9" i="8"/>
  <c r="I9" i="8"/>
  <c r="F9" i="8"/>
  <c r="B9" i="8"/>
  <c r="N8" i="8"/>
  <c r="N8" i="6" s="1"/>
  <c r="N8" i="4" s="1"/>
  <c r="K8" i="8"/>
  <c r="G8" i="8"/>
  <c r="F8" i="8"/>
  <c r="C8" i="8"/>
  <c r="A2" i="8"/>
  <c r="A2" i="7"/>
  <c r="N9" i="6"/>
  <c r="K9" i="6"/>
  <c r="J9" i="6"/>
  <c r="I9" i="6"/>
  <c r="F9" i="6"/>
  <c r="E9" i="6"/>
  <c r="C9" i="6"/>
  <c r="B9" i="6"/>
  <c r="A2" i="6"/>
  <c r="A2" i="5"/>
  <c r="A2" i="4"/>
  <c r="M27" i="11" l="1"/>
  <c r="H27" i="11"/>
  <c r="J27" i="11"/>
  <c r="K10" i="9"/>
  <c r="G11" i="9"/>
  <c r="H18" i="11"/>
  <c r="D27" i="11"/>
  <c r="L27" i="11"/>
  <c r="I11" i="9"/>
  <c r="B25" i="11"/>
  <c r="J11" i="9"/>
  <c r="B11" i="9"/>
  <c r="F11" i="9"/>
  <c r="M11" i="9"/>
  <c r="E11" i="9"/>
  <c r="H11" i="11"/>
  <c r="D14" i="11"/>
  <c r="H17" i="11"/>
  <c r="I9" i="9"/>
  <c r="C11" i="9"/>
  <c r="K11" i="9"/>
  <c r="I11" i="11"/>
  <c r="L8" i="6"/>
  <c r="J11" i="11"/>
  <c r="J13" i="11"/>
  <c r="H25" i="11"/>
  <c r="M24" i="11"/>
  <c r="L24" i="11"/>
  <c r="K9" i="11"/>
  <c r="G13" i="11"/>
  <c r="C25" i="11"/>
  <c r="I27" i="11"/>
  <c r="B11" i="11"/>
  <c r="L166" i="13"/>
  <c r="D166" i="13"/>
  <c r="K166" i="13"/>
  <c r="C166" i="13"/>
  <c r="H166" i="13"/>
  <c r="J166" i="13"/>
  <c r="I166" i="13"/>
  <c r="G166" i="13"/>
  <c r="E166" i="13"/>
  <c r="B166" i="13"/>
  <c r="F166" i="13"/>
  <c r="M166" i="13"/>
  <c r="L174" i="13"/>
  <c r="D174" i="13"/>
  <c r="K174" i="13"/>
  <c r="C174" i="13"/>
  <c r="H174" i="13"/>
  <c r="E174" i="13"/>
  <c r="B174" i="13"/>
  <c r="M174" i="13"/>
  <c r="J174" i="13"/>
  <c r="I174" i="13"/>
  <c r="F174" i="13"/>
  <c r="G174" i="13"/>
  <c r="L182" i="13"/>
  <c r="D182" i="13"/>
  <c r="K182" i="13"/>
  <c r="C182" i="13"/>
  <c r="H182" i="13"/>
  <c r="J182" i="13"/>
  <c r="I182" i="13"/>
  <c r="G182" i="13"/>
  <c r="F182" i="13"/>
  <c r="E182" i="13"/>
  <c r="B182" i="13"/>
  <c r="M182" i="13"/>
  <c r="L190" i="13"/>
  <c r="D190" i="13"/>
  <c r="K190" i="13"/>
  <c r="C190" i="13"/>
  <c r="H190" i="13"/>
  <c r="E190" i="13"/>
  <c r="B190" i="13"/>
  <c r="M190" i="13"/>
  <c r="J190" i="13"/>
  <c r="I190" i="13"/>
  <c r="G190" i="13"/>
  <c r="F190" i="13"/>
  <c r="L198" i="13"/>
  <c r="D198" i="13"/>
  <c r="K198" i="13"/>
  <c r="C198" i="13"/>
  <c r="H198" i="13"/>
  <c r="J198" i="13"/>
  <c r="I198" i="13"/>
  <c r="G198" i="13"/>
  <c r="F198" i="13"/>
  <c r="E198" i="13"/>
  <c r="B198" i="13"/>
  <c r="M198" i="13"/>
  <c r="M10" i="8"/>
  <c r="D10" i="9" s="1"/>
  <c r="M12" i="10"/>
  <c r="M12" i="11" s="1"/>
  <c r="F15" i="11"/>
  <c r="E15" i="11"/>
  <c r="I16" i="11"/>
  <c r="F23" i="11"/>
  <c r="E23" i="11"/>
  <c r="I24" i="11"/>
  <c r="L9" i="11"/>
  <c r="G9" i="6"/>
  <c r="H8" i="8"/>
  <c r="C9" i="8"/>
  <c r="K9" i="8"/>
  <c r="M9" i="10"/>
  <c r="M9" i="11" s="1"/>
  <c r="C11" i="11"/>
  <c r="K11" i="11"/>
  <c r="I13" i="11"/>
  <c r="G15" i="11"/>
  <c r="B16" i="11"/>
  <c r="J16" i="11"/>
  <c r="M17" i="10"/>
  <c r="M17" i="11" s="1"/>
  <c r="E20" i="11"/>
  <c r="I21" i="11"/>
  <c r="G23" i="11"/>
  <c r="B24" i="11"/>
  <c r="J24" i="11"/>
  <c r="M25" i="10"/>
  <c r="C27" i="11"/>
  <c r="K27" i="11"/>
  <c r="L12" i="11"/>
  <c r="L9" i="13"/>
  <c r="D9" i="13"/>
  <c r="J9" i="13"/>
  <c r="B9" i="13"/>
  <c r="I9" i="13"/>
  <c r="H9" i="13"/>
  <c r="G9" i="13"/>
  <c r="F9" i="13"/>
  <c r="H17" i="13"/>
  <c r="F17" i="13"/>
  <c r="M17" i="13"/>
  <c r="E17" i="13"/>
  <c r="L17" i="13"/>
  <c r="D17" i="13"/>
  <c r="K17" i="13"/>
  <c r="C17" i="13"/>
  <c r="J17" i="13"/>
  <c r="B17" i="13"/>
  <c r="F25" i="13"/>
  <c r="J25" i="13"/>
  <c r="H25" i="13"/>
  <c r="G25" i="13"/>
  <c r="E25" i="13"/>
  <c r="M25" i="13"/>
  <c r="D25" i="13"/>
  <c r="L25" i="13"/>
  <c r="C25" i="13"/>
  <c r="F33" i="13"/>
  <c r="M33" i="13"/>
  <c r="E33" i="13"/>
  <c r="C33" i="13"/>
  <c r="K33" i="13"/>
  <c r="J33" i="13"/>
  <c r="I33" i="13"/>
  <c r="H33" i="13"/>
  <c r="G33" i="13"/>
  <c r="M42" i="13"/>
  <c r="E42" i="13"/>
  <c r="K42" i="13"/>
  <c r="C42" i="13"/>
  <c r="J42" i="13"/>
  <c r="B42" i="13"/>
  <c r="I42" i="13"/>
  <c r="H42" i="13"/>
  <c r="L42" i="13"/>
  <c r="G42" i="13"/>
  <c r="F42" i="13"/>
  <c r="D42" i="13"/>
  <c r="H50" i="13"/>
  <c r="F50" i="13"/>
  <c r="I50" i="13"/>
  <c r="E50" i="13"/>
  <c r="D50" i="13"/>
  <c r="M50" i="13"/>
  <c r="C50" i="13"/>
  <c r="L50" i="13"/>
  <c r="B50" i="13"/>
  <c r="K50" i="13"/>
  <c r="G50" i="13"/>
  <c r="J58" i="13"/>
  <c r="B58" i="13"/>
  <c r="H58" i="13"/>
  <c r="F58" i="13"/>
  <c r="K58" i="13"/>
  <c r="G58" i="13"/>
  <c r="E58" i="13"/>
  <c r="D58" i="13"/>
  <c r="C58" i="13"/>
  <c r="M58" i="13"/>
  <c r="L58" i="13"/>
  <c r="J66" i="13"/>
  <c r="B66" i="13"/>
  <c r="H66" i="13"/>
  <c r="F66" i="13"/>
  <c r="E66" i="13"/>
  <c r="D66" i="13"/>
  <c r="M66" i="13"/>
  <c r="L66" i="13"/>
  <c r="K66" i="13"/>
  <c r="I66" i="13"/>
  <c r="G66" i="13"/>
  <c r="C66" i="13"/>
  <c r="J74" i="13"/>
  <c r="B74" i="13"/>
  <c r="H74" i="13"/>
  <c r="G74" i="13"/>
  <c r="F74" i="13"/>
  <c r="D74" i="13"/>
  <c r="C74" i="13"/>
  <c r="M74" i="13"/>
  <c r="L74" i="13"/>
  <c r="K74" i="13"/>
  <c r="I74" i="13"/>
  <c r="E74" i="13"/>
  <c r="J82" i="13"/>
  <c r="B82" i="13"/>
  <c r="M82" i="13"/>
  <c r="E82" i="13"/>
  <c r="D82" i="13"/>
  <c r="L82" i="13"/>
  <c r="K82" i="13"/>
  <c r="I82" i="13"/>
  <c r="H82" i="13"/>
  <c r="G82" i="13"/>
  <c r="F82" i="13"/>
  <c r="C82" i="13"/>
  <c r="K90" i="13"/>
  <c r="C90" i="13"/>
  <c r="J90" i="13"/>
  <c r="B90" i="13"/>
  <c r="I90" i="13"/>
  <c r="M90" i="13"/>
  <c r="E90" i="13"/>
  <c r="H90" i="13"/>
  <c r="F90" i="13"/>
  <c r="D90" i="13"/>
  <c r="L90" i="13"/>
  <c r="G90" i="13"/>
  <c r="K98" i="13"/>
  <c r="C98" i="13"/>
  <c r="J98" i="13"/>
  <c r="B98" i="13"/>
  <c r="I98" i="13"/>
  <c r="M98" i="13"/>
  <c r="E98" i="13"/>
  <c r="H98" i="13"/>
  <c r="F98" i="13"/>
  <c r="D98" i="13"/>
  <c r="L98" i="13"/>
  <c r="G98" i="13"/>
  <c r="I106" i="13"/>
  <c r="L106" i="13"/>
  <c r="D106" i="13"/>
  <c r="F106" i="13"/>
  <c r="E106" i="13"/>
  <c r="C106" i="13"/>
  <c r="H106" i="13"/>
  <c r="M106" i="13"/>
  <c r="J106" i="13"/>
  <c r="G106" i="13"/>
  <c r="B106" i="13"/>
  <c r="K106" i="13"/>
  <c r="I114" i="13"/>
  <c r="L114" i="13"/>
  <c r="D114" i="13"/>
  <c r="F114" i="13"/>
  <c r="E114" i="13"/>
  <c r="C114" i="13"/>
  <c r="K114" i="13"/>
  <c r="H114" i="13"/>
  <c r="J114" i="13"/>
  <c r="G114" i="13"/>
  <c r="B114" i="13"/>
  <c r="M114" i="13"/>
  <c r="J122" i="13"/>
  <c r="B122" i="13"/>
  <c r="I122" i="13"/>
  <c r="L122" i="13"/>
  <c r="D122" i="13"/>
  <c r="M122" i="13"/>
  <c r="K122" i="13"/>
  <c r="H122" i="13"/>
  <c r="F122" i="13"/>
  <c r="C122" i="13"/>
  <c r="E122" i="13"/>
  <c r="G122" i="13"/>
  <c r="J130" i="13"/>
  <c r="B130" i="13"/>
  <c r="I130" i="13"/>
  <c r="G130" i="13"/>
  <c r="L130" i="13"/>
  <c r="D130" i="13"/>
  <c r="M130" i="13"/>
  <c r="H130" i="13"/>
  <c r="E130" i="13"/>
  <c r="K130" i="13"/>
  <c r="C130" i="13"/>
  <c r="F130" i="13"/>
  <c r="F137" i="13"/>
  <c r="M137" i="13"/>
  <c r="E137" i="13"/>
  <c r="K137" i="13"/>
  <c r="C137" i="13"/>
  <c r="H137" i="13"/>
  <c r="L137" i="13"/>
  <c r="J137" i="13"/>
  <c r="I137" i="13"/>
  <c r="D137" i="13"/>
  <c r="B137" i="13"/>
  <c r="G137" i="13"/>
  <c r="M145" i="13"/>
  <c r="E145" i="13"/>
  <c r="L145" i="13"/>
  <c r="D145" i="13"/>
  <c r="K145" i="13"/>
  <c r="C145" i="13"/>
  <c r="I145" i="13"/>
  <c r="H145" i="13"/>
  <c r="F145" i="13"/>
  <c r="G145" i="13"/>
  <c r="B145" i="13"/>
  <c r="J145" i="13"/>
  <c r="M153" i="13"/>
  <c r="E153" i="13"/>
  <c r="L153" i="13"/>
  <c r="D153" i="13"/>
  <c r="K153" i="13"/>
  <c r="C153" i="13"/>
  <c r="I153" i="13"/>
  <c r="H153" i="13"/>
  <c r="J153" i="13"/>
  <c r="G153" i="13"/>
  <c r="B153" i="13"/>
  <c r="F153" i="13"/>
  <c r="H160" i="13"/>
  <c r="H17" i="14"/>
  <c r="N160" i="12"/>
  <c r="L168" i="13"/>
  <c r="D168" i="13"/>
  <c r="K168" i="13"/>
  <c r="C168" i="13"/>
  <c r="H168" i="13"/>
  <c r="M168" i="13"/>
  <c r="J168" i="13"/>
  <c r="I168" i="13"/>
  <c r="F168" i="13"/>
  <c r="E168" i="13"/>
  <c r="G168" i="13"/>
  <c r="B168" i="13"/>
  <c r="L176" i="13"/>
  <c r="D176" i="13"/>
  <c r="K176" i="13"/>
  <c r="C176" i="13"/>
  <c r="H176" i="13"/>
  <c r="F176" i="13"/>
  <c r="E176" i="13"/>
  <c r="B176" i="13"/>
  <c r="M176" i="13"/>
  <c r="J176" i="13"/>
  <c r="I176" i="13"/>
  <c r="G176" i="13"/>
  <c r="L184" i="13"/>
  <c r="D184" i="13"/>
  <c r="K184" i="13"/>
  <c r="C184" i="13"/>
  <c r="H184" i="13"/>
  <c r="M184" i="13"/>
  <c r="J184" i="13"/>
  <c r="I184" i="13"/>
  <c r="G184" i="13"/>
  <c r="F184" i="13"/>
  <c r="E184" i="13"/>
  <c r="B184" i="13"/>
  <c r="L192" i="13"/>
  <c r="D192" i="13"/>
  <c r="K192" i="13"/>
  <c r="C192" i="13"/>
  <c r="H192" i="13"/>
  <c r="F192" i="13"/>
  <c r="E192" i="13"/>
  <c r="B192" i="13"/>
  <c r="M192" i="13"/>
  <c r="J192" i="13"/>
  <c r="G192" i="13"/>
  <c r="I192" i="13"/>
  <c r="M9" i="13"/>
  <c r="G21" i="13"/>
  <c r="C27" i="13"/>
  <c r="L33" i="13"/>
  <c r="H9" i="6"/>
  <c r="I8" i="8"/>
  <c r="D9" i="8"/>
  <c r="D8" i="6" s="1"/>
  <c r="F9" i="11"/>
  <c r="G12" i="11"/>
  <c r="M14" i="10"/>
  <c r="M14" i="11" s="1"/>
  <c r="C16" i="11"/>
  <c r="K16" i="11"/>
  <c r="F17" i="11"/>
  <c r="E17" i="11"/>
  <c r="G20" i="11"/>
  <c r="C24" i="11"/>
  <c r="K24" i="11"/>
  <c r="F25" i="11"/>
  <c r="E25" i="11"/>
  <c r="B27" i="11"/>
  <c r="C161" i="13"/>
  <c r="N161" i="12"/>
  <c r="I58" i="13"/>
  <c r="F8" i="6"/>
  <c r="B8" i="8"/>
  <c r="J8" i="8"/>
  <c r="M9" i="8"/>
  <c r="L9" i="9" s="1"/>
  <c r="G9" i="11"/>
  <c r="C13" i="11"/>
  <c r="K13" i="11"/>
  <c r="I15" i="11"/>
  <c r="G17" i="11"/>
  <c r="M19" i="10"/>
  <c r="J19" i="11" s="1"/>
  <c r="K21" i="11"/>
  <c r="I23" i="11"/>
  <c r="G25" i="11"/>
  <c r="B26" i="11"/>
  <c r="B13" i="11"/>
  <c r="L11" i="13"/>
  <c r="D11" i="13"/>
  <c r="J11" i="13"/>
  <c r="B11" i="13"/>
  <c r="I11" i="13"/>
  <c r="H11" i="13"/>
  <c r="G11" i="13"/>
  <c r="F11" i="13"/>
  <c r="H19" i="13"/>
  <c r="F19" i="13"/>
  <c r="M19" i="13"/>
  <c r="E19" i="13"/>
  <c r="L19" i="13"/>
  <c r="D19" i="13"/>
  <c r="K19" i="13"/>
  <c r="C19" i="13"/>
  <c r="J19" i="13"/>
  <c r="B19" i="13"/>
  <c r="F27" i="13"/>
  <c r="M27" i="13"/>
  <c r="D27" i="13"/>
  <c r="K27" i="13"/>
  <c r="B27" i="13"/>
  <c r="J27" i="13"/>
  <c r="I27" i="13"/>
  <c r="H27" i="13"/>
  <c r="G27" i="13"/>
  <c r="F35" i="13"/>
  <c r="M35" i="13"/>
  <c r="E35" i="13"/>
  <c r="K35" i="13"/>
  <c r="I35" i="13"/>
  <c r="H35" i="13"/>
  <c r="G35" i="13"/>
  <c r="D35" i="13"/>
  <c r="C35" i="13"/>
  <c r="M44" i="13"/>
  <c r="E44" i="13"/>
  <c r="K44" i="13"/>
  <c r="C44" i="13"/>
  <c r="J44" i="13"/>
  <c r="B44" i="13"/>
  <c r="I44" i="13"/>
  <c r="H44" i="13"/>
  <c r="L44" i="13"/>
  <c r="G44" i="13"/>
  <c r="F44" i="13"/>
  <c r="D44" i="13"/>
  <c r="H52" i="13"/>
  <c r="F52" i="13"/>
  <c r="E52" i="13"/>
  <c r="M52" i="13"/>
  <c r="C52" i="13"/>
  <c r="L52" i="13"/>
  <c r="B52" i="13"/>
  <c r="K52" i="13"/>
  <c r="J52" i="13"/>
  <c r="I52" i="13"/>
  <c r="G52" i="13"/>
  <c r="D52" i="13"/>
  <c r="J60" i="13"/>
  <c r="B60" i="13"/>
  <c r="H60" i="13"/>
  <c r="F60" i="13"/>
  <c r="L60" i="13"/>
  <c r="I60" i="13"/>
  <c r="G60" i="13"/>
  <c r="E60" i="13"/>
  <c r="D60" i="13"/>
  <c r="M60" i="13"/>
  <c r="C60" i="13"/>
  <c r="J68" i="13"/>
  <c r="B68" i="13"/>
  <c r="H68" i="13"/>
  <c r="F68" i="13"/>
  <c r="G68" i="13"/>
  <c r="E68" i="13"/>
  <c r="C68" i="13"/>
  <c r="M68" i="13"/>
  <c r="L68" i="13"/>
  <c r="K68" i="13"/>
  <c r="D68" i="13"/>
  <c r="J76" i="13"/>
  <c r="B76" i="13"/>
  <c r="H76" i="13"/>
  <c r="G76" i="13"/>
  <c r="F76" i="13"/>
  <c r="L76" i="13"/>
  <c r="K76" i="13"/>
  <c r="E76" i="13"/>
  <c r="D76" i="13"/>
  <c r="C76" i="13"/>
  <c r="M76" i="13"/>
  <c r="J84" i="13"/>
  <c r="B84" i="13"/>
  <c r="I84" i="13"/>
  <c r="M84" i="13"/>
  <c r="E84" i="13"/>
  <c r="C84" i="13"/>
  <c r="L84" i="13"/>
  <c r="K84" i="13"/>
  <c r="H84" i="13"/>
  <c r="G84" i="13"/>
  <c r="F84" i="13"/>
  <c r="D84" i="13"/>
  <c r="K92" i="13"/>
  <c r="C92" i="13"/>
  <c r="J92" i="13"/>
  <c r="B92" i="13"/>
  <c r="I92" i="13"/>
  <c r="M92" i="13"/>
  <c r="E92" i="13"/>
  <c r="L92" i="13"/>
  <c r="H92" i="13"/>
  <c r="F92" i="13"/>
  <c r="D92" i="13"/>
  <c r="G92" i="13"/>
  <c r="K100" i="13"/>
  <c r="C100" i="13"/>
  <c r="J100" i="13"/>
  <c r="B100" i="13"/>
  <c r="I100" i="13"/>
  <c r="M100" i="13"/>
  <c r="E100" i="13"/>
  <c r="L100" i="13"/>
  <c r="H100" i="13"/>
  <c r="F100" i="13"/>
  <c r="D100" i="13"/>
  <c r="G100" i="13"/>
  <c r="I108" i="13"/>
  <c r="L108" i="13"/>
  <c r="D108" i="13"/>
  <c r="C108" i="13"/>
  <c r="M108" i="13"/>
  <c r="B108" i="13"/>
  <c r="K108" i="13"/>
  <c r="F108" i="13"/>
  <c r="J108" i="13"/>
  <c r="G108" i="13"/>
  <c r="E108" i="13"/>
  <c r="H108" i="13"/>
  <c r="I116" i="13"/>
  <c r="L116" i="13"/>
  <c r="D116" i="13"/>
  <c r="C116" i="13"/>
  <c r="M116" i="13"/>
  <c r="B116" i="13"/>
  <c r="K116" i="13"/>
  <c r="H116" i="13"/>
  <c r="F116" i="13"/>
  <c r="J116" i="13"/>
  <c r="G116" i="13"/>
  <c r="E116" i="13"/>
  <c r="J124" i="13"/>
  <c r="B124" i="13"/>
  <c r="I124" i="13"/>
  <c r="L13" i="14"/>
  <c r="L124" i="13"/>
  <c r="D124" i="13"/>
  <c r="M124" i="13"/>
  <c r="K124" i="13"/>
  <c r="G124" i="13"/>
  <c r="E124" i="13"/>
  <c r="H124" i="13"/>
  <c r="F124" i="13"/>
  <c r="C124" i="13"/>
  <c r="J132" i="13"/>
  <c r="B132" i="13"/>
  <c r="I132" i="13"/>
  <c r="G132" i="13"/>
  <c r="L132" i="13"/>
  <c r="D132" i="13"/>
  <c r="H132" i="13"/>
  <c r="F132" i="13"/>
  <c r="E132" i="13"/>
  <c r="M132" i="13"/>
  <c r="K132" i="13"/>
  <c r="C132" i="13"/>
  <c r="F139" i="13"/>
  <c r="M139" i="13"/>
  <c r="E139" i="13"/>
  <c r="K139" i="13"/>
  <c r="C139" i="13"/>
  <c r="H139" i="13"/>
  <c r="D139" i="13"/>
  <c r="B139" i="13"/>
  <c r="L139" i="13"/>
  <c r="I139" i="13"/>
  <c r="J139" i="13"/>
  <c r="G139" i="13"/>
  <c r="M147" i="13"/>
  <c r="E147" i="13"/>
  <c r="L147" i="13"/>
  <c r="D147" i="13"/>
  <c r="K147" i="13"/>
  <c r="C147" i="13"/>
  <c r="I147" i="13"/>
  <c r="H147" i="13"/>
  <c r="J147" i="13"/>
  <c r="B147" i="13"/>
  <c r="G147" i="13"/>
  <c r="F147" i="13"/>
  <c r="M155" i="13"/>
  <c r="E155" i="13"/>
  <c r="L155" i="13"/>
  <c r="D155" i="13"/>
  <c r="K155" i="13"/>
  <c r="C155" i="13"/>
  <c r="I155" i="13"/>
  <c r="H155" i="13"/>
  <c r="G155" i="13"/>
  <c r="F155" i="13"/>
  <c r="B155" i="13"/>
  <c r="J155" i="13"/>
  <c r="I19" i="13"/>
  <c r="L27" i="13"/>
  <c r="J50" i="13"/>
  <c r="K60" i="13"/>
  <c r="M8" i="10"/>
  <c r="M8" i="11" s="1"/>
  <c r="F11" i="11"/>
  <c r="E11" i="11"/>
  <c r="I12" i="11"/>
  <c r="G14" i="11"/>
  <c r="K18" i="11"/>
  <c r="E19" i="11"/>
  <c r="I20" i="11"/>
  <c r="C26" i="11"/>
  <c r="F27" i="11"/>
  <c r="E27" i="11"/>
  <c r="D9" i="11"/>
  <c r="F20" i="11"/>
  <c r="G8" i="6"/>
  <c r="G9" i="8"/>
  <c r="G11" i="11"/>
  <c r="B12" i="11"/>
  <c r="J12" i="11"/>
  <c r="C15" i="11"/>
  <c r="K15" i="11"/>
  <c r="E16" i="11"/>
  <c r="I17" i="11"/>
  <c r="B20" i="11"/>
  <c r="J20" i="11"/>
  <c r="C23" i="11"/>
  <c r="K23" i="11"/>
  <c r="E24" i="11"/>
  <c r="I25" i="11"/>
  <c r="G27" i="11"/>
  <c r="H13" i="11"/>
  <c r="F22" i="11"/>
  <c r="H21" i="13"/>
  <c r="F21" i="13"/>
  <c r="M21" i="13"/>
  <c r="E21" i="13"/>
  <c r="L21" i="13"/>
  <c r="D21" i="13"/>
  <c r="K21" i="13"/>
  <c r="C21" i="13"/>
  <c r="J21" i="13"/>
  <c r="B21" i="13"/>
  <c r="F29" i="13"/>
  <c r="M29" i="13"/>
  <c r="E29" i="13"/>
  <c r="I29" i="13"/>
  <c r="G29" i="13"/>
  <c r="D29" i="13"/>
  <c r="C29" i="13"/>
  <c r="L29" i="13"/>
  <c r="B29" i="13"/>
  <c r="K29" i="13"/>
  <c r="M38" i="13"/>
  <c r="E38" i="13"/>
  <c r="K38" i="13"/>
  <c r="C38" i="13"/>
  <c r="J38" i="13"/>
  <c r="B38" i="13"/>
  <c r="I38" i="13"/>
  <c r="F38" i="13"/>
  <c r="L38" i="13"/>
  <c r="H38" i="13"/>
  <c r="M46" i="13"/>
  <c r="E46" i="13"/>
  <c r="K46" i="13"/>
  <c r="C46" i="13"/>
  <c r="J46" i="13"/>
  <c r="B46" i="13"/>
  <c r="I46" i="13"/>
  <c r="H46" i="13"/>
  <c r="G46" i="13"/>
  <c r="F46" i="13"/>
  <c r="D46" i="13"/>
  <c r="H54" i="13"/>
  <c r="F54" i="13"/>
  <c r="M54" i="13"/>
  <c r="C54" i="13"/>
  <c r="K54" i="13"/>
  <c r="J54" i="13"/>
  <c r="I54" i="13"/>
  <c r="G54" i="13"/>
  <c r="L54" i="13"/>
  <c r="E54" i="13"/>
  <c r="D54" i="13"/>
  <c r="B54" i="13"/>
  <c r="J62" i="13"/>
  <c r="B62" i="13"/>
  <c r="H62" i="13"/>
  <c r="F62" i="13"/>
  <c r="C62" i="13"/>
  <c r="M62" i="13"/>
  <c r="K62" i="13"/>
  <c r="I62" i="13"/>
  <c r="G62" i="13"/>
  <c r="E62" i="13"/>
  <c r="L62" i="13"/>
  <c r="D62" i="13"/>
  <c r="J70" i="13"/>
  <c r="B70" i="13"/>
  <c r="H70" i="13"/>
  <c r="F70" i="13"/>
  <c r="I70" i="13"/>
  <c r="G70" i="13"/>
  <c r="D70" i="13"/>
  <c r="C70" i="13"/>
  <c r="M70" i="13"/>
  <c r="L70" i="13"/>
  <c r="K70" i="13"/>
  <c r="E70" i="13"/>
  <c r="J78" i="13"/>
  <c r="K78" i="13"/>
  <c r="B78" i="13"/>
  <c r="H78" i="13"/>
  <c r="G78" i="13"/>
  <c r="F78" i="13"/>
  <c r="D78" i="13"/>
  <c r="C78" i="13"/>
  <c r="M78" i="13"/>
  <c r="L78" i="13"/>
  <c r="I78" i="13"/>
  <c r="E78" i="13"/>
  <c r="J86" i="13"/>
  <c r="B86" i="13"/>
  <c r="I86" i="13"/>
  <c r="M86" i="13"/>
  <c r="E86" i="13"/>
  <c r="D86" i="13"/>
  <c r="L86" i="13"/>
  <c r="K86" i="13"/>
  <c r="H86" i="13"/>
  <c r="G86" i="13"/>
  <c r="F86" i="13"/>
  <c r="C86" i="13"/>
  <c r="K94" i="13"/>
  <c r="C94" i="13"/>
  <c r="J94" i="13"/>
  <c r="B94" i="13"/>
  <c r="I94" i="13"/>
  <c r="M94" i="13"/>
  <c r="E94" i="13"/>
  <c r="H94" i="13"/>
  <c r="F94" i="13"/>
  <c r="D94" i="13"/>
  <c r="L94" i="13"/>
  <c r="G94" i="13"/>
  <c r="I17" i="13"/>
  <c r="I25" i="13"/>
  <c r="J35" i="13"/>
  <c r="D38" i="13"/>
  <c r="D9" i="6"/>
  <c r="L9" i="6"/>
  <c r="M10" i="10"/>
  <c r="M10" i="11" s="1"/>
  <c r="C12" i="11"/>
  <c r="K12" i="11"/>
  <c r="F13" i="11"/>
  <c r="E13" i="11"/>
  <c r="G16" i="11"/>
  <c r="M18" i="10"/>
  <c r="M18" i="11" s="1"/>
  <c r="C20" i="11"/>
  <c r="K20" i="11"/>
  <c r="F21" i="11"/>
  <c r="E21" i="11"/>
  <c r="G24" i="11"/>
  <c r="M26" i="10"/>
  <c r="E26" i="11" s="1"/>
  <c r="F24" i="11"/>
  <c r="C9" i="13"/>
  <c r="C11" i="13"/>
  <c r="K25" i="13"/>
  <c r="L35" i="13"/>
  <c r="G38" i="13"/>
  <c r="J28" i="13"/>
  <c r="B28" i="13"/>
  <c r="J36" i="13"/>
  <c r="B36" i="13"/>
  <c r="I36" i="13"/>
  <c r="I45" i="13"/>
  <c r="G45" i="13"/>
  <c r="F45" i="13"/>
  <c r="M45" i="13"/>
  <c r="E45" i="13"/>
  <c r="L45" i="13"/>
  <c r="D45" i="13"/>
  <c r="L53" i="13"/>
  <c r="D53" i="13"/>
  <c r="J53" i="13"/>
  <c r="B53" i="13"/>
  <c r="E53" i="13"/>
  <c r="M53" i="13"/>
  <c r="K53" i="13"/>
  <c r="I53" i="13"/>
  <c r="H53" i="13"/>
  <c r="F61" i="13"/>
  <c r="L61" i="13"/>
  <c r="D61" i="13"/>
  <c r="J61" i="13"/>
  <c r="B61" i="13"/>
  <c r="M61" i="13"/>
  <c r="I61" i="13"/>
  <c r="H61" i="13"/>
  <c r="G61" i="13"/>
  <c r="E61" i="13"/>
  <c r="F69" i="13"/>
  <c r="L69" i="13"/>
  <c r="D69" i="13"/>
  <c r="J69" i="13"/>
  <c r="B69" i="13"/>
  <c r="H69" i="13"/>
  <c r="G69" i="13"/>
  <c r="C69" i="13"/>
  <c r="M69" i="13"/>
  <c r="K69" i="13"/>
  <c r="F77" i="13"/>
  <c r="L77" i="13"/>
  <c r="D77" i="13"/>
  <c r="K77" i="13"/>
  <c r="C77" i="13"/>
  <c r="J77" i="13"/>
  <c r="B77" i="13"/>
  <c r="I77" i="13"/>
  <c r="H77" i="13"/>
  <c r="G77" i="13"/>
  <c r="E77" i="13"/>
  <c r="F85" i="13"/>
  <c r="M85" i="13"/>
  <c r="E85" i="13"/>
  <c r="I85" i="13"/>
  <c r="C85" i="13"/>
  <c r="L85" i="13"/>
  <c r="K85" i="13"/>
  <c r="J85" i="13"/>
  <c r="G85" i="13"/>
  <c r="D85" i="13"/>
  <c r="H85" i="13"/>
  <c r="G93" i="13"/>
  <c r="F93" i="13"/>
  <c r="M93" i="13"/>
  <c r="E93" i="13"/>
  <c r="I93" i="13"/>
  <c r="D93" i="13"/>
  <c r="B93" i="13"/>
  <c r="L93" i="13"/>
  <c r="K93" i="13"/>
  <c r="J93" i="13"/>
  <c r="H93" i="13"/>
  <c r="C93" i="13"/>
  <c r="G101" i="13"/>
  <c r="F101" i="13"/>
  <c r="M101" i="13"/>
  <c r="E101" i="13"/>
  <c r="I101" i="13"/>
  <c r="D101" i="13"/>
  <c r="B101" i="13"/>
  <c r="L101" i="13"/>
  <c r="K101" i="13"/>
  <c r="J101" i="13"/>
  <c r="H101" i="13"/>
  <c r="C101" i="13"/>
  <c r="M109" i="13"/>
  <c r="E109" i="13"/>
  <c r="H109" i="13"/>
  <c r="L109" i="13"/>
  <c r="B109" i="13"/>
  <c r="K109" i="13"/>
  <c r="J109" i="13"/>
  <c r="D109" i="13"/>
  <c r="I109" i="13"/>
  <c r="F109" i="13"/>
  <c r="C109" i="13"/>
  <c r="G109" i="13"/>
  <c r="M117" i="13"/>
  <c r="E117" i="13"/>
  <c r="H117" i="13"/>
  <c r="L117" i="13"/>
  <c r="B117" i="13"/>
  <c r="K117" i="13"/>
  <c r="J117" i="13"/>
  <c r="G117" i="13"/>
  <c r="D117" i="13"/>
  <c r="I117" i="13"/>
  <c r="C117" i="13"/>
  <c r="F125" i="13"/>
  <c r="M125" i="13"/>
  <c r="E125" i="13"/>
  <c r="H125" i="13"/>
  <c r="B125" i="13"/>
  <c r="L125" i="13"/>
  <c r="K125" i="13"/>
  <c r="I125" i="13"/>
  <c r="D125" i="13"/>
  <c r="J125" i="13"/>
  <c r="C125" i="13"/>
  <c r="G125" i="13"/>
  <c r="F133" i="13"/>
  <c r="M133" i="13"/>
  <c r="E133" i="13"/>
  <c r="K133" i="13"/>
  <c r="C133" i="13"/>
  <c r="H133" i="13"/>
  <c r="L133" i="13"/>
  <c r="J133" i="13"/>
  <c r="I133" i="13"/>
  <c r="D133" i="13"/>
  <c r="G133" i="13"/>
  <c r="B133" i="13"/>
  <c r="M140" i="13"/>
  <c r="E140" i="13"/>
  <c r="K140" i="13"/>
  <c r="B140" i="13"/>
  <c r="J140" i="13"/>
  <c r="H140" i="13"/>
  <c r="D140" i="13"/>
  <c r="I140" i="13"/>
  <c r="G140" i="13"/>
  <c r="F140" i="13"/>
  <c r="L140" i="13"/>
  <c r="C140" i="13"/>
  <c r="I148" i="13"/>
  <c r="H148" i="13"/>
  <c r="G148" i="13"/>
  <c r="M148" i="13"/>
  <c r="E148" i="13"/>
  <c r="L148" i="13"/>
  <c r="D148" i="13"/>
  <c r="F148" i="13"/>
  <c r="C148" i="13"/>
  <c r="K148" i="13"/>
  <c r="B148" i="13"/>
  <c r="J148" i="13"/>
  <c r="L156" i="13"/>
  <c r="D156" i="13"/>
  <c r="H156" i="13"/>
  <c r="K156" i="13"/>
  <c r="J156" i="13"/>
  <c r="I156" i="13"/>
  <c r="F156" i="13"/>
  <c r="E156" i="13"/>
  <c r="M156" i="13"/>
  <c r="B156" i="13"/>
  <c r="C156" i="13"/>
  <c r="G156" i="13"/>
  <c r="H169" i="13"/>
  <c r="G169" i="13"/>
  <c r="L169" i="13"/>
  <c r="D169" i="13"/>
  <c r="M169" i="13"/>
  <c r="K169" i="13"/>
  <c r="J169" i="13"/>
  <c r="F169" i="13"/>
  <c r="E169" i="13"/>
  <c r="C169" i="13"/>
  <c r="I169" i="13"/>
  <c r="B169" i="13"/>
  <c r="H177" i="13"/>
  <c r="G177" i="13"/>
  <c r="L177" i="13"/>
  <c r="D177" i="13"/>
  <c r="F177" i="13"/>
  <c r="E177" i="13"/>
  <c r="C177" i="13"/>
  <c r="B177" i="13"/>
  <c r="M177" i="13"/>
  <c r="K177" i="13"/>
  <c r="J177" i="13"/>
  <c r="I177" i="13"/>
  <c r="H185" i="13"/>
  <c r="G185" i="13"/>
  <c r="L185" i="13"/>
  <c r="D185" i="13"/>
  <c r="M185" i="13"/>
  <c r="K185" i="13"/>
  <c r="J185" i="13"/>
  <c r="I185" i="13"/>
  <c r="F185" i="13"/>
  <c r="E185" i="13"/>
  <c r="C185" i="13"/>
  <c r="B185" i="13"/>
  <c r="H193" i="13"/>
  <c r="G193" i="13"/>
  <c r="L193" i="13"/>
  <c r="D193" i="13"/>
  <c r="F193" i="13"/>
  <c r="E193" i="13"/>
  <c r="C193" i="13"/>
  <c r="B193" i="13"/>
  <c r="M193" i="13"/>
  <c r="K193" i="13"/>
  <c r="J193" i="13"/>
  <c r="I193" i="13"/>
  <c r="B8" i="13"/>
  <c r="J8" i="13"/>
  <c r="B10" i="13"/>
  <c r="J10" i="13"/>
  <c r="B12" i="13"/>
  <c r="J12" i="13"/>
  <c r="F14" i="13"/>
  <c r="B15" i="13"/>
  <c r="J15" i="13"/>
  <c r="F16" i="13"/>
  <c r="F18" i="13"/>
  <c r="F20" i="13"/>
  <c r="F22" i="13"/>
  <c r="B23" i="13"/>
  <c r="J23" i="13"/>
  <c r="F24" i="13"/>
  <c r="I26" i="13"/>
  <c r="D28" i="13"/>
  <c r="M28" i="13"/>
  <c r="K30" i="13"/>
  <c r="I31" i="13"/>
  <c r="G32" i="13"/>
  <c r="E34" i="13"/>
  <c r="C36" i="13"/>
  <c r="M36" i="13"/>
  <c r="F40" i="13"/>
  <c r="K43" i="13"/>
  <c r="J45" i="13"/>
  <c r="H47" i="13"/>
  <c r="C49" i="13"/>
  <c r="H51" i="13"/>
  <c r="C56" i="13"/>
  <c r="K61" i="13"/>
  <c r="K102" i="13"/>
  <c r="C102" i="13"/>
  <c r="J102" i="13"/>
  <c r="B102" i="13"/>
  <c r="I102" i="13"/>
  <c r="M102" i="13"/>
  <c r="E102" i="13"/>
  <c r="H102" i="13"/>
  <c r="F102" i="13"/>
  <c r="D102" i="13"/>
  <c r="L102" i="13"/>
  <c r="I110" i="13"/>
  <c r="L110" i="13"/>
  <c r="D110" i="13"/>
  <c r="K110" i="13"/>
  <c r="J110" i="13"/>
  <c r="H110" i="13"/>
  <c r="C110" i="13"/>
  <c r="G110" i="13"/>
  <c r="E110" i="13"/>
  <c r="B110" i="13"/>
  <c r="M110" i="13"/>
  <c r="F110" i="13"/>
  <c r="I118" i="13"/>
  <c r="L118" i="13"/>
  <c r="D118" i="13"/>
  <c r="K118" i="13"/>
  <c r="J118" i="13"/>
  <c r="H118" i="13"/>
  <c r="F118" i="13"/>
  <c r="C118" i="13"/>
  <c r="M118" i="13"/>
  <c r="E118" i="13"/>
  <c r="B118" i="13"/>
  <c r="G118" i="13"/>
  <c r="J126" i="13"/>
  <c r="B126" i="13"/>
  <c r="I126" i="13"/>
  <c r="L126" i="13"/>
  <c r="D126" i="13"/>
  <c r="C126" i="13"/>
  <c r="M126" i="13"/>
  <c r="H126" i="13"/>
  <c r="F126" i="13"/>
  <c r="K126" i="13"/>
  <c r="G126" i="13"/>
  <c r="E126" i="13"/>
  <c r="J134" i="13"/>
  <c r="B134" i="13"/>
  <c r="I134" i="13"/>
  <c r="G134" i="13"/>
  <c r="L134" i="13"/>
  <c r="D134" i="13"/>
  <c r="M134" i="13"/>
  <c r="H134" i="13"/>
  <c r="E134" i="13"/>
  <c r="K134" i="13"/>
  <c r="F134" i="13"/>
  <c r="C134" i="13"/>
  <c r="M141" i="13"/>
  <c r="E141" i="13"/>
  <c r="I141" i="13"/>
  <c r="J141" i="13"/>
  <c r="H141" i="13"/>
  <c r="F141" i="13"/>
  <c r="L141" i="13"/>
  <c r="B141" i="13"/>
  <c r="G141" i="13"/>
  <c r="C141" i="13"/>
  <c r="K141" i="13"/>
  <c r="D141" i="13"/>
  <c r="M149" i="13"/>
  <c r="E149" i="13"/>
  <c r="L149" i="13"/>
  <c r="D149" i="13"/>
  <c r="K149" i="13"/>
  <c r="C149" i="13"/>
  <c r="I149" i="13"/>
  <c r="H149" i="13"/>
  <c r="G149" i="13"/>
  <c r="J149" i="13"/>
  <c r="B149" i="13"/>
  <c r="F149" i="13"/>
  <c r="H157" i="13"/>
  <c r="L157" i="13"/>
  <c r="D157" i="13"/>
  <c r="J157" i="13"/>
  <c r="I157" i="13"/>
  <c r="G157" i="13"/>
  <c r="E157" i="13"/>
  <c r="C157" i="13"/>
  <c r="K157" i="13"/>
  <c r="F157" i="13"/>
  <c r="B157" i="13"/>
  <c r="M157" i="13"/>
  <c r="L162" i="13"/>
  <c r="D162" i="13"/>
  <c r="K162" i="13"/>
  <c r="C162" i="13"/>
  <c r="H162" i="13"/>
  <c r="G162" i="13"/>
  <c r="F162" i="13"/>
  <c r="E162" i="13"/>
  <c r="M162" i="13"/>
  <c r="J162" i="13"/>
  <c r="I162" i="13"/>
  <c r="B162" i="13"/>
  <c r="L170" i="13"/>
  <c r="D170" i="13"/>
  <c r="K170" i="13"/>
  <c r="C170" i="13"/>
  <c r="H170" i="13"/>
  <c r="M170" i="13"/>
  <c r="J170" i="13"/>
  <c r="G170" i="13"/>
  <c r="F170" i="13"/>
  <c r="E170" i="13"/>
  <c r="I170" i="13"/>
  <c r="B170" i="13"/>
  <c r="L178" i="13"/>
  <c r="D178" i="13"/>
  <c r="K178" i="13"/>
  <c r="C178" i="13"/>
  <c r="H178" i="13"/>
  <c r="G178" i="13"/>
  <c r="F178" i="13"/>
  <c r="E178" i="13"/>
  <c r="B178" i="13"/>
  <c r="M178" i="13"/>
  <c r="I178" i="13"/>
  <c r="J178" i="13"/>
  <c r="L186" i="13"/>
  <c r="D186" i="13"/>
  <c r="K186" i="13"/>
  <c r="C186" i="13"/>
  <c r="H186" i="13"/>
  <c r="M186" i="13"/>
  <c r="J186" i="13"/>
  <c r="I186" i="13"/>
  <c r="G186" i="13"/>
  <c r="F186" i="13"/>
  <c r="E186" i="13"/>
  <c r="B186" i="13"/>
  <c r="L194" i="13"/>
  <c r="D194" i="13"/>
  <c r="K194" i="13"/>
  <c r="C194" i="13"/>
  <c r="H194" i="13"/>
  <c r="G194" i="13"/>
  <c r="F194" i="13"/>
  <c r="E194" i="13"/>
  <c r="B194" i="13"/>
  <c r="M194" i="13"/>
  <c r="J194" i="13"/>
  <c r="I194" i="13"/>
  <c r="G18" i="13"/>
  <c r="G22" i="13"/>
  <c r="C23" i="13"/>
  <c r="K23" i="13"/>
  <c r="G24" i="13"/>
  <c r="K26" i="13"/>
  <c r="E28" i="13"/>
  <c r="J31" i="13"/>
  <c r="H32" i="13"/>
  <c r="F34" i="13"/>
  <c r="D36" i="13"/>
  <c r="G40" i="13"/>
  <c r="K45" i="13"/>
  <c r="H49" i="13"/>
  <c r="J56" i="13"/>
  <c r="G102" i="13"/>
  <c r="J30" i="13"/>
  <c r="B30" i="13"/>
  <c r="I30" i="13"/>
  <c r="I39" i="13"/>
  <c r="G39" i="13"/>
  <c r="F39" i="13"/>
  <c r="M39" i="13"/>
  <c r="E39" i="13"/>
  <c r="L39" i="13"/>
  <c r="D39" i="13"/>
  <c r="I47" i="13"/>
  <c r="G47" i="13"/>
  <c r="F47" i="13"/>
  <c r="M47" i="13"/>
  <c r="E47" i="13"/>
  <c r="L47" i="13"/>
  <c r="D47" i="13"/>
  <c r="L55" i="13"/>
  <c r="D55" i="13"/>
  <c r="J55" i="13"/>
  <c r="B55" i="13"/>
  <c r="M55" i="13"/>
  <c r="I55" i="13"/>
  <c r="H55" i="13"/>
  <c r="G55" i="13"/>
  <c r="F55" i="13"/>
  <c r="F63" i="13"/>
  <c r="L63" i="13"/>
  <c r="D63" i="13"/>
  <c r="J63" i="13"/>
  <c r="B63" i="13"/>
  <c r="C63" i="13"/>
  <c r="K63" i="13"/>
  <c r="I63" i="13"/>
  <c r="H63" i="13"/>
  <c r="G63" i="13"/>
  <c r="F71" i="13"/>
  <c r="L71" i="13"/>
  <c r="D71" i="13"/>
  <c r="J71" i="13"/>
  <c r="B71" i="13"/>
  <c r="I71" i="13"/>
  <c r="H71" i="13"/>
  <c r="E71" i="13"/>
  <c r="C71" i="13"/>
  <c r="M71" i="13"/>
  <c r="K71" i="13"/>
  <c r="F79" i="13"/>
  <c r="I79" i="13"/>
  <c r="H79" i="13"/>
  <c r="E79" i="13"/>
  <c r="D79" i="13"/>
  <c r="M79" i="13"/>
  <c r="C79" i="13"/>
  <c r="K79" i="13"/>
  <c r="J79" i="13"/>
  <c r="B79" i="13"/>
  <c r="L79" i="13"/>
  <c r="F87" i="13"/>
  <c r="M87" i="13"/>
  <c r="E87" i="13"/>
  <c r="I87" i="13"/>
  <c r="D87" i="13"/>
  <c r="B87" i="13"/>
  <c r="L87" i="13"/>
  <c r="K87" i="13"/>
  <c r="H87" i="13"/>
  <c r="G87" i="13"/>
  <c r="J87" i="13"/>
  <c r="G95" i="13"/>
  <c r="F95" i="13"/>
  <c r="M95" i="13"/>
  <c r="E95" i="13"/>
  <c r="I95" i="13"/>
  <c r="L95" i="13"/>
  <c r="J95" i="13"/>
  <c r="H95" i="13"/>
  <c r="D95" i="13"/>
  <c r="B95" i="13"/>
  <c r="K95" i="13"/>
  <c r="C95" i="13"/>
  <c r="G103" i="13"/>
  <c r="F103" i="13"/>
  <c r="M103" i="13"/>
  <c r="E103" i="13"/>
  <c r="I103" i="13"/>
  <c r="L103" i="13"/>
  <c r="J103" i="13"/>
  <c r="H103" i="13"/>
  <c r="D103" i="13"/>
  <c r="B103" i="13"/>
  <c r="K103" i="13"/>
  <c r="C103" i="13"/>
  <c r="M111" i="13"/>
  <c r="E111" i="13"/>
  <c r="H111" i="13"/>
  <c r="J111" i="13"/>
  <c r="I111" i="13"/>
  <c r="G111" i="13"/>
  <c r="D111" i="13"/>
  <c r="L111" i="13"/>
  <c r="B111" i="13"/>
  <c r="K111" i="13"/>
  <c r="F111" i="13"/>
  <c r="C111" i="13"/>
  <c r="M119" i="13"/>
  <c r="E119" i="13"/>
  <c r="H119" i="13"/>
  <c r="J119" i="13"/>
  <c r="I119" i="13"/>
  <c r="G119" i="13"/>
  <c r="D119" i="13"/>
  <c r="L119" i="13"/>
  <c r="B119" i="13"/>
  <c r="F119" i="13"/>
  <c r="C119" i="13"/>
  <c r="K119" i="13"/>
  <c r="F127" i="13"/>
  <c r="M127" i="13"/>
  <c r="E127" i="13"/>
  <c r="K127" i="13"/>
  <c r="C127" i="13"/>
  <c r="H127" i="13"/>
  <c r="D127" i="13"/>
  <c r="B127" i="13"/>
  <c r="L127" i="13"/>
  <c r="I127" i="13"/>
  <c r="J127" i="13"/>
  <c r="G127" i="13"/>
  <c r="F135" i="13"/>
  <c r="M135" i="13"/>
  <c r="E135" i="13"/>
  <c r="K135" i="13"/>
  <c r="C135" i="13"/>
  <c r="H135" i="13"/>
  <c r="D135" i="13"/>
  <c r="B135" i="13"/>
  <c r="L135" i="13"/>
  <c r="I135" i="13"/>
  <c r="G135" i="13"/>
  <c r="J135" i="13"/>
  <c r="I142" i="13"/>
  <c r="M142" i="13"/>
  <c r="E142" i="13"/>
  <c r="H142" i="13"/>
  <c r="G142" i="13"/>
  <c r="D142" i="13"/>
  <c r="K142" i="13"/>
  <c r="F142" i="13"/>
  <c r="C142" i="13"/>
  <c r="B142" i="13"/>
  <c r="L142" i="13"/>
  <c r="J142" i="13"/>
  <c r="I150" i="13"/>
  <c r="H150" i="13"/>
  <c r="G150" i="13"/>
  <c r="M150" i="13"/>
  <c r="E150" i="13"/>
  <c r="L150" i="13"/>
  <c r="D150" i="13"/>
  <c r="C150" i="13"/>
  <c r="B150" i="13"/>
  <c r="J150" i="13"/>
  <c r="K150" i="13"/>
  <c r="F150" i="13"/>
  <c r="L158" i="13"/>
  <c r="D158" i="13"/>
  <c r="H158" i="13"/>
  <c r="I158" i="13"/>
  <c r="G158" i="13"/>
  <c r="F158" i="13"/>
  <c r="C158" i="13"/>
  <c r="M158" i="13"/>
  <c r="B158" i="13"/>
  <c r="E158" i="13"/>
  <c r="K158" i="13"/>
  <c r="J158" i="13"/>
  <c r="H163" i="13"/>
  <c r="G163" i="13"/>
  <c r="L163" i="13"/>
  <c r="D163" i="13"/>
  <c r="I163" i="13"/>
  <c r="F163" i="13"/>
  <c r="E163" i="13"/>
  <c r="B163" i="13"/>
  <c r="M163" i="13"/>
  <c r="J163" i="13"/>
  <c r="K163" i="13"/>
  <c r="C163" i="13"/>
  <c r="H171" i="13"/>
  <c r="G171" i="13"/>
  <c r="L171" i="13"/>
  <c r="D171" i="13"/>
  <c r="B171" i="13"/>
  <c r="M171" i="13"/>
  <c r="K171" i="13"/>
  <c r="I171" i="13"/>
  <c r="F171" i="13"/>
  <c r="E171" i="13"/>
  <c r="C171" i="13"/>
  <c r="J171" i="13"/>
  <c r="H179" i="13"/>
  <c r="G179" i="13"/>
  <c r="L179" i="13"/>
  <c r="D179" i="13"/>
  <c r="I179" i="13"/>
  <c r="F179" i="13"/>
  <c r="E179" i="13"/>
  <c r="C179" i="13"/>
  <c r="B179" i="13"/>
  <c r="M179" i="13"/>
  <c r="J179" i="13"/>
  <c r="K179" i="13"/>
  <c r="H187" i="13"/>
  <c r="G187" i="13"/>
  <c r="L187" i="13"/>
  <c r="D187" i="13"/>
  <c r="B187" i="13"/>
  <c r="M187" i="13"/>
  <c r="K187" i="13"/>
  <c r="J187" i="13"/>
  <c r="I187" i="13"/>
  <c r="F187" i="13"/>
  <c r="C187" i="13"/>
  <c r="E187" i="13"/>
  <c r="H195" i="13"/>
  <c r="G195" i="13"/>
  <c r="L195" i="13"/>
  <c r="D195" i="13"/>
  <c r="I195" i="13"/>
  <c r="F195" i="13"/>
  <c r="E195" i="13"/>
  <c r="C195" i="13"/>
  <c r="B195" i="13"/>
  <c r="M195" i="13"/>
  <c r="J195" i="13"/>
  <c r="K195" i="13"/>
  <c r="D8" i="13"/>
  <c r="L8" i="13"/>
  <c r="D10" i="13"/>
  <c r="L10" i="13"/>
  <c r="D12" i="13"/>
  <c r="L12" i="13"/>
  <c r="H14" i="13"/>
  <c r="D15" i="13"/>
  <c r="L15" i="13"/>
  <c r="H16" i="13"/>
  <c r="H18" i="13"/>
  <c r="H20" i="13"/>
  <c r="H22" i="13"/>
  <c r="D23" i="13"/>
  <c r="L23" i="13"/>
  <c r="H24" i="13"/>
  <c r="C26" i="13"/>
  <c r="L26" i="13"/>
  <c r="F28" i="13"/>
  <c r="C30" i="13"/>
  <c r="M30" i="13"/>
  <c r="K32" i="13"/>
  <c r="G34" i="13"/>
  <c r="E36" i="13"/>
  <c r="B39" i="13"/>
  <c r="K47" i="13"/>
  <c r="K49" i="13"/>
  <c r="I59" i="13"/>
  <c r="C67" i="13"/>
  <c r="B85" i="13"/>
  <c r="F31" i="13"/>
  <c r="M31" i="13"/>
  <c r="E31" i="13"/>
  <c r="M40" i="13"/>
  <c r="E40" i="13"/>
  <c r="K40" i="13"/>
  <c r="C40" i="13"/>
  <c r="J40" i="13"/>
  <c r="B40" i="13"/>
  <c r="I40" i="13"/>
  <c r="H40" i="13"/>
  <c r="M48" i="13"/>
  <c r="E48" i="13"/>
  <c r="K48" i="13"/>
  <c r="C48" i="13"/>
  <c r="J48" i="13"/>
  <c r="B48" i="13"/>
  <c r="I48" i="13"/>
  <c r="H48" i="13"/>
  <c r="H56" i="13"/>
  <c r="F56" i="13"/>
  <c r="K56" i="13"/>
  <c r="I56" i="13"/>
  <c r="G56" i="13"/>
  <c r="E56" i="13"/>
  <c r="D56" i="13"/>
  <c r="J64" i="13"/>
  <c r="B64" i="13"/>
  <c r="H64" i="13"/>
  <c r="F64" i="13"/>
  <c r="D64" i="13"/>
  <c r="C64" i="13"/>
  <c r="L64" i="13"/>
  <c r="K64" i="13"/>
  <c r="I64" i="13"/>
  <c r="G64" i="13"/>
  <c r="J72" i="13"/>
  <c r="B72" i="13"/>
  <c r="H72" i="13"/>
  <c r="G72" i="13"/>
  <c r="F72" i="13"/>
  <c r="L72" i="13"/>
  <c r="K72" i="13"/>
  <c r="E72" i="13"/>
  <c r="D72" i="13"/>
  <c r="C72" i="13"/>
  <c r="M72" i="13"/>
  <c r="J80" i="13"/>
  <c r="B80" i="13"/>
  <c r="M80" i="13"/>
  <c r="E80" i="13"/>
  <c r="G80" i="13"/>
  <c r="D80" i="13"/>
  <c r="C80" i="13"/>
  <c r="L80" i="13"/>
  <c r="K80" i="13"/>
  <c r="I80" i="13"/>
  <c r="H80" i="13"/>
  <c r="F80" i="13"/>
  <c r="J88" i="13"/>
  <c r="B88" i="13"/>
  <c r="I88" i="13"/>
  <c r="M88" i="13"/>
  <c r="E88" i="13"/>
  <c r="F88" i="13"/>
  <c r="C88" i="13"/>
  <c r="L88" i="13"/>
  <c r="K88" i="13"/>
  <c r="H88" i="13"/>
  <c r="G88" i="13"/>
  <c r="D88" i="13"/>
  <c r="K96" i="13"/>
  <c r="C96" i="13"/>
  <c r="J96" i="13"/>
  <c r="B96" i="13"/>
  <c r="I96" i="13"/>
  <c r="M96" i="13"/>
  <c r="E96" i="13"/>
  <c r="L96" i="13"/>
  <c r="H96" i="13"/>
  <c r="G96" i="13"/>
  <c r="F96" i="13"/>
  <c r="D96" i="13"/>
  <c r="K104" i="13"/>
  <c r="C104" i="13"/>
  <c r="J104" i="13"/>
  <c r="B104" i="13"/>
  <c r="I104" i="13"/>
  <c r="M104" i="13"/>
  <c r="E104" i="13"/>
  <c r="L104" i="13"/>
  <c r="H104" i="13"/>
  <c r="G104" i="13"/>
  <c r="F104" i="13"/>
  <c r="D104" i="13"/>
  <c r="I112" i="13"/>
  <c r="L112" i="13"/>
  <c r="D112" i="13"/>
  <c r="H112" i="13"/>
  <c r="G112" i="13"/>
  <c r="F112" i="13"/>
  <c r="C112" i="13"/>
  <c r="K112" i="13"/>
  <c r="M112" i="13"/>
  <c r="E112" i="13"/>
  <c r="B112" i="13"/>
  <c r="J120" i="13"/>
  <c r="B120" i="13"/>
  <c r="I120" i="13"/>
  <c r="L120" i="13"/>
  <c r="D120" i="13"/>
  <c r="K120" i="13"/>
  <c r="H120" i="13"/>
  <c r="G120" i="13"/>
  <c r="E120" i="13"/>
  <c r="C120" i="13"/>
  <c r="M120" i="13"/>
  <c r="F120" i="13"/>
  <c r="J128" i="13"/>
  <c r="B128" i="13"/>
  <c r="I128" i="13"/>
  <c r="G128" i="13"/>
  <c r="L128" i="13"/>
  <c r="D128" i="13"/>
  <c r="H128" i="13"/>
  <c r="F128" i="13"/>
  <c r="E128" i="13"/>
  <c r="M128" i="13"/>
  <c r="C128" i="13"/>
  <c r="K128" i="13"/>
  <c r="M143" i="13"/>
  <c r="E143" i="13"/>
  <c r="L143" i="13"/>
  <c r="I143" i="13"/>
  <c r="H143" i="13"/>
  <c r="G143" i="13"/>
  <c r="F143" i="13"/>
  <c r="C143" i="13"/>
  <c r="K143" i="13"/>
  <c r="D143" i="13"/>
  <c r="B143" i="13"/>
  <c r="J143" i="13"/>
  <c r="M151" i="13"/>
  <c r="E151" i="13"/>
  <c r="L151" i="13"/>
  <c r="D151" i="13"/>
  <c r="K151" i="13"/>
  <c r="C151" i="13"/>
  <c r="I151" i="13"/>
  <c r="H151" i="13"/>
  <c r="J151" i="13"/>
  <c r="F151" i="13"/>
  <c r="G151" i="13"/>
  <c r="B151" i="13"/>
  <c r="H159" i="13"/>
  <c r="L159" i="13"/>
  <c r="D159" i="13"/>
  <c r="G159" i="13"/>
  <c r="F159" i="13"/>
  <c r="E159" i="13"/>
  <c r="M159" i="13"/>
  <c r="B159" i="13"/>
  <c r="K159" i="13"/>
  <c r="J159" i="13"/>
  <c r="C159" i="13"/>
  <c r="I159" i="13"/>
  <c r="L164" i="13"/>
  <c r="D164" i="13"/>
  <c r="K164" i="13"/>
  <c r="C164" i="13"/>
  <c r="H164" i="13"/>
  <c r="I164" i="13"/>
  <c r="G164" i="13"/>
  <c r="F164" i="13"/>
  <c r="B164" i="13"/>
  <c r="J164" i="13"/>
  <c r="M164" i="13"/>
  <c r="E164" i="13"/>
  <c r="L172" i="13"/>
  <c r="D172" i="13"/>
  <c r="K172" i="13"/>
  <c r="C172" i="13"/>
  <c r="H172" i="13"/>
  <c r="B172" i="13"/>
  <c r="M172" i="13"/>
  <c r="I172" i="13"/>
  <c r="G172" i="13"/>
  <c r="E172" i="13"/>
  <c r="F172" i="13"/>
  <c r="J172" i="13"/>
  <c r="L180" i="13"/>
  <c r="D180" i="13"/>
  <c r="K180" i="13"/>
  <c r="C180" i="13"/>
  <c r="H180" i="13"/>
  <c r="I180" i="13"/>
  <c r="G180" i="13"/>
  <c r="F180" i="13"/>
  <c r="E180" i="13"/>
  <c r="B180" i="13"/>
  <c r="M180" i="13"/>
  <c r="J180" i="13"/>
  <c r="L188" i="13"/>
  <c r="D188" i="13"/>
  <c r="K188" i="13"/>
  <c r="C188" i="13"/>
  <c r="H188" i="13"/>
  <c r="B188" i="13"/>
  <c r="M188" i="13"/>
  <c r="J188" i="13"/>
  <c r="I188" i="13"/>
  <c r="G188" i="13"/>
  <c r="E188" i="13"/>
  <c r="F188" i="13"/>
  <c r="L196" i="13"/>
  <c r="D196" i="13"/>
  <c r="K196" i="13"/>
  <c r="C196" i="13"/>
  <c r="H196" i="13"/>
  <c r="I196" i="13"/>
  <c r="G196" i="13"/>
  <c r="F196" i="13"/>
  <c r="E196" i="13"/>
  <c r="B196" i="13"/>
  <c r="J196" i="13"/>
  <c r="M196" i="13"/>
  <c r="E8" i="13"/>
  <c r="M8" i="13"/>
  <c r="E10" i="13"/>
  <c r="M10" i="13"/>
  <c r="E12" i="13"/>
  <c r="M12" i="13"/>
  <c r="I14" i="13"/>
  <c r="E15" i="13"/>
  <c r="M15" i="13"/>
  <c r="I16" i="13"/>
  <c r="I18" i="13"/>
  <c r="I20" i="13"/>
  <c r="I22" i="13"/>
  <c r="E23" i="13"/>
  <c r="M23" i="13"/>
  <c r="I24" i="13"/>
  <c r="D26" i="13"/>
  <c r="M26" i="13"/>
  <c r="G28" i="13"/>
  <c r="D30" i="13"/>
  <c r="B31" i="13"/>
  <c r="L31" i="13"/>
  <c r="H34" i="13"/>
  <c r="F36" i="13"/>
  <c r="C39" i="13"/>
  <c r="D48" i="13"/>
  <c r="M56" i="13"/>
  <c r="E63" i="13"/>
  <c r="C87" i="13"/>
  <c r="J32" i="13"/>
  <c r="B32" i="13"/>
  <c r="I32" i="13"/>
  <c r="I41" i="13"/>
  <c r="G41" i="13"/>
  <c r="F41" i="13"/>
  <c r="M41" i="13"/>
  <c r="E41" i="13"/>
  <c r="L41" i="13"/>
  <c r="D41" i="13"/>
  <c r="L49" i="13"/>
  <c r="J49" i="13"/>
  <c r="I49" i="13"/>
  <c r="G49" i="13"/>
  <c r="F49" i="13"/>
  <c r="E49" i="13"/>
  <c r="D49" i="13"/>
  <c r="L57" i="13"/>
  <c r="D57" i="13"/>
  <c r="J57" i="13"/>
  <c r="B57" i="13"/>
  <c r="I57" i="13"/>
  <c r="G57" i="13"/>
  <c r="F57" i="13"/>
  <c r="E57" i="13"/>
  <c r="C57" i="13"/>
  <c r="F65" i="13"/>
  <c r="L65" i="13"/>
  <c r="D65" i="13"/>
  <c r="J65" i="13"/>
  <c r="B65" i="13"/>
  <c r="E65" i="13"/>
  <c r="C65" i="13"/>
  <c r="M65" i="13"/>
  <c r="K65" i="13"/>
  <c r="I65" i="13"/>
  <c r="H65" i="13"/>
  <c r="F73" i="13"/>
  <c r="L73" i="13"/>
  <c r="D73" i="13"/>
  <c r="K73" i="13"/>
  <c r="C73" i="13"/>
  <c r="J73" i="13"/>
  <c r="B73" i="13"/>
  <c r="I73" i="13"/>
  <c r="H73" i="13"/>
  <c r="G73" i="13"/>
  <c r="E73" i="13"/>
  <c r="F81" i="13"/>
  <c r="I81" i="13"/>
  <c r="E81" i="13"/>
  <c r="M81" i="13"/>
  <c r="C81" i="13"/>
  <c r="L81" i="13"/>
  <c r="B81" i="13"/>
  <c r="K81" i="13"/>
  <c r="H81" i="13"/>
  <c r="G81" i="13"/>
  <c r="J81" i="13"/>
  <c r="F89" i="13"/>
  <c r="M89" i="13"/>
  <c r="E89" i="13"/>
  <c r="I89" i="13"/>
  <c r="G89" i="13"/>
  <c r="C89" i="13"/>
  <c r="B89" i="13"/>
  <c r="L89" i="13"/>
  <c r="J89" i="13"/>
  <c r="H89" i="13"/>
  <c r="K89" i="13"/>
  <c r="G97" i="13"/>
  <c r="F97" i="13"/>
  <c r="M97" i="13"/>
  <c r="E97" i="13"/>
  <c r="I97" i="13"/>
  <c r="D97" i="13"/>
  <c r="B97" i="13"/>
  <c r="L97" i="13"/>
  <c r="J97" i="13"/>
  <c r="H97" i="13"/>
  <c r="K97" i="13"/>
  <c r="M105" i="13"/>
  <c r="H105" i="13"/>
  <c r="G105" i="13"/>
  <c r="F105" i="13"/>
  <c r="E105" i="13"/>
  <c r="J105" i="13"/>
  <c r="D105" i="13"/>
  <c r="B105" i="13"/>
  <c r="K105" i="13"/>
  <c r="I105" i="13"/>
  <c r="L105" i="13"/>
  <c r="M113" i="13"/>
  <c r="E113" i="13"/>
  <c r="H113" i="13"/>
  <c r="G113" i="13"/>
  <c r="F113" i="13"/>
  <c r="D113" i="13"/>
  <c r="L113" i="13"/>
  <c r="B113" i="13"/>
  <c r="J113" i="13"/>
  <c r="I113" i="13"/>
  <c r="C113" i="13"/>
  <c r="K113" i="13"/>
  <c r="F121" i="13"/>
  <c r="M121" i="13"/>
  <c r="E121" i="13"/>
  <c r="H121" i="13"/>
  <c r="K121" i="13"/>
  <c r="J121" i="13"/>
  <c r="I121" i="13"/>
  <c r="D121" i="13"/>
  <c r="B121" i="13"/>
  <c r="L121" i="13"/>
  <c r="G121" i="13"/>
  <c r="C121" i="13"/>
  <c r="F129" i="13"/>
  <c r="M129" i="13"/>
  <c r="E129" i="13"/>
  <c r="K129" i="13"/>
  <c r="C129" i="13"/>
  <c r="H129" i="13"/>
  <c r="L129" i="13"/>
  <c r="J129" i="13"/>
  <c r="I129" i="13"/>
  <c r="D129" i="13"/>
  <c r="B129" i="13"/>
  <c r="G129" i="13"/>
  <c r="J136" i="13"/>
  <c r="B136" i="13"/>
  <c r="I136" i="13"/>
  <c r="G136" i="13"/>
  <c r="L136" i="13"/>
  <c r="D136" i="13"/>
  <c r="H136" i="13"/>
  <c r="F136" i="13"/>
  <c r="E136" i="13"/>
  <c r="M136" i="13"/>
  <c r="C136" i="13"/>
  <c r="K136" i="13"/>
  <c r="I144" i="13"/>
  <c r="H144" i="13"/>
  <c r="M144" i="13"/>
  <c r="E144" i="13"/>
  <c r="L144" i="13"/>
  <c r="D144" i="13"/>
  <c r="K144" i="13"/>
  <c r="J144" i="13"/>
  <c r="F144" i="13"/>
  <c r="G144" i="13"/>
  <c r="C144" i="13"/>
  <c r="B144" i="13"/>
  <c r="I152" i="13"/>
  <c r="H152" i="13"/>
  <c r="G152" i="13"/>
  <c r="M152" i="13"/>
  <c r="E152" i="13"/>
  <c r="L152" i="13"/>
  <c r="D152" i="13"/>
  <c r="B152" i="13"/>
  <c r="F152" i="13"/>
  <c r="J152" i="13"/>
  <c r="C152" i="13"/>
  <c r="K152" i="13"/>
  <c r="C17" i="14"/>
  <c r="C160" i="13"/>
  <c r="H165" i="13"/>
  <c r="G165" i="13"/>
  <c r="L165" i="13"/>
  <c r="D165" i="13"/>
  <c r="J165" i="13"/>
  <c r="I165" i="13"/>
  <c r="F165" i="13"/>
  <c r="C165" i="13"/>
  <c r="B165" i="13"/>
  <c r="K165" i="13"/>
  <c r="E165" i="13"/>
  <c r="M165" i="13"/>
  <c r="H173" i="13"/>
  <c r="G173" i="13"/>
  <c r="L173" i="13"/>
  <c r="D173" i="13"/>
  <c r="C173" i="13"/>
  <c r="B173" i="13"/>
  <c r="M173" i="13"/>
  <c r="J173" i="13"/>
  <c r="I173" i="13"/>
  <c r="K173" i="13"/>
  <c r="E173" i="13"/>
  <c r="F173" i="13"/>
  <c r="H181" i="13"/>
  <c r="G181" i="13"/>
  <c r="L181" i="13"/>
  <c r="D181" i="13"/>
  <c r="J181" i="13"/>
  <c r="I181" i="13"/>
  <c r="F181" i="13"/>
  <c r="E181" i="13"/>
  <c r="C181" i="13"/>
  <c r="B181" i="13"/>
  <c r="M181" i="13"/>
  <c r="K181" i="13"/>
  <c r="H189" i="13"/>
  <c r="G189" i="13"/>
  <c r="L189" i="13"/>
  <c r="D189" i="13"/>
  <c r="C189" i="13"/>
  <c r="B189" i="13"/>
  <c r="M189" i="13"/>
  <c r="K189" i="13"/>
  <c r="J189" i="13"/>
  <c r="I189" i="13"/>
  <c r="F189" i="13"/>
  <c r="E189" i="13"/>
  <c r="H197" i="13"/>
  <c r="G197" i="13"/>
  <c r="L197" i="13"/>
  <c r="D197" i="13"/>
  <c r="J197" i="13"/>
  <c r="I197" i="13"/>
  <c r="F197" i="13"/>
  <c r="E197" i="13"/>
  <c r="C197" i="13"/>
  <c r="B197" i="13"/>
  <c r="M197" i="13"/>
  <c r="K197" i="13"/>
  <c r="F8" i="13"/>
  <c r="F10" i="13"/>
  <c r="F12" i="13"/>
  <c r="B14" i="13"/>
  <c r="J14" i="13"/>
  <c r="F15" i="13"/>
  <c r="B16" i="13"/>
  <c r="J16" i="13"/>
  <c r="B18" i="13"/>
  <c r="J18" i="13"/>
  <c r="B20" i="13"/>
  <c r="J20" i="13"/>
  <c r="B22" i="13"/>
  <c r="J22" i="13"/>
  <c r="F23" i="13"/>
  <c r="B24" i="13"/>
  <c r="K24" i="13"/>
  <c r="H28" i="13"/>
  <c r="E30" i="13"/>
  <c r="C31" i="13"/>
  <c r="C32" i="13"/>
  <c r="M32" i="13"/>
  <c r="G36" i="13"/>
  <c r="H39" i="13"/>
  <c r="C41" i="13"/>
  <c r="F48" i="13"/>
  <c r="C55" i="13"/>
  <c r="H57" i="13"/>
  <c r="M63" i="13"/>
  <c r="D89" i="13"/>
  <c r="J112" i="13"/>
  <c r="J26" i="13"/>
  <c r="B26" i="13"/>
  <c r="J34" i="13"/>
  <c r="B34" i="13"/>
  <c r="I34" i="13"/>
  <c r="I43" i="13"/>
  <c r="G43" i="13"/>
  <c r="F43" i="13"/>
  <c r="M43" i="13"/>
  <c r="E43" i="13"/>
  <c r="L43" i="13"/>
  <c r="D43" i="13"/>
  <c r="L51" i="13"/>
  <c r="D51" i="13"/>
  <c r="J51" i="13"/>
  <c r="B51" i="13"/>
  <c r="G51" i="13"/>
  <c r="E51" i="13"/>
  <c r="C51" i="13"/>
  <c r="M51" i="13"/>
  <c r="K51" i="13"/>
  <c r="F59" i="13"/>
  <c r="L59" i="13"/>
  <c r="D59" i="13"/>
  <c r="J59" i="13"/>
  <c r="B59" i="13"/>
  <c r="K59" i="13"/>
  <c r="H59" i="13"/>
  <c r="G59" i="13"/>
  <c r="E59" i="13"/>
  <c r="C59" i="13"/>
  <c r="F67" i="13"/>
  <c r="L67" i="13"/>
  <c r="D67" i="13"/>
  <c r="J67" i="13"/>
  <c r="B67" i="13"/>
  <c r="G67" i="13"/>
  <c r="E67" i="13"/>
  <c r="M67" i="13"/>
  <c r="K67" i="13"/>
  <c r="I67" i="13"/>
  <c r="F75" i="13"/>
  <c r="L75" i="13"/>
  <c r="D75" i="13"/>
  <c r="K75" i="13"/>
  <c r="C75" i="13"/>
  <c r="J75" i="13"/>
  <c r="B75" i="13"/>
  <c r="H75" i="13"/>
  <c r="G75" i="13"/>
  <c r="M75" i="13"/>
  <c r="I75" i="13"/>
  <c r="F83" i="13"/>
  <c r="M83" i="13"/>
  <c r="I83" i="13"/>
  <c r="C83" i="13"/>
  <c r="K83" i="13"/>
  <c r="J83" i="13"/>
  <c r="H83" i="13"/>
  <c r="E83" i="13"/>
  <c r="D83" i="13"/>
  <c r="L83" i="13"/>
  <c r="G83" i="13"/>
  <c r="G91" i="13"/>
  <c r="F91" i="13"/>
  <c r="M91" i="13"/>
  <c r="E91" i="13"/>
  <c r="I91" i="13"/>
  <c r="L91" i="13"/>
  <c r="J91" i="13"/>
  <c r="H91" i="13"/>
  <c r="D91" i="13"/>
  <c r="C91" i="13"/>
  <c r="B91" i="13"/>
  <c r="G99" i="13"/>
  <c r="F99" i="13"/>
  <c r="M99" i="13"/>
  <c r="E99" i="13"/>
  <c r="I99" i="13"/>
  <c r="L99" i="13"/>
  <c r="J99" i="13"/>
  <c r="H99" i="13"/>
  <c r="D99" i="13"/>
  <c r="C99" i="13"/>
  <c r="B99" i="13"/>
  <c r="M107" i="13"/>
  <c r="E107" i="13"/>
  <c r="H107" i="13"/>
  <c r="D107" i="13"/>
  <c r="C107" i="13"/>
  <c r="L107" i="13"/>
  <c r="B107" i="13"/>
  <c r="G107" i="13"/>
  <c r="K107" i="13"/>
  <c r="J107" i="13"/>
  <c r="I107" i="13"/>
  <c r="F107" i="13"/>
  <c r="M115" i="13"/>
  <c r="E115" i="13"/>
  <c r="H115" i="13"/>
  <c r="D115" i="13"/>
  <c r="C115" i="13"/>
  <c r="L115" i="13"/>
  <c r="B115" i="13"/>
  <c r="J115" i="13"/>
  <c r="G115" i="13"/>
  <c r="F115" i="13"/>
  <c r="K115" i="13"/>
  <c r="I115" i="13"/>
  <c r="F123" i="13"/>
  <c r="M123" i="13"/>
  <c r="E123" i="13"/>
  <c r="H123" i="13"/>
  <c r="L123" i="13"/>
  <c r="K123" i="13"/>
  <c r="J123" i="13"/>
  <c r="G123" i="13"/>
  <c r="C123" i="13"/>
  <c r="B123" i="13"/>
  <c r="I123" i="13"/>
  <c r="D123" i="13"/>
  <c r="F131" i="13"/>
  <c r="M131" i="13"/>
  <c r="E131" i="13"/>
  <c r="K131" i="13"/>
  <c r="C131" i="13"/>
  <c r="H131" i="13"/>
  <c r="D131" i="13"/>
  <c r="B131" i="13"/>
  <c r="L131" i="13"/>
  <c r="I131" i="13"/>
  <c r="J131" i="13"/>
  <c r="G131" i="13"/>
  <c r="J138" i="13"/>
  <c r="B138" i="13"/>
  <c r="I138" i="13"/>
  <c r="G138" i="13"/>
  <c r="L138" i="13"/>
  <c r="D138" i="13"/>
  <c r="M138" i="13"/>
  <c r="H138" i="13"/>
  <c r="E138" i="13"/>
  <c r="K138" i="13"/>
  <c r="F138" i="13"/>
  <c r="C138" i="13"/>
  <c r="I146" i="13"/>
  <c r="H146" i="13"/>
  <c r="G146" i="13"/>
  <c r="M146" i="13"/>
  <c r="E146" i="13"/>
  <c r="L146" i="13"/>
  <c r="D146" i="13"/>
  <c r="J146" i="13"/>
  <c r="F146" i="13"/>
  <c r="B146" i="13"/>
  <c r="C146" i="13"/>
  <c r="K146" i="13"/>
  <c r="I154" i="13"/>
  <c r="H154" i="13"/>
  <c r="G154" i="13"/>
  <c r="M154" i="13"/>
  <c r="E154" i="13"/>
  <c r="L154" i="13"/>
  <c r="D154" i="13"/>
  <c r="K154" i="13"/>
  <c r="C154" i="13"/>
  <c r="J154" i="13"/>
  <c r="F154" i="13"/>
  <c r="B154" i="13"/>
  <c r="H167" i="13"/>
  <c r="G167" i="13"/>
  <c r="L167" i="13"/>
  <c r="D167" i="13"/>
  <c r="K167" i="13"/>
  <c r="J167" i="13"/>
  <c r="I167" i="13"/>
  <c r="E167" i="13"/>
  <c r="C167" i="13"/>
  <c r="F167" i="13"/>
  <c r="M167" i="13"/>
  <c r="B167" i="13"/>
  <c r="H175" i="13"/>
  <c r="G175" i="13"/>
  <c r="L175" i="13"/>
  <c r="D175" i="13"/>
  <c r="E175" i="13"/>
  <c r="C175" i="13"/>
  <c r="B175" i="13"/>
  <c r="M175" i="13"/>
  <c r="K175" i="13"/>
  <c r="J175" i="13"/>
  <c r="F175" i="13"/>
  <c r="I175" i="13"/>
  <c r="H183" i="13"/>
  <c r="G183" i="13"/>
  <c r="L183" i="13"/>
  <c r="D183" i="13"/>
  <c r="K183" i="13"/>
  <c r="J183" i="13"/>
  <c r="I183" i="13"/>
  <c r="F183" i="13"/>
  <c r="E183" i="13"/>
  <c r="C183" i="13"/>
  <c r="M183" i="13"/>
  <c r="B183" i="13"/>
  <c r="H191" i="13"/>
  <c r="G191" i="13"/>
  <c r="L191" i="13"/>
  <c r="D191" i="13"/>
  <c r="E191" i="13"/>
  <c r="C191" i="13"/>
  <c r="B191" i="13"/>
  <c r="M191" i="13"/>
  <c r="K191" i="13"/>
  <c r="J191" i="13"/>
  <c r="F191" i="13"/>
  <c r="I191" i="13"/>
  <c r="H199" i="13"/>
  <c r="G199" i="13"/>
  <c r="L199" i="13"/>
  <c r="D199" i="13"/>
  <c r="K199" i="13"/>
  <c r="J199" i="13"/>
  <c r="I199" i="13"/>
  <c r="F199" i="13"/>
  <c r="E199" i="13"/>
  <c r="C199" i="13"/>
  <c r="M199" i="13"/>
  <c r="B199" i="13"/>
  <c r="D14" i="13"/>
  <c r="D16" i="13"/>
  <c r="D18" i="13"/>
  <c r="D20" i="13"/>
  <c r="D22" i="13"/>
  <c r="D24" i="13"/>
  <c r="M24" i="13"/>
  <c r="G26" i="13"/>
  <c r="K28" i="13"/>
  <c r="G30" i="13"/>
  <c r="G31" i="13"/>
  <c r="E32" i="13"/>
  <c r="C34" i="13"/>
  <c r="M34" i="13"/>
  <c r="K36" i="13"/>
  <c r="K39" i="13"/>
  <c r="J41" i="13"/>
  <c r="H43" i="13"/>
  <c r="C45" i="13"/>
  <c r="B47" i="13"/>
  <c r="L48" i="13"/>
  <c r="F53" i="13"/>
  <c r="K55" i="13"/>
  <c r="M57" i="13"/>
  <c r="M64" i="13"/>
  <c r="E69" i="13"/>
  <c r="M77" i="13"/>
  <c r="L11" i="14"/>
  <c r="E11" i="15" s="1"/>
  <c r="H12" i="15"/>
  <c r="E13" i="15"/>
  <c r="F14" i="15"/>
  <c r="H13" i="15"/>
  <c r="E12" i="15"/>
  <c r="D15" i="15"/>
  <c r="L15" i="14"/>
  <c r="E10" i="15"/>
  <c r="J11" i="15"/>
  <c r="D13" i="15"/>
  <c r="H11" i="15"/>
  <c r="L12" i="14"/>
  <c r="I13" i="15"/>
  <c r="J15" i="15"/>
  <c r="F10" i="15"/>
  <c r="H14" i="15"/>
  <c r="E15" i="15"/>
  <c r="E18" i="15"/>
  <c r="L19" i="15"/>
  <c r="K19" i="15"/>
  <c r="C19" i="15"/>
  <c r="H19" i="15"/>
  <c r="G19" i="15"/>
  <c r="F19" i="15"/>
  <c r="J19" i="15"/>
  <c r="B19" i="15"/>
  <c r="D9" i="15"/>
  <c r="L9" i="14"/>
  <c r="H10" i="15"/>
  <c r="I12" i="15"/>
  <c r="E9" i="15"/>
  <c r="I10" i="15"/>
  <c r="E19" i="15"/>
  <c r="J8" i="15"/>
  <c r="B12" i="15"/>
  <c r="J12" i="15"/>
  <c r="F13" i="15"/>
  <c r="B16" i="15"/>
  <c r="D12" i="15"/>
  <c r="G9" i="15"/>
  <c r="G13" i="15"/>
  <c r="C14" i="15"/>
  <c r="D18" i="15"/>
  <c r="L18" i="14"/>
  <c r="I18" i="15" s="1"/>
  <c r="L20" i="14"/>
  <c r="I20" i="15" s="1"/>
  <c r="L8" i="14"/>
  <c r="F8" i="15" s="1"/>
  <c r="D10" i="15"/>
  <c r="L10" i="14"/>
  <c r="D14" i="15"/>
  <c r="L14" i="14"/>
  <c r="H15" i="15"/>
  <c r="L16" i="14"/>
  <c r="H16" i="15" s="1"/>
  <c r="I19" i="15"/>
  <c r="I59" i="22"/>
  <c r="E8" i="15"/>
  <c r="I15" i="15"/>
  <c r="F18" i="15"/>
  <c r="F20" i="15"/>
  <c r="B9" i="15"/>
  <c r="J9" i="15"/>
  <c r="F12" i="15"/>
  <c r="G18" i="15"/>
  <c r="C9" i="15"/>
  <c r="K9" i="15"/>
  <c r="G10" i="15"/>
  <c r="C13" i="15"/>
  <c r="K13" i="15"/>
  <c r="H18" i="15"/>
  <c r="D19" i="15"/>
  <c r="H20" i="15"/>
  <c r="D8" i="4" l="1"/>
  <c r="M8" i="8"/>
  <c r="B8" i="9" s="1"/>
  <c r="B8" i="6"/>
  <c r="L8" i="4"/>
  <c r="L8" i="11"/>
  <c r="B8" i="11"/>
  <c r="I11" i="15"/>
  <c r="L14" i="15"/>
  <c r="J14" i="15"/>
  <c r="B14" i="15"/>
  <c r="G14" i="15"/>
  <c r="K14" i="15"/>
  <c r="E14" i="15"/>
  <c r="I8" i="15"/>
  <c r="C18" i="11"/>
  <c r="F8" i="4"/>
  <c r="K19" i="11"/>
  <c r="G26" i="11"/>
  <c r="K14" i="11"/>
  <c r="I19" i="11"/>
  <c r="F10" i="11"/>
  <c r="H9" i="9"/>
  <c r="D8" i="11"/>
  <c r="B9" i="9"/>
  <c r="H12" i="11"/>
  <c r="I8" i="6"/>
  <c r="M19" i="11"/>
  <c r="D19" i="11"/>
  <c r="J10" i="11"/>
  <c r="C19" i="11"/>
  <c r="C14" i="11"/>
  <c r="F26" i="11"/>
  <c r="E18" i="11"/>
  <c r="B19" i="11"/>
  <c r="J9" i="11"/>
  <c r="L19" i="11"/>
  <c r="I16" i="15"/>
  <c r="L10" i="15"/>
  <c r="C10" i="15"/>
  <c r="B10" i="15"/>
  <c r="J10" i="15"/>
  <c r="K10" i="15"/>
  <c r="L12" i="15"/>
  <c r="K12" i="15"/>
  <c r="G12" i="15"/>
  <c r="C12" i="15"/>
  <c r="G15" i="15"/>
  <c r="K15" i="15"/>
  <c r="F15" i="15"/>
  <c r="C15" i="15"/>
  <c r="B15" i="15"/>
  <c r="L15" i="15"/>
  <c r="K26" i="11"/>
  <c r="F18" i="11"/>
  <c r="J18" i="11"/>
  <c r="B10" i="11"/>
  <c r="H161" i="13"/>
  <c r="G161" i="13"/>
  <c r="L161" i="13"/>
  <c r="D161" i="13"/>
  <c r="F161" i="13"/>
  <c r="E161" i="13"/>
  <c r="M161" i="13"/>
  <c r="K161" i="13"/>
  <c r="J161" i="13"/>
  <c r="B161" i="13"/>
  <c r="I161" i="13"/>
  <c r="M25" i="11"/>
  <c r="J25" i="11"/>
  <c r="K9" i="9"/>
  <c r="K8" i="6"/>
  <c r="F12" i="11"/>
  <c r="K17" i="11"/>
  <c r="C9" i="11"/>
  <c r="J17" i="11"/>
  <c r="B9" i="11"/>
  <c r="H19" i="11"/>
  <c r="D12" i="11"/>
  <c r="D17" i="11"/>
  <c r="C17" i="15"/>
  <c r="L17" i="14"/>
  <c r="B18" i="11"/>
  <c r="I10" i="11"/>
  <c r="C9" i="9"/>
  <c r="C8" i="6"/>
  <c r="G10" i="11"/>
  <c r="C17" i="11"/>
  <c r="G8" i="11"/>
  <c r="B17" i="11"/>
  <c r="F8" i="11"/>
  <c r="I9" i="11"/>
  <c r="L18" i="11"/>
  <c r="H10" i="11"/>
  <c r="L25" i="11"/>
  <c r="I8" i="11"/>
  <c r="E8" i="11"/>
  <c r="C8" i="15"/>
  <c r="L8" i="15"/>
  <c r="K8" i="15"/>
  <c r="G8" i="15"/>
  <c r="B8" i="15"/>
  <c r="I14" i="15"/>
  <c r="G19" i="11"/>
  <c r="G9" i="9"/>
  <c r="J26" i="11"/>
  <c r="I18" i="11"/>
  <c r="E9" i="11"/>
  <c r="H8" i="9"/>
  <c r="H8" i="6"/>
  <c r="G18" i="11"/>
  <c r="F10" i="9"/>
  <c r="M10" i="9"/>
  <c r="B10" i="9"/>
  <c r="J10" i="9"/>
  <c r="I10" i="9"/>
  <c r="J14" i="11"/>
  <c r="F14" i="11"/>
  <c r="H10" i="9"/>
  <c r="D18" i="11"/>
  <c r="L10" i="11"/>
  <c r="H8" i="11"/>
  <c r="D25" i="11"/>
  <c r="L17" i="11"/>
  <c r="C20" i="15"/>
  <c r="L20" i="15"/>
  <c r="K20" i="15"/>
  <c r="G20" i="15"/>
  <c r="E20" i="15"/>
  <c r="L11" i="15"/>
  <c r="G11" i="15"/>
  <c r="F11" i="15"/>
  <c r="C11" i="15"/>
  <c r="B11" i="15"/>
  <c r="K11" i="15"/>
  <c r="D9" i="7"/>
  <c r="M9" i="6"/>
  <c r="G8" i="4"/>
  <c r="K10" i="11"/>
  <c r="L13" i="15"/>
  <c r="J13" i="15"/>
  <c r="B13" i="15"/>
  <c r="F9" i="9"/>
  <c r="M9" i="9"/>
  <c r="E9" i="9"/>
  <c r="E10" i="11"/>
  <c r="L160" i="13"/>
  <c r="D160" i="13"/>
  <c r="K160" i="13"/>
  <c r="F160" i="13"/>
  <c r="E160" i="13"/>
  <c r="M160" i="13"/>
  <c r="J160" i="13"/>
  <c r="B160" i="13"/>
  <c r="I160" i="13"/>
  <c r="G160" i="13"/>
  <c r="B14" i="11"/>
  <c r="J9" i="9"/>
  <c r="D10" i="11"/>
  <c r="K8" i="11"/>
  <c r="J8" i="11"/>
  <c r="H14" i="11"/>
  <c r="L16" i="15"/>
  <c r="K16" i="15"/>
  <c r="G16" i="15"/>
  <c r="C16" i="15"/>
  <c r="J20" i="15"/>
  <c r="D20" i="15"/>
  <c r="F16" i="15"/>
  <c r="E16" i="15"/>
  <c r="D16" i="15"/>
  <c r="L18" i="15"/>
  <c r="J18" i="15"/>
  <c r="C18" i="15"/>
  <c r="B18" i="15"/>
  <c r="K18" i="15"/>
  <c r="J16" i="15"/>
  <c r="B20" i="15"/>
  <c r="F9" i="15"/>
  <c r="L9" i="15"/>
  <c r="I9" i="15"/>
  <c r="H9" i="15"/>
  <c r="D8" i="15"/>
  <c r="H8" i="15"/>
  <c r="D11" i="15"/>
  <c r="M26" i="11"/>
  <c r="L26" i="11"/>
  <c r="H26" i="11"/>
  <c r="I14" i="11"/>
  <c r="F19" i="11"/>
  <c r="C10" i="11"/>
  <c r="E14" i="11"/>
  <c r="J8" i="9"/>
  <c r="J8" i="6"/>
  <c r="I26" i="11"/>
  <c r="D9" i="9"/>
  <c r="H17" i="15"/>
  <c r="G9" i="7"/>
  <c r="K25" i="11"/>
  <c r="D26" i="11"/>
  <c r="E12" i="11"/>
  <c r="G10" i="9"/>
  <c r="L14" i="11"/>
  <c r="H9" i="11"/>
  <c r="E10" i="9"/>
  <c r="C8" i="11"/>
  <c r="L10" i="9"/>
  <c r="C10" i="9"/>
  <c r="K9" i="7" l="1"/>
  <c r="M9" i="7"/>
  <c r="C9" i="7"/>
  <c r="F9" i="7"/>
  <c r="E9" i="7"/>
  <c r="I9" i="7"/>
  <c r="J9" i="7"/>
  <c r="B9" i="7"/>
  <c r="L17" i="15"/>
  <c r="F17" i="15"/>
  <c r="D17" i="15"/>
  <c r="G17" i="15"/>
  <c r="B17" i="15"/>
  <c r="J17" i="15"/>
  <c r="I17" i="15"/>
  <c r="K17" i="15"/>
  <c r="E17" i="15"/>
  <c r="I8" i="4"/>
  <c r="I8" i="7"/>
  <c r="L9" i="7"/>
  <c r="K8" i="4"/>
  <c r="K8" i="7"/>
  <c r="H9" i="7"/>
  <c r="H8" i="4"/>
  <c r="C8" i="4"/>
  <c r="C8" i="7"/>
  <c r="B8" i="4"/>
  <c r="B8" i="7"/>
  <c r="M8" i="6"/>
  <c r="M8" i="9"/>
  <c r="G8" i="9"/>
  <c r="C8" i="9"/>
  <c r="F8" i="9"/>
  <c r="E8" i="9"/>
  <c r="D8" i="9"/>
  <c r="L8" i="9"/>
  <c r="K8" i="9"/>
  <c r="J8" i="4"/>
  <c r="J8" i="7"/>
  <c r="I8" i="9"/>
  <c r="K8" i="5" l="1"/>
  <c r="M8" i="4"/>
  <c r="B8" i="5"/>
  <c r="H8" i="5"/>
  <c r="J8" i="5"/>
  <c r="I8" i="5"/>
  <c r="M8" i="7"/>
  <c r="G8" i="7"/>
  <c r="D8" i="7"/>
  <c r="F8" i="7"/>
  <c r="E8" i="7"/>
  <c r="L8" i="7"/>
  <c r="H8" i="7"/>
  <c r="M8" i="5" l="1"/>
  <c r="G8" i="5"/>
  <c r="F8" i="5"/>
  <c r="E8" i="5"/>
  <c r="D8" i="5"/>
  <c r="L8" i="5"/>
  <c r="C8" i="5"/>
</calcChain>
</file>

<file path=xl/sharedStrings.xml><?xml version="1.0" encoding="utf-8"?>
<sst xmlns="http://schemas.openxmlformats.org/spreadsheetml/2006/main" count="3257" uniqueCount="670">
  <si>
    <t>University of California San Diego, Survey of Parking Space Inventory, Fall 2019</t>
  </si>
  <si>
    <t>Allocated Parking Spaces</t>
  </si>
  <si>
    <t>Contents</t>
  </si>
  <si>
    <t>Transportation Services</t>
  </si>
  <si>
    <t>Abbreviation</t>
  </si>
  <si>
    <t>Allocated</t>
  </si>
  <si>
    <t>Parking Space Inventory</t>
  </si>
  <si>
    <t>Key: Abbreviations</t>
  </si>
  <si>
    <t>Table 1A:</t>
  </si>
  <si>
    <t>University-wide</t>
  </si>
  <si>
    <t>University of California San Diego</t>
  </si>
  <si>
    <t>Table 1B:</t>
  </si>
  <si>
    <t>University-wide: Percent</t>
  </si>
  <si>
    <t>Parking</t>
  </si>
  <si>
    <t>Table 2A:</t>
  </si>
  <si>
    <t>By Location</t>
  </si>
  <si>
    <t>October 1, 2019</t>
  </si>
  <si>
    <t>Table 2B:</t>
  </si>
  <si>
    <t>By Location: Percent</t>
  </si>
  <si>
    <t>Space</t>
  </si>
  <si>
    <t>Table 3A:</t>
  </si>
  <si>
    <t>By Area</t>
  </si>
  <si>
    <t>140P</t>
  </si>
  <si>
    <t>Table 3B:</t>
  </si>
  <si>
    <t>By Area: Percent</t>
  </si>
  <si>
    <t>140 Arbor Patient</t>
  </si>
  <si>
    <t>Table 4A:</t>
  </si>
  <si>
    <t>By Neighborhood</t>
  </si>
  <si>
    <t>140V</t>
  </si>
  <si>
    <t>140 Arbor Visitor</t>
  </si>
  <si>
    <t>Table 4B:</t>
  </si>
  <si>
    <t>By Neighborhood: Percent</t>
  </si>
  <si>
    <t>ACP</t>
  </si>
  <si>
    <t>A Carpool</t>
  </si>
  <si>
    <t>Table 5A:</t>
  </si>
  <si>
    <t>By Lot</t>
  </si>
  <si>
    <t>ADRC</t>
  </si>
  <si>
    <t>Table 5B:</t>
  </si>
  <si>
    <t>By Lot: Percent</t>
  </si>
  <si>
    <t>Alzheimers Disease Research Center Patient</t>
  </si>
  <si>
    <t>Table 6A:</t>
  </si>
  <si>
    <t>By Structure</t>
  </si>
  <si>
    <t>AMB</t>
  </si>
  <si>
    <t>Ambulance</t>
  </si>
  <si>
    <t>Table 6B:</t>
  </si>
  <si>
    <t>By Structure: Percent</t>
  </si>
  <si>
    <t>Table 7:</t>
  </si>
  <si>
    <t>Breakdown of "A" Parking Spaces</t>
  </si>
  <si>
    <t>AVRC</t>
  </si>
  <si>
    <t>Antiviral Research Center / HIV Neurobehavioral Research Center Patient</t>
  </si>
  <si>
    <t>Table 8:</t>
  </si>
  <si>
    <t>Breakdown of "Visitor" Parking Spaces</t>
  </si>
  <si>
    <t>BA</t>
  </si>
  <si>
    <t>Table 9A:</t>
  </si>
  <si>
    <t>Breakdown of "Reserved" Parking Spaces: By Lot</t>
  </si>
  <si>
    <t>Birch Aquarium Visitor</t>
  </si>
  <si>
    <t>Table 9B:</t>
  </si>
  <si>
    <t>Breakdown of "Reserved" Parking Spaces: By Number</t>
  </si>
  <si>
    <t>Table 10:</t>
  </si>
  <si>
    <t>Breakdown of "Allocated" Parking Spaces</t>
  </si>
  <si>
    <t>BCP</t>
  </si>
  <si>
    <t>B Carpool</t>
  </si>
  <si>
    <t>Table 11:</t>
  </si>
  <si>
    <t>Breakdown of "Accessible" Parking Spaces</t>
  </si>
  <si>
    <t>BE</t>
  </si>
  <si>
    <t>Building Engineer</t>
  </si>
  <si>
    <t>Table 12:</t>
  </si>
  <si>
    <t>Breakdown of "Loading" Parking Spaces</t>
  </si>
  <si>
    <t>BFH</t>
  </si>
  <si>
    <t>Bannister Family House Patient/Visitor</t>
  </si>
  <si>
    <t>Table 13:</t>
  </si>
  <si>
    <t>Key to Locations, Areas, Neighborhoods, Lots, and Structures</t>
  </si>
  <si>
    <t>BPO</t>
  </si>
  <si>
    <t>Bachman Parking Office Visitor</t>
  </si>
  <si>
    <t>Table 14:</t>
  </si>
  <si>
    <t>Parking Space Descriptions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</si>
  <si>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</si>
  <si>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</si>
  <si>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</si>
  <si>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</si>
  <si>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</si>
  <si>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</si>
  <si>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</si>
  <si>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</si>
  <si>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</si>
  <si>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</si>
  <si>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</si>
  <si>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</si>
  <si>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</si>
  <si>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</si>
  <si>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</si>
  <si>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</si>
  <si>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</si>
  <si>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</si>
  <si>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</si>
  <si>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</si>
  <si>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</si>
  <si>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</si>
  <si>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</si>
  <si>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</si>
  <si>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</si>
  <si>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</si>
  <si>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</si>
  <si>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</si>
  <si>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</si>
  <si>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</si>
  <si>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</si>
  <si>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</si>
  <si>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</si>
  <si>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</si>
  <si>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</si>
  <si>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</si>
  <si>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</si>
  <si>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</si>
  <si>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</si>
  <si>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</si>
  <si>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</si>
  <si>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</si>
  <si>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</si>
  <si>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</si>
  <si>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</si>
  <si>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</si>
  <si>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</si>
  <si>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</si>
  <si>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</si>
  <si>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</si>
  <si>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</si>
  <si>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</si>
  <si>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</si>
  <si>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</si>
  <si>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</si>
  <si>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</si>
  <si>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</si>
  <si>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</si>
  <si>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</si>
  <si>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</si>
  <si>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</si>
  <si>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</si>
  <si>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</si>
  <si>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</si>
  <si>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</si>
  <si>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</si>
  <si>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</si>
  <si>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</si>
  <si>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</si>
  <si>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</si>
  <si>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</si>
  <si>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</si>
  <si>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</si>
  <si>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</si>
  <si>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</si>
  <si>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</si>
  <si>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</si>
  <si>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</si>
  <si>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</si>
  <si>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</si>
  <si>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</si>
  <si>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</si>
  <si>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</si>
  <si>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</si>
  <si>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</si>
  <si>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</si>
  <si>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</si>
  <si>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</si>
  <si>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</si>
  <si>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</si>
  <si>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</si>
  <si>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</si>
  <si>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</si>
  <si>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</si>
  <si>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</si>
  <si>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</si>
  <si>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</si>
  <si>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</si>
  <si>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</si>
  <si>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SIO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</si>
  <si>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</si>
  <si>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</si>
  <si>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</si>
  <si>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</si>
  <si>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</si>
  <si>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</si>
  <si>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</si>
  <si>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</si>
  <si>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</si>
  <si>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</si>
  <si>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</si>
  <si>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</si>
  <si>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</si>
  <si>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</si>
  <si>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</si>
  <si>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</si>
  <si>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</si>
  <si>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</si>
  <si>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</si>
  <si>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Table 1A</t>
  </si>
  <si>
    <t>Parking Spaces</t>
  </si>
  <si>
    <t>Motorcycle</t>
  </si>
  <si>
    <t>A</t>
  </si>
  <si>
    <t>B</t>
  </si>
  <si>
    <t>S</t>
  </si>
  <si>
    <t>D</t>
  </si>
  <si>
    <t>Visitor</t>
  </si>
  <si>
    <t>Reserved</t>
  </si>
  <si>
    <t>Table 1B</t>
  </si>
  <si>
    <t>Accessible</t>
  </si>
  <si>
    <t>UC</t>
  </si>
  <si>
    <t>Service</t>
  </si>
  <si>
    <t>Loading</t>
  </si>
  <si>
    <t>Total</t>
  </si>
  <si>
    <t>Vehicle</t>
  </si>
  <si>
    <t>Percent Parking Spaces</t>
  </si>
  <si>
    <t>Yard</t>
  </si>
  <si>
    <t>Sections</t>
  </si>
  <si>
    <t>University of California, San Diego</t>
  </si>
  <si>
    <t>Percentages may not add to 100% due to rounding.</t>
  </si>
  <si>
    <t>Table 2A</t>
  </si>
  <si>
    <t>Table 3A</t>
  </si>
  <si>
    <t>Table 2B</t>
  </si>
  <si>
    <t>Location</t>
  </si>
  <si>
    <t>Area</t>
  </si>
  <si>
    <t>Scripps Institution of Oceanography</t>
  </si>
  <si>
    <t>La Jolla Campus</t>
  </si>
  <si>
    <t>West Campus</t>
  </si>
  <si>
    <t>Medical Center Hillcrest</t>
  </si>
  <si>
    <t>East Campus</t>
  </si>
  <si>
    <t>Table 3B</t>
  </si>
  <si>
    <t>Table 4A</t>
  </si>
  <si>
    <t>Table 4B</t>
  </si>
  <si>
    <t>Neighborhood</t>
  </si>
  <si>
    <t>SIO South</t>
  </si>
  <si>
    <t>SIO West</t>
  </si>
  <si>
    <t>SIO Hillside</t>
  </si>
  <si>
    <t>Aquarium</t>
  </si>
  <si>
    <t>Theatre District</t>
  </si>
  <si>
    <t>Revelle College</t>
  </si>
  <si>
    <t>Muir College</t>
  </si>
  <si>
    <t>Marshall College</t>
  </si>
  <si>
    <t>Table 5A</t>
  </si>
  <si>
    <t>Zone</t>
  </si>
  <si>
    <t>Roosevelt College</t>
  </si>
  <si>
    <t>Lot</t>
  </si>
  <si>
    <t>Name</t>
  </si>
  <si>
    <t>North Campus</t>
  </si>
  <si>
    <t>P001</t>
  </si>
  <si>
    <t>North Torrey Pines and Glider Port</t>
  </si>
  <si>
    <t>P002</t>
  </si>
  <si>
    <t>P003</t>
  </si>
  <si>
    <t>P004</t>
  </si>
  <si>
    <t>P005</t>
  </si>
  <si>
    <t>Warren College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</si>
  <si>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</si>
  <si>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</si>
  <si>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</si>
  <si>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</si>
  <si>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</si>
  <si>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</si>
  <si>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</si>
  <si>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</si>
  <si>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</si>
  <si>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</si>
  <si>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Campus Services Complex</t>
  </si>
  <si>
    <t>P016</t>
  </si>
  <si>
    <t>P017</t>
  </si>
  <si>
    <t>P021</t>
  </si>
  <si>
    <t>P101</t>
  </si>
  <si>
    <t>P102</t>
  </si>
  <si>
    <t>P103</t>
  </si>
  <si>
    <t>Sixth College</t>
  </si>
  <si>
    <t>P105</t>
  </si>
  <si>
    <t>P106</t>
  </si>
  <si>
    <t>P107</t>
  </si>
  <si>
    <t>P108</t>
  </si>
  <si>
    <t>P110</t>
  </si>
  <si>
    <t>P111</t>
  </si>
  <si>
    <t>P112</t>
  </si>
  <si>
    <t>P113</t>
  </si>
  <si>
    <t>P116</t>
  </si>
  <si>
    <t>P201</t>
  </si>
  <si>
    <t>P202</t>
  </si>
  <si>
    <t>School of Medicine</t>
  </si>
  <si>
    <t>P203</t>
  </si>
  <si>
    <t>P204</t>
  </si>
  <si>
    <t>P205</t>
  </si>
  <si>
    <t>P206</t>
  </si>
  <si>
    <t>P302</t>
  </si>
  <si>
    <t>P303</t>
  </si>
  <si>
    <t>P304</t>
  </si>
  <si>
    <t>P306</t>
  </si>
  <si>
    <t>University Center</t>
  </si>
  <si>
    <t>P308</t>
  </si>
  <si>
    <t>P309</t>
  </si>
  <si>
    <t>P310</t>
  </si>
  <si>
    <t>Roosevelt: Hopkins</t>
  </si>
  <si>
    <t>P341</t>
  </si>
  <si>
    <t>P342</t>
  </si>
  <si>
    <t>P343</t>
  </si>
  <si>
    <t>P344</t>
  </si>
  <si>
    <t>P345</t>
  </si>
  <si>
    <t>P346</t>
  </si>
  <si>
    <t>P347</t>
  </si>
  <si>
    <t>P351</t>
  </si>
  <si>
    <t>P352</t>
  </si>
  <si>
    <t>East Campus Academic</t>
  </si>
  <si>
    <t>P353</t>
  </si>
  <si>
    <t>P354</t>
  </si>
  <si>
    <t>P357</t>
  </si>
  <si>
    <t>P358</t>
  </si>
  <si>
    <t>P359</t>
  </si>
  <si>
    <t>Roosevelt: Pangea</t>
  </si>
  <si>
    <t>P371</t>
  </si>
  <si>
    <t>P372</t>
  </si>
  <si>
    <t>P373</t>
  </si>
  <si>
    <t>P374</t>
  </si>
  <si>
    <t>Health Sciences</t>
  </si>
  <si>
    <t>P375</t>
  </si>
  <si>
    <t>P376</t>
  </si>
  <si>
    <t>Torrey Pines: South Structure</t>
  </si>
  <si>
    <t>P381</t>
  </si>
  <si>
    <t>P382</t>
  </si>
  <si>
    <t>N. Torrey Pines &amp; Gliderport</t>
  </si>
  <si>
    <t>P383</t>
  </si>
  <si>
    <t>P384</t>
  </si>
  <si>
    <t>P385</t>
  </si>
  <si>
    <t>Gliderport</t>
  </si>
  <si>
    <t>P386</t>
  </si>
  <si>
    <t>Torrey Pines: North Structure</t>
  </si>
  <si>
    <t>P391</t>
  </si>
  <si>
    <t>P392</t>
  </si>
  <si>
    <t>P393</t>
  </si>
  <si>
    <t>P394</t>
  </si>
  <si>
    <t>Science Research Park</t>
  </si>
  <si>
    <t>P395</t>
  </si>
  <si>
    <t>P401</t>
  </si>
  <si>
    <t>P402</t>
  </si>
  <si>
    <t>P405</t>
  </si>
  <si>
    <t>P406a</t>
  </si>
  <si>
    <t>P406b</t>
  </si>
  <si>
    <t>P407</t>
  </si>
  <si>
    <t>P408</t>
  </si>
  <si>
    <t>P410</t>
  </si>
  <si>
    <t>P411</t>
  </si>
  <si>
    <t>P412</t>
  </si>
  <si>
    <t>P413</t>
  </si>
  <si>
    <t>P414</t>
  </si>
  <si>
    <t>P415</t>
  </si>
  <si>
    <t>P416</t>
  </si>
  <si>
    <t>P418</t>
  </si>
  <si>
    <t>Sixth: Gilman Structure</t>
  </si>
  <si>
    <t>P451</t>
  </si>
  <si>
    <t>P452</t>
  </si>
  <si>
    <t>P453</t>
  </si>
  <si>
    <t>P454</t>
  </si>
  <si>
    <t>P455</t>
  </si>
  <si>
    <t>P456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</si>
  <si>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</si>
  <si>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</si>
  <si>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</si>
  <si>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</si>
  <si>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</si>
  <si>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</si>
  <si>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</si>
  <si>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</si>
  <si>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</si>
  <si>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</si>
  <si>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</si>
  <si>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P601</t>
  </si>
  <si>
    <t>P602</t>
  </si>
  <si>
    <t>P603</t>
  </si>
  <si>
    <t>P604</t>
  </si>
  <si>
    <t>P605</t>
  </si>
  <si>
    <t>P606</t>
  </si>
  <si>
    <t>P607</t>
  </si>
  <si>
    <t>P608</t>
  </si>
  <si>
    <t>P610</t>
  </si>
  <si>
    <t>School of Medicine: Osler</t>
  </si>
  <si>
    <t>P651</t>
  </si>
  <si>
    <t>P652</t>
  </si>
  <si>
    <t>P653</t>
  </si>
  <si>
    <t>P654</t>
  </si>
  <si>
    <t>P655</t>
  </si>
  <si>
    <t>P701</t>
  </si>
  <si>
    <t>P703</t>
  </si>
  <si>
    <t>P704</t>
  </si>
  <si>
    <t>P705</t>
  </si>
  <si>
    <t>Table 5B</t>
  </si>
  <si>
    <t>P706</t>
  </si>
  <si>
    <t>Health Sciences: Campus Pt E</t>
  </si>
  <si>
    <t>P721</t>
  </si>
  <si>
    <t>P722</t>
  </si>
  <si>
    <t>P723</t>
  </si>
  <si>
    <t>Health Sciences: Campus Pt W</t>
  </si>
  <si>
    <t>P731</t>
  </si>
  <si>
    <t>P732</t>
  </si>
  <si>
    <t>Table 6A</t>
  </si>
  <si>
    <t>P733</t>
  </si>
  <si>
    <t>P734</t>
  </si>
  <si>
    <t>P735</t>
  </si>
  <si>
    <t>Health Sciences: Athena</t>
  </si>
  <si>
    <t>P741</t>
  </si>
  <si>
    <t>P742</t>
  </si>
  <si>
    <t>P743</t>
  </si>
  <si>
    <t>P744</t>
  </si>
  <si>
    <t>Structure</t>
  </si>
  <si>
    <t>P745</t>
  </si>
  <si>
    <t>P746</t>
  </si>
  <si>
    <t>P747</t>
  </si>
  <si>
    <t>Health Sciences Lots</t>
  </si>
  <si>
    <t>P751</t>
  </si>
  <si>
    <t>P752</t>
  </si>
  <si>
    <t>P753</t>
  </si>
  <si>
    <t>P757</t>
  </si>
  <si>
    <t>P758</t>
  </si>
  <si>
    <t>P759</t>
  </si>
  <si>
    <t>P760</t>
  </si>
  <si>
    <t>P761</t>
  </si>
  <si>
    <t>P762</t>
  </si>
  <si>
    <t>P782</t>
  </si>
  <si>
    <t>P784</t>
  </si>
  <si>
    <t>P785</t>
  </si>
  <si>
    <t>Hopkins</t>
  </si>
  <si>
    <t>Health Sciences: Nuevo West</t>
  </si>
  <si>
    <t>P791</t>
  </si>
  <si>
    <t>P792</t>
  </si>
  <si>
    <t>P793</t>
  </si>
  <si>
    <t>Pangea</t>
  </si>
  <si>
    <t>Hillcrest: Arbor Structure</t>
  </si>
  <si>
    <t>P901</t>
  </si>
  <si>
    <t>P902</t>
  </si>
  <si>
    <t>Torrey Pines Center South</t>
  </si>
  <si>
    <t>P903</t>
  </si>
  <si>
    <t>P904</t>
  </si>
  <si>
    <t>Torrey Pines Center North</t>
  </si>
  <si>
    <t>P905</t>
  </si>
  <si>
    <t>P906</t>
  </si>
  <si>
    <t>Gilman</t>
  </si>
  <si>
    <t>P907</t>
  </si>
  <si>
    <t>P908</t>
  </si>
  <si>
    <t>P909</t>
  </si>
  <si>
    <t>P910</t>
  </si>
  <si>
    <t>Osler</t>
  </si>
  <si>
    <t>P911</t>
  </si>
  <si>
    <t>P912</t>
  </si>
  <si>
    <t>P913</t>
  </si>
  <si>
    <t>P914</t>
  </si>
  <si>
    <t>Hillcrest: Bachman Structure</t>
  </si>
  <si>
    <t>P921</t>
  </si>
  <si>
    <t>P006 (closed for construction)</t>
  </si>
  <si>
    <t>Campus Point East</t>
  </si>
  <si>
    <t>P922</t>
  </si>
  <si>
    <t>P923</t>
  </si>
  <si>
    <t>P924</t>
  </si>
  <si>
    <t>P925</t>
  </si>
  <si>
    <t>Campus Point West</t>
  </si>
  <si>
    <t>P926</t>
  </si>
  <si>
    <t>P927</t>
  </si>
  <si>
    <t>P928</t>
  </si>
  <si>
    <t>P929</t>
  </si>
  <si>
    <t>P930</t>
  </si>
  <si>
    <t>Athena</t>
  </si>
  <si>
    <t>P931</t>
  </si>
  <si>
    <t>Hillcrest: Lots</t>
  </si>
  <si>
    <t>P941</t>
  </si>
  <si>
    <t>P942</t>
  </si>
  <si>
    <t>P952</t>
  </si>
  <si>
    <t>P953</t>
  </si>
  <si>
    <t>P954</t>
  </si>
  <si>
    <t>P955</t>
  </si>
  <si>
    <t>Nuevo West</t>
  </si>
  <si>
    <t>P956</t>
  </si>
  <si>
    <t>P957</t>
  </si>
  <si>
    <t>P958</t>
  </si>
  <si>
    <t>P962</t>
  </si>
  <si>
    <t>Arbor</t>
  </si>
  <si>
    <t>P963</t>
  </si>
  <si>
    <t>P964</t>
  </si>
  <si>
    <t>Bachman</t>
  </si>
  <si>
    <t>140 Arbor</t>
  </si>
  <si>
    <t>Table 6B</t>
  </si>
  <si>
    <t>P114</t>
  </si>
  <si>
    <t>Table 7</t>
  </si>
  <si>
    <t>Regular</t>
  </si>
  <si>
    <t>24 Hours, 7 Days</t>
  </si>
  <si>
    <t>2 Hour</t>
  </si>
  <si>
    <t>3 Hour</t>
  </si>
  <si>
    <t>Table 8</t>
  </si>
  <si>
    <t>Payment Method Available</t>
  </si>
  <si>
    <t>ParkMobile</t>
  </si>
  <si>
    <t>Time Limit</t>
  </si>
  <si>
    <t>Spaces</t>
  </si>
  <si>
    <t>PAD</t>
  </si>
  <si>
    <t>PBS</t>
  </si>
  <si>
    <t>PBL</t>
  </si>
  <si>
    <t>Zone #</t>
  </si>
  <si>
    <t xml:space="preserve"> </t>
  </si>
  <si>
    <t>2 hours</t>
  </si>
  <si>
    <t>3 hours</t>
  </si>
  <si>
    <t>Table 9</t>
  </si>
  <si>
    <t>☑</t>
  </si>
  <si>
    <t>Breakdown of "Reserved" Parking Spaces: Listed by Parking Lot</t>
  </si>
  <si>
    <t>Reserved Space</t>
  </si>
  <si>
    <t>Number/Signage</t>
  </si>
  <si>
    <t>SIO VIG</t>
  </si>
  <si>
    <t>V2G Research (2 spaces)</t>
  </si>
  <si>
    <t>-</t>
  </si>
  <si>
    <t>Faculty Club Vistor (53 spaces)</t>
  </si>
  <si>
    <t>001</t>
  </si>
  <si>
    <t>V2G (2 spaces)</t>
  </si>
  <si>
    <t>V2G (3 spaces)</t>
  </si>
  <si>
    <t>Reserved (5)</t>
  </si>
  <si>
    <t>Rady School Visitor (3 spaces)</t>
  </si>
  <si>
    <t>Pay and Display</t>
  </si>
  <si>
    <t>Pay by Stall Number</t>
  </si>
  <si>
    <t>Pay by License Plate #</t>
  </si>
  <si>
    <t>Zipcar (4 spaces)</t>
  </si>
  <si>
    <t>Reserved (6 spaces)</t>
  </si>
  <si>
    <t>P406</t>
  </si>
  <si>
    <t>Student Health Attending Staff (1 space)</t>
  </si>
  <si>
    <t>Student Health Patient (5 spaces)</t>
  </si>
  <si>
    <t>Credit Union Staff (10 spaces)</t>
  </si>
  <si>
    <t>Credit Union Visitor (10 spaces)</t>
  </si>
  <si>
    <t>Zipcar (3 spaces)</t>
  </si>
  <si>
    <t>V1G (4 spaces)</t>
  </si>
  <si>
    <t>Family Medicine Patient (4 spaces)</t>
  </si>
  <si>
    <t>Standardized Patient Program Patient (2 spaces)</t>
  </si>
  <si>
    <t>NPA (1 space)</t>
  </si>
  <si>
    <t>Zipcar (1 space)</t>
  </si>
  <si>
    <t>Rita Atkinson Residences (1 space)</t>
  </si>
  <si>
    <t>Zipcar (2 spaces)</t>
  </si>
  <si>
    <t>Radiation Oncology Center Patient/Visitor (17 spaces)</t>
  </si>
  <si>
    <t>V2G (8 spaces)</t>
  </si>
  <si>
    <t>ER Reserved (10 spaces)</t>
  </si>
  <si>
    <t>Valet (104 spaces)</t>
  </si>
  <si>
    <t>Valet (24 spaces)</t>
  </si>
  <si>
    <t>Alzheimers Disease Research Center Patient ADRC (10 spaces)</t>
  </si>
  <si>
    <t>HDCRC (2 spaces)</t>
  </si>
  <si>
    <t>Valet (4 spaces)</t>
  </si>
  <si>
    <t>Valet (12 spaces)</t>
  </si>
  <si>
    <t>Antiviral Research Center / HIV Neurobehavioral Research Center Patient (16 spaces)</t>
  </si>
  <si>
    <t>STEMI: 692</t>
  </si>
  <si>
    <t>STEMI: 693</t>
  </si>
  <si>
    <t>STEMI: 694</t>
  </si>
  <si>
    <t>STEMI: 695</t>
  </si>
  <si>
    <t>STEMI: 696</t>
  </si>
  <si>
    <t>STEMI: 697</t>
  </si>
  <si>
    <t>Breakdown of "Reserved" Parking Spaces: Listed by Reserved Number</t>
  </si>
  <si>
    <t>Table 10</t>
  </si>
  <si>
    <t>Type</t>
  </si>
  <si>
    <t>Total/Lot</t>
  </si>
  <si>
    <t>Electric Vehicle (2 hr./M-F 8am-6pm)</t>
  </si>
  <si>
    <t>Scripps Institution of Oceanography Student</t>
  </si>
  <si>
    <t>5 Minute Visitor</t>
  </si>
  <si>
    <t>Visitor 5 Minute (Hopkins Office Visitor)</t>
  </si>
  <si>
    <t>S Carpool: Reserved 7am-11am</t>
  </si>
  <si>
    <t>Fuel-efficient Vehicle (FEV)</t>
  </si>
  <si>
    <t>Business Tech Services</t>
  </si>
  <si>
    <t>Environment, Health, and Safety Electric Vehicle</t>
  </si>
  <si>
    <t>ERP</t>
  </si>
  <si>
    <t>Info Tech Services</t>
  </si>
  <si>
    <t>Gilman Parking Office</t>
  </si>
  <si>
    <t>Transportation Office Vehicles</t>
  </si>
  <si>
    <t>Triton Mobility Services</t>
  </si>
  <si>
    <t>Osler Parking Office</t>
  </si>
  <si>
    <t>Preuss School</t>
  </si>
  <si>
    <t>La Jolla Medical Center Patient/Visitor (30 Minutes)</t>
  </si>
  <si>
    <t>Athena Parking Office</t>
  </si>
  <si>
    <t>Physician On Call (Neurosurgery, IV Cardiology, Stroke x2)</t>
  </si>
  <si>
    <t>2 Person Carpool</t>
  </si>
  <si>
    <t>Electric  Vehicle</t>
  </si>
  <si>
    <t>Bachman Parking Office: Visitor 5 minutes</t>
  </si>
  <si>
    <t>Table 11</t>
  </si>
  <si>
    <t>Mortuary</t>
  </si>
  <si>
    <t>Van</t>
  </si>
  <si>
    <t>CTC</t>
  </si>
  <si>
    <t>Mail 5 Min Drop-off</t>
  </si>
  <si>
    <t>Medical Center Hillcrest Patient/Visitor HPV (30 Minutes)</t>
  </si>
  <si>
    <t>P406A</t>
  </si>
  <si>
    <t>P406B</t>
  </si>
  <si>
    <t>Valet (6 spaces)</t>
  </si>
  <si>
    <t>Table 12</t>
  </si>
  <si>
    <t>10 Minutes</t>
  </si>
  <si>
    <t>15 Minutes</t>
  </si>
  <si>
    <t>20 Minutes</t>
  </si>
  <si>
    <t>30 Minutes</t>
  </si>
  <si>
    <t>Commercial</t>
  </si>
  <si>
    <t>Dock</t>
  </si>
  <si>
    <t>406A</t>
  </si>
  <si>
    <t>406B</t>
  </si>
  <si>
    <t>University</t>
  </si>
  <si>
    <t>of</t>
  </si>
  <si>
    <t>California,</t>
  </si>
  <si>
    <t>San Diego</t>
  </si>
  <si>
    <t>La Jolla</t>
  </si>
  <si>
    <t>Medical</t>
  </si>
  <si>
    <t>Campus</t>
  </si>
  <si>
    <t>Center</t>
  </si>
  <si>
    <t>Hillcrest</t>
  </si>
  <si>
    <t>Scripps</t>
  </si>
  <si>
    <t>West</t>
  </si>
  <si>
    <t>East</t>
  </si>
  <si>
    <t>Institution</t>
  </si>
  <si>
    <t>Oceanography</t>
  </si>
  <si>
    <t>Theatre</t>
  </si>
  <si>
    <t>Revelle</t>
  </si>
  <si>
    <t>Muir</t>
  </si>
  <si>
    <t>Marshall</t>
  </si>
  <si>
    <t>North</t>
  </si>
  <si>
    <t>Roosevelt</t>
  </si>
  <si>
    <t>North Torrey Pines</t>
  </si>
  <si>
    <t>Warren</t>
  </si>
  <si>
    <t>Sixth</t>
  </si>
  <si>
    <t>School</t>
  </si>
  <si>
    <t>Science</t>
  </si>
  <si>
    <t>Health</t>
  </si>
  <si>
    <t>South</t>
  </si>
  <si>
    <t>Hillside</t>
  </si>
  <si>
    <t>District</t>
  </si>
  <si>
    <t>College</t>
  </si>
  <si>
    <t>and</t>
  </si>
  <si>
    <t>Services</t>
  </si>
  <si>
    <t>Research</t>
  </si>
  <si>
    <t>Sciences</t>
  </si>
  <si>
    <t>Structures</t>
  </si>
  <si>
    <t>Lots</t>
  </si>
  <si>
    <t>Glider Port</t>
  </si>
  <si>
    <t>Complex</t>
  </si>
  <si>
    <t>Medicine</t>
  </si>
  <si>
    <t>Academic</t>
  </si>
  <si>
    <t>Park</t>
  </si>
  <si>
    <t>P207</t>
  </si>
  <si>
    <t>P208</t>
  </si>
  <si>
    <t>TPC South</t>
  </si>
  <si>
    <t>Campus Pt East</t>
  </si>
  <si>
    <t>(P341-7)</t>
  </si>
  <si>
    <t>(P381-2)</t>
  </si>
  <si>
    <t>(P451-6)</t>
  </si>
  <si>
    <t>(P651-6)</t>
  </si>
  <si>
    <t>(P721-2)</t>
  </si>
  <si>
    <t>(P791-3)</t>
  </si>
  <si>
    <t>(P901-14)</t>
  </si>
  <si>
    <t>TPC North</t>
  </si>
  <si>
    <t>Campus Pt West</t>
  </si>
  <si>
    <t>(P371-6)</t>
  </si>
  <si>
    <t>(P391-4)</t>
  </si>
  <si>
    <t>(P731-5)</t>
  </si>
  <si>
    <t>(P921-31)</t>
  </si>
  <si>
    <t>(P741-7)</t>
  </si>
  <si>
    <t>(P941-2)</t>
  </si>
  <si>
    <t>Table 13</t>
  </si>
  <si>
    <t>Parking Space Type</t>
  </si>
  <si>
    <t>Description</t>
  </si>
  <si>
    <t>"A" spaces are for individuals with "A" permits.</t>
  </si>
  <si>
    <t>These spaces are stenciled with red blocks, 'A'; Or designated with 24/7 signage.</t>
  </si>
  <si>
    <t>"B" spaces are for individuals with "B" permits.</t>
  </si>
  <si>
    <t>These spaces are stenciled with green blocks, 'B'.</t>
  </si>
  <si>
    <t>"S" spaces are for individuals with "S" permits.</t>
  </si>
  <si>
    <t>These spaces are stenciled with yellow blocks, 'S'.</t>
  </si>
  <si>
    <t>"Visitor" spaces are for those without permits.</t>
  </si>
  <si>
    <t>These spaces are stenciled with white blocks, 'V'.</t>
  </si>
  <si>
    <t>"Reserved" spaces are stenciled with numbers, 'Reserved', and/or signage.</t>
  </si>
  <si>
    <t>Departments or individuals are required to pay for</t>
  </si>
  <si>
    <t>"Allocated" spaces are special use spaces.</t>
  </si>
  <si>
    <t>These spaces are designated with signage or stenciled with description.</t>
  </si>
  <si>
    <t>"Accessible" spaces are for individuals with disabilities.</t>
  </si>
  <si>
    <t>UC Vehicle</t>
  </si>
  <si>
    <t>"UC Vehicle" spaces are for official university vehicles, stenciled 'UC Vehicle' or 'UC Cart'.</t>
  </si>
  <si>
    <t>Service Yard</t>
  </si>
  <si>
    <t>"Service Yard" spaces are stenciled 'Service Yard'.</t>
  </si>
  <si>
    <t>"Loading" spaces are stenciled 'Loading'.</t>
  </si>
  <si>
    <t>"Motorcycle" sections are designated with signage and/or stenciled 'Motorcycles'.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</si>
</sst>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m/d/yy"/>
    <numFmt numFmtId="166" formatCode="m/d"/>
  </numFmts>
  <fonts count="23">
    <font>
      <sz val="10"/>
      <color rgb="FF000000"/>
      <name val="Open Sans"/>
    </font>
    <font>
      <sz val="12"/>
      <color rgb="FF003366"/>
      <name val="Arial"/>
    </font>
    <font>
      <sz val="11"/>
      <color rgb="FF003366"/>
      <name val="Arial"/>
    </font>
    <font>
      <sz val="8"/>
      <color rgb="FF003366"/>
      <name val="Open Sans"/>
    </font>
    <font>
      <sz val="8"/>
      <color rgb="FF003366"/>
      <name val="Arial"/>
    </font>
    <font>
      <sz val="9"/>
      <color rgb="FF003366"/>
      <name val="Arial"/>
    </font>
    <font>
      <sz val="16"/>
      <color rgb="FF003366"/>
      <name val="Arial"/>
    </font>
    <font>
      <b/>
      <sz val="8"/>
      <color rgb="FF003366"/>
      <name val="Arial"/>
    </font>
    <font>
      <sz val="24"/>
      <color rgb="FF003366"/>
      <name val="Arial"/>
    </font>
    <font>
      <b/>
      <u/>
      <sz val="11"/>
      <color rgb="FF003366"/>
      <name val="Arial"/>
    </font>
    <font>
      <sz val="10"/>
      <color rgb="FF003366"/>
      <name val="Arial"/>
    </font>
    <font>
      <b/>
      <sz val="9"/>
      <color rgb="FF003366"/>
      <name val="Arial"/>
    </font>
    <font>
      <sz val="10"/>
      <name val="Open Sans"/>
    </font>
    <font>
      <sz val="10"/>
      <color theme="1"/>
      <name val="Arial"/>
    </font>
    <font>
      <sz val="10"/>
      <color theme="1"/>
      <name val="Open Sans"/>
    </font>
    <font>
      <sz val="10"/>
      <color rgb="FF003366"/>
      <name val="Open Sans"/>
    </font>
    <font>
      <sz val="14"/>
      <color rgb="FF003366"/>
      <name val="Arial"/>
    </font>
    <font>
      <sz val="9"/>
      <color rgb="FF000000"/>
      <name val="Open Sans"/>
    </font>
    <font>
      <sz val="9"/>
      <color theme="1"/>
      <name val="Open Sans"/>
    </font>
    <font>
      <b/>
      <sz val="9"/>
      <color rgb="FF003366"/>
      <name val="Open Sans"/>
    </font>
    <font>
      <sz val="7"/>
      <color rgb="FF003366"/>
      <name val="Arial"/>
    </font>
    <font>
      <b/>
      <sz val="7"/>
      <color rgb="FF003366"/>
      <name val="Arial"/>
    </font>
    <font>
      <u/>
      <sz val="10"/>
      <color rgb="FF003366"/>
      <name val="Arial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/>
  </cellStyleXfs>
  <cellXfs count="336"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7" fillId="2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18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19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vertical="center"/>
    </xf>
    <xf numFmtId="9" fontId="5" fillId="0" borderId="14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9" fontId="5" fillId="0" borderId="12" xfId="0" applyNumberFormat="1" applyFont="1" applyBorder="1" applyAlignment="1">
      <alignment vertical="center"/>
    </xf>
    <xf numFmtId="0" fontId="5" fillId="3" borderId="7" xfId="0" applyNumberFormat="1" applyFont="1" applyFill="1" applyBorder="1" applyAlignment="1">
      <alignment vertical="center"/>
    </xf>
    <xf numFmtId="0" fontId="5" fillId="3" borderId="8" xfId="0" applyNumberFormat="1" applyFont="1" applyFill="1" applyBorder="1" applyAlignment="1">
      <alignment vertical="center"/>
    </xf>
    <xf numFmtId="9" fontId="5" fillId="3" borderId="8" xfId="0" applyNumberFormat="1" applyFont="1" applyFill="1" applyBorder="1" applyAlignment="1">
      <alignment vertical="center"/>
    </xf>
    <xf numFmtId="9" fontId="5" fillId="0" borderId="21" xfId="0" applyNumberFormat="1" applyFont="1" applyBorder="1" applyAlignment="1">
      <alignment vertical="center"/>
    </xf>
    <xf numFmtId="9" fontId="5" fillId="3" borderId="7" xfId="0" applyNumberFormat="1" applyFont="1" applyFill="1" applyBorder="1" applyAlignment="1">
      <alignment vertic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/>
    <xf numFmtId="0" fontId="5" fillId="0" borderId="21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9" fontId="4" fillId="0" borderId="0" xfId="0" applyNumberFormat="1" applyFont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9" fontId="5" fillId="0" borderId="4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5" borderId="7" xfId="0" applyNumberFormat="1" applyFont="1" applyFill="1" applyBorder="1" applyAlignment="1">
      <alignment vertical="center"/>
    </xf>
    <xf numFmtId="9" fontId="5" fillId="5" borderId="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/>
    </xf>
    <xf numFmtId="0" fontId="5" fillId="3" borderId="26" xfId="0" applyNumberFormat="1" applyFont="1" applyFill="1" applyBorder="1" applyAlignment="1">
      <alignment vertical="center"/>
    </xf>
    <xf numFmtId="0" fontId="5" fillId="3" borderId="12" xfId="0" applyNumberFormat="1" applyFont="1" applyFill="1" applyBorder="1" applyAlignment="1">
      <alignment vertical="center"/>
    </xf>
    <xf numFmtId="0" fontId="5" fillId="3" borderId="27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4" borderId="28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/>
    </xf>
    <xf numFmtId="0" fontId="5" fillId="3" borderId="28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5" fillId="6" borderId="6" xfId="0" applyNumberFormat="1" applyFont="1" applyFill="1" applyBorder="1" applyAlignment="1">
      <alignment vertical="center"/>
    </xf>
    <xf numFmtId="0" fontId="5" fillId="4" borderId="19" xfId="0" applyNumberFormat="1" applyFont="1" applyFill="1" applyBorder="1" applyAlignment="1">
      <alignment vertical="center"/>
    </xf>
    <xf numFmtId="0" fontId="5" fillId="6" borderId="7" xfId="0" applyNumberFormat="1" applyFont="1" applyFill="1" applyBorder="1" applyAlignment="1">
      <alignment vertical="center"/>
    </xf>
    <xf numFmtId="0" fontId="5" fillId="6" borderId="7" xfId="0" applyNumberFormat="1" applyFont="1" applyFill="1" applyBorder="1" applyAlignment="1">
      <alignment vertical="center"/>
    </xf>
    <xf numFmtId="0" fontId="5" fillId="6" borderId="19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5" fillId="4" borderId="20" xfId="0" applyNumberFormat="1" applyFont="1" applyFill="1" applyBorder="1" applyAlignment="1">
      <alignment vertical="center"/>
    </xf>
    <xf numFmtId="0" fontId="5" fillId="6" borderId="8" xfId="0" applyNumberFormat="1" applyFont="1" applyFill="1" applyBorder="1" applyAlignment="1">
      <alignment vertical="center"/>
    </xf>
    <xf numFmtId="0" fontId="5" fillId="3" borderId="29" xfId="0" applyNumberFormat="1" applyFont="1" applyFill="1" applyBorder="1" applyAlignment="1">
      <alignment vertical="center"/>
    </xf>
    <xf numFmtId="9" fontId="5" fillId="3" borderId="29" xfId="0" applyNumberFormat="1" applyFont="1" applyFill="1" applyBorder="1" applyAlignment="1">
      <alignment vertical="center"/>
    </xf>
    <xf numFmtId="9" fontId="5" fillId="3" borderId="30" xfId="0" applyNumberFormat="1" applyFont="1" applyFill="1" applyBorder="1" applyAlignment="1">
      <alignment vertical="center"/>
    </xf>
    <xf numFmtId="9" fontId="5" fillId="4" borderId="7" xfId="0" applyNumberFormat="1" applyFont="1" applyFill="1" applyBorder="1" applyAlignment="1">
      <alignment vertical="center"/>
    </xf>
    <xf numFmtId="9" fontId="5" fillId="3" borderId="28" xfId="0" applyNumberFormat="1" applyFont="1" applyFill="1" applyBorder="1" applyAlignment="1">
      <alignment vertical="center"/>
    </xf>
    <xf numFmtId="0" fontId="5" fillId="0" borderId="31" xfId="0" applyNumberFormat="1" applyFont="1" applyBorder="1" applyAlignment="1">
      <alignment vertical="center"/>
    </xf>
    <xf numFmtId="9" fontId="5" fillId="6" borderId="6" xfId="0" applyNumberFormat="1" applyFont="1" applyFill="1" applyBorder="1" applyAlignment="1">
      <alignment vertical="center"/>
    </xf>
    <xf numFmtId="9" fontId="5" fillId="6" borderId="8" xfId="0" applyNumberFormat="1" applyFont="1" applyFill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9" fontId="5" fillId="0" borderId="13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11" fillId="2" borderId="32" xfId="0" applyNumberFormat="1" applyFont="1" applyFill="1" applyBorder="1" applyAlignment="1">
      <alignment horizontal="left" vertical="center"/>
    </xf>
    <xf numFmtId="0" fontId="11" fillId="2" borderId="32" xfId="0" applyNumberFormat="1" applyFont="1" applyFill="1" applyBorder="1" applyAlignment="1">
      <alignment horizontal="center" vertical="center"/>
    </xf>
    <xf numFmtId="0" fontId="5" fillId="7" borderId="7" xfId="0" applyNumberFormat="1" applyFont="1" applyFill="1" applyBorder="1" applyAlignment="1">
      <alignment horizontal="left" vertical="center"/>
    </xf>
    <xf numFmtId="0" fontId="5" fillId="7" borderId="7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horizontal="left" vertical="center"/>
    </xf>
    <xf numFmtId="0" fontId="5" fillId="7" borderId="7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5" fillId="7" borderId="7" xfId="0" applyNumberFormat="1" applyFont="1" applyFill="1" applyBorder="1" applyAlignment="1">
      <alignment horizontal="left" vertical="center"/>
    </xf>
    <xf numFmtId="0" fontId="5" fillId="7" borderId="12" xfId="0" applyNumberFormat="1" applyFont="1" applyFill="1" applyBorder="1" applyAlignment="1">
      <alignment vertical="center"/>
    </xf>
    <xf numFmtId="0" fontId="5" fillId="7" borderId="12" xfId="0" applyNumberFormat="1" applyFont="1" applyFill="1" applyBorder="1" applyAlignment="1">
      <alignment vertical="center"/>
    </xf>
    <xf numFmtId="0" fontId="5" fillId="6" borderId="6" xfId="0" applyNumberFormat="1" applyFont="1" applyFill="1" applyBorder="1" applyAlignment="1">
      <alignment horizontal="left" vertical="center"/>
    </xf>
    <xf numFmtId="0" fontId="5" fillId="6" borderId="33" xfId="0" applyNumberFormat="1" applyFont="1" applyFill="1" applyBorder="1" applyAlignment="1">
      <alignment vertical="center"/>
    </xf>
    <xf numFmtId="0" fontId="5" fillId="6" borderId="7" xfId="0" applyNumberFormat="1" applyFont="1" applyFill="1" applyBorder="1" applyAlignment="1">
      <alignment horizontal="left" vertical="center"/>
    </xf>
    <xf numFmtId="0" fontId="5" fillId="6" borderId="7" xfId="0" applyNumberFormat="1" applyFont="1" applyFill="1" applyBorder="1" applyAlignment="1">
      <alignment vertical="center"/>
    </xf>
    <xf numFmtId="0" fontId="5" fillId="6" borderId="23" xfId="0" applyNumberFormat="1" applyFont="1" applyFill="1" applyBorder="1" applyAlignment="1">
      <alignment vertical="center"/>
    </xf>
    <xf numFmtId="0" fontId="11" fillId="2" borderId="32" xfId="0" applyNumberFormat="1" applyFont="1" applyFill="1" applyBorder="1" applyAlignment="1">
      <alignment vertical="center"/>
    </xf>
    <xf numFmtId="0" fontId="11" fillId="2" borderId="8" xfId="0" applyNumberFormat="1" applyFont="1" applyFill="1" applyBorder="1" applyAlignment="1">
      <alignment vertical="center"/>
    </xf>
    <xf numFmtId="0" fontId="1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6" fillId="0" borderId="1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 wrapText="1"/>
    </xf>
    <xf numFmtId="0" fontId="11" fillId="2" borderId="6" xfId="0" applyNumberFormat="1" applyFont="1" applyFill="1" applyBorder="1" applyAlignment="1">
      <alignment horizontal="left" vertical="center"/>
    </xf>
    <xf numFmtId="0" fontId="11" fillId="2" borderId="33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wrapText="1"/>
    </xf>
    <xf numFmtId="165" fontId="15" fillId="0" borderId="0" xfId="0" applyNumberFormat="1" applyFont="1" applyAlignment="1">
      <alignment vertical="center"/>
    </xf>
    <xf numFmtId="164" fontId="15" fillId="0" borderId="5" xfId="0" applyNumberFormat="1" applyFont="1" applyBorder="1" applyAlignment="1">
      <alignment vertical="center"/>
    </xf>
    <xf numFmtId="0" fontId="11" fillId="0" borderId="32" xfId="0" applyNumberFormat="1" applyFont="1" applyBorder="1" applyAlignment="1">
      <alignment horizontal="center" vertical="center"/>
    </xf>
    <xf numFmtId="0" fontId="11" fillId="8" borderId="35" xfId="0" applyNumberFormat="1" applyFont="1" applyFill="1" applyBorder="1" applyAlignment="1">
      <alignment horizontal="center" vertical="center"/>
    </xf>
    <xf numFmtId="0" fontId="11" fillId="8" borderId="36" xfId="0" applyNumberFormat="1" applyFont="1" applyFill="1" applyBorder="1" applyAlignment="1">
      <alignment horizontal="center" vertical="center"/>
    </xf>
    <xf numFmtId="0" fontId="5" fillId="8" borderId="36" xfId="0" applyNumberFormat="1" applyFont="1" applyFill="1" applyBorder="1" applyAlignment="1">
      <alignment horizontal="center" vertical="center"/>
    </xf>
    <xf numFmtId="0" fontId="11" fillId="8" borderId="37" xfId="0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4" fontId="10" fillId="0" borderId="5" xfId="0" applyNumberFormat="1" applyFont="1" applyBorder="1" applyAlignment="1"/>
    <xf numFmtId="0" fontId="5" fillId="0" borderId="0" xfId="0" applyNumberFormat="1" applyFont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9" fontId="5" fillId="6" borderId="7" xfId="0" applyNumberFormat="1" applyFont="1" applyFill="1" applyBorder="1" applyAlignment="1">
      <alignment vertical="center"/>
    </xf>
    <xf numFmtId="0" fontId="5" fillId="4" borderId="29" xfId="0" applyNumberFormat="1" applyFont="1" applyFill="1" applyBorder="1" applyAlignment="1">
      <alignment vertical="center"/>
    </xf>
    <xf numFmtId="9" fontId="5" fillId="4" borderId="29" xfId="0" applyNumberFormat="1" applyFont="1" applyFill="1" applyBorder="1" applyAlignment="1">
      <alignment vertical="center"/>
    </xf>
    <xf numFmtId="9" fontId="5" fillId="6" borderId="23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9" fontId="5" fillId="4" borderId="8" xfId="0" applyNumberFormat="1" applyFont="1" applyFill="1" applyBorder="1" applyAlignment="1">
      <alignment vertical="center"/>
    </xf>
    <xf numFmtId="164" fontId="10" fillId="0" borderId="0" xfId="0" applyNumberFormat="1" applyFont="1" applyAlignment="1"/>
    <xf numFmtId="164" fontId="13" fillId="0" borderId="0" xfId="0" applyNumberFormat="1" applyFont="1" applyAlignment="1"/>
    <xf numFmtId="0" fontId="5" fillId="0" borderId="9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vertical="center" wrapText="1"/>
    </xf>
    <xf numFmtId="0" fontId="11" fillId="2" borderId="33" xfId="0" applyNumberFormat="1" applyFont="1" applyFill="1" applyBorder="1" applyAlignment="1">
      <alignment horizontal="center"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11" fillId="4" borderId="18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4" fontId="5" fillId="8" borderId="6" xfId="0" applyNumberFormat="1" applyFont="1" applyFill="1" applyBorder="1" applyAlignment="1">
      <alignment vertical="center" wrapText="1"/>
    </xf>
    <xf numFmtId="164" fontId="5" fillId="8" borderId="39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vertical="center"/>
    </xf>
    <xf numFmtId="164" fontId="5" fillId="8" borderId="8" xfId="0" applyNumberFormat="1" applyFont="1" applyFill="1" applyBorder="1" applyAlignment="1">
      <alignment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32" xfId="0" applyNumberFormat="1" applyFont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17" fillId="0" borderId="32" xfId="0" applyNumberFormat="1" applyFont="1" applyBorder="1" applyAlignment="1">
      <alignment horizontal="right" vertical="center" wrapText="1"/>
    </xf>
    <xf numFmtId="164" fontId="5" fillId="8" borderId="7" xfId="0" applyNumberFormat="1" applyFont="1" applyFill="1" applyBorder="1" applyAlignment="1">
      <alignment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164" fontId="5" fillId="8" borderId="20" xfId="0" applyNumberFormat="1" applyFont="1" applyFill="1" applyBorder="1" applyAlignment="1">
      <alignment horizontal="center" vertical="center" wrapText="1"/>
    </xf>
    <xf numFmtId="164" fontId="5" fillId="4" borderId="36" xfId="0" applyNumberFormat="1" applyFont="1" applyFill="1" applyBorder="1" applyAlignment="1">
      <alignment horizontal="right" vertical="center" wrapText="1"/>
    </xf>
    <xf numFmtId="164" fontId="5" fillId="4" borderId="32" xfId="0" applyNumberFormat="1" applyFont="1" applyFill="1" applyBorder="1" applyAlignment="1">
      <alignment vertical="center" wrapText="1"/>
    </xf>
    <xf numFmtId="164" fontId="5" fillId="4" borderId="36" xfId="0" applyNumberFormat="1" applyFont="1" applyFill="1" applyBorder="1" applyAlignment="1">
      <alignment horizontal="center" vertical="center" wrapText="1"/>
    </xf>
    <xf numFmtId="164" fontId="17" fillId="4" borderId="32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8" borderId="35" xfId="0" applyNumberFormat="1" applyFont="1" applyFill="1" applyBorder="1" applyAlignment="1">
      <alignment horizontal="right" vertical="center" wrapText="1"/>
    </xf>
    <xf numFmtId="164" fontId="5" fillId="8" borderId="32" xfId="0" applyNumberFormat="1" applyFont="1" applyFill="1" applyBorder="1" applyAlignment="1">
      <alignment vertical="center" wrapText="1"/>
    </xf>
    <xf numFmtId="164" fontId="5" fillId="8" borderId="36" xfId="0" applyNumberFormat="1" applyFont="1" applyFill="1" applyBorder="1" applyAlignment="1">
      <alignment horizontal="center" vertical="center" wrapText="1"/>
    </xf>
    <xf numFmtId="164" fontId="17" fillId="8" borderId="32" xfId="0" applyNumberFormat="1" applyFont="1" applyFill="1" applyBorder="1" applyAlignment="1">
      <alignment horizontal="right" vertical="center" wrapText="1"/>
    </xf>
    <xf numFmtId="164" fontId="5" fillId="4" borderId="35" xfId="0" applyNumberFormat="1" applyFont="1" applyFill="1" applyBorder="1" applyAlignment="1">
      <alignment horizontal="right" vertical="center" wrapText="1"/>
    </xf>
    <xf numFmtId="164" fontId="5" fillId="8" borderId="32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right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164" fontId="5" fillId="8" borderId="48" xfId="0" applyNumberFormat="1" applyFont="1" applyFill="1" applyBorder="1" applyAlignment="1">
      <alignment horizontal="center" vertical="center" wrapText="1"/>
    </xf>
    <xf numFmtId="164" fontId="5" fillId="4" borderId="32" xfId="0" applyNumberFormat="1" applyFont="1" applyFill="1" applyBorder="1" applyAlignment="1">
      <alignment horizontal="right" vertical="center" wrapText="1"/>
    </xf>
    <xf numFmtId="164" fontId="5" fillId="8" borderId="49" xfId="0" applyNumberFormat="1" applyFont="1" applyFill="1" applyBorder="1" applyAlignment="1">
      <alignment horizontal="right" vertical="center" wrapText="1"/>
    </xf>
    <xf numFmtId="164" fontId="17" fillId="8" borderId="8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17" fillId="0" borderId="14" xfId="0" applyNumberFormat="1" applyFont="1" applyBorder="1" applyAlignment="1">
      <alignment horizontal="right" vertical="center" wrapText="1"/>
    </xf>
    <xf numFmtId="164" fontId="5" fillId="4" borderId="49" xfId="0" applyNumberFormat="1" applyFont="1" applyFill="1" applyBorder="1" applyAlignment="1">
      <alignment horizontal="right" vertical="center" wrapText="1"/>
    </xf>
    <xf numFmtId="164" fontId="5" fillId="4" borderId="8" xfId="0" applyNumberFormat="1" applyFont="1" applyFill="1" applyBorder="1" applyAlignment="1">
      <alignment vertical="center" wrapText="1"/>
    </xf>
    <xf numFmtId="164" fontId="5" fillId="4" borderId="48" xfId="0" applyNumberFormat="1" applyFont="1" applyFill="1" applyBorder="1" applyAlignment="1">
      <alignment horizontal="center" vertical="center" wrapText="1"/>
    </xf>
    <xf numFmtId="164" fontId="17" fillId="4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5" fillId="4" borderId="7" xfId="0" applyNumberFormat="1" applyFont="1" applyFill="1" applyBorder="1" applyAlignment="1">
      <alignment vertical="center" wrapText="1"/>
    </xf>
    <xf numFmtId="164" fontId="5" fillId="4" borderId="46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164" fontId="5" fillId="4" borderId="46" xfId="0" applyNumberFormat="1" applyFont="1" applyFill="1" applyBorder="1" applyAlignment="1">
      <alignment horizontal="right" vertical="center" wrapText="1"/>
    </xf>
    <xf numFmtId="164" fontId="17" fillId="4" borderId="7" xfId="0" applyNumberFormat="1" applyFont="1" applyFill="1" applyBorder="1" applyAlignment="1">
      <alignment horizontal="right" vertical="center" wrapText="1"/>
    </xf>
    <xf numFmtId="164" fontId="5" fillId="4" borderId="48" xfId="0" applyNumberFormat="1" applyFont="1" applyFill="1" applyBorder="1" applyAlignment="1">
      <alignment horizontal="right" vertical="center" wrapText="1"/>
    </xf>
    <xf numFmtId="0" fontId="11" fillId="4" borderId="35" xfId="0" applyNumberFormat="1" applyFont="1" applyFill="1" applyBorder="1" applyAlignment="1">
      <alignment vertical="center"/>
    </xf>
    <xf numFmtId="0" fontId="11" fillId="4" borderId="48" xfId="0" applyNumberFormat="1" applyFont="1" applyFill="1" applyBorder="1" applyAlignment="1">
      <alignment vertical="center"/>
    </xf>
    <xf numFmtId="164" fontId="11" fillId="4" borderId="8" xfId="0" applyNumberFormat="1" applyFont="1" applyFill="1" applyBorder="1" applyAlignment="1">
      <alignment horizontal="center" vertical="center"/>
    </xf>
    <xf numFmtId="164" fontId="19" fillId="4" borderId="20" xfId="0" applyNumberFormat="1" applyFont="1" applyFill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right" vertical="center" wrapText="1"/>
    </xf>
    <xf numFmtId="0" fontId="5" fillId="0" borderId="14" xfId="0" applyNumberFormat="1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 wrapText="1"/>
    </xf>
    <xf numFmtId="0" fontId="11" fillId="2" borderId="3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0" fontId="5" fillId="4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vertical="center"/>
    </xf>
    <xf numFmtId="0" fontId="5" fillId="0" borderId="12" xfId="0" applyNumberFormat="1" applyFont="1" applyBorder="1" applyAlignment="1">
      <alignment horizontal="right" vertical="center"/>
    </xf>
    <xf numFmtId="0" fontId="5" fillId="3" borderId="7" xfId="0" applyNumberFormat="1" applyFont="1" applyFill="1" applyBorder="1" applyAlignment="1">
      <alignment horizontal="righ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/>
    </xf>
    <xf numFmtId="0" fontId="11" fillId="2" borderId="37" xfId="0" applyNumberFormat="1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vertical="center"/>
    </xf>
    <xf numFmtId="0" fontId="20" fillId="0" borderId="12" xfId="0" applyNumberFormat="1" applyFont="1" applyBorder="1" applyAlignment="1">
      <alignment vertical="center"/>
    </xf>
    <xf numFmtId="0" fontId="20" fillId="0" borderId="4" xfId="0" applyNumberFormat="1" applyFont="1" applyBorder="1" applyAlignment="1">
      <alignment vertical="center"/>
    </xf>
    <xf numFmtId="0" fontId="20" fillId="0" borderId="5" xfId="0" applyNumberFormat="1" applyFont="1" applyBorder="1" applyAlignment="1">
      <alignment vertical="center"/>
    </xf>
    <xf numFmtId="0" fontId="20" fillId="0" borderId="12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vertical="center"/>
    </xf>
    <xf numFmtId="0" fontId="20" fillId="0" borderId="11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5" fillId="0" borderId="32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11" fillId="2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Border="1" applyAlignment="1">
      <alignment vertical="center"/>
    </xf>
    <xf numFmtId="0" fontId="12" fillId="0" borderId="17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164" fontId="17" fillId="4" borderId="28" xfId="0" applyNumberFormat="1" applyFont="1" applyFill="1" applyBorder="1" applyAlignment="1">
      <alignment horizontal="right" vertical="center" wrapText="1"/>
    </xf>
    <xf numFmtId="0" fontId="12" fillId="0" borderId="14" xfId="0" applyNumberFormat="1" applyFont="1" applyBorder="1" applyAlignment="1">
      <alignment vertical="center"/>
    </xf>
    <xf numFmtId="164" fontId="17" fillId="8" borderId="28" xfId="0" applyNumberFormat="1" applyFont="1" applyFill="1" applyBorder="1" applyAlignment="1">
      <alignment horizontal="right" vertical="center" wrapText="1"/>
    </xf>
    <xf numFmtId="164" fontId="17" fillId="8" borderId="21" xfId="0" applyNumberFormat="1" applyFont="1" applyFill="1" applyBorder="1" applyAlignment="1">
      <alignment horizontal="right" vertical="center" wrapText="1"/>
    </xf>
    <xf numFmtId="0" fontId="12" fillId="0" borderId="12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vertical="center"/>
    </xf>
    <xf numFmtId="164" fontId="17" fillId="0" borderId="21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vertical="center"/>
    </xf>
    <xf numFmtId="164" fontId="17" fillId="0" borderId="12" xfId="0" applyNumberFormat="1" applyFont="1" applyBorder="1" applyAlignment="1">
      <alignment horizontal="right" vertical="center" wrapText="1"/>
    </xf>
    <xf numFmtId="164" fontId="5" fillId="8" borderId="21" xfId="0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164" fontId="5" fillId="8" borderId="44" xfId="0" applyNumberFormat="1" applyFont="1" applyFill="1" applyBorder="1" applyAlignment="1">
      <alignment horizontal="right" vertical="center" wrapText="1"/>
    </xf>
    <xf numFmtId="0" fontId="12" fillId="0" borderId="47" xfId="0" applyNumberFormat="1" applyFont="1" applyBorder="1" applyAlignment="1">
      <alignment vertical="center"/>
    </xf>
    <xf numFmtId="0" fontId="12" fillId="0" borderId="45" xfId="0" applyNumberFormat="1" applyFont="1" applyBorder="1" applyAlignment="1">
      <alignment vertical="center"/>
    </xf>
    <xf numFmtId="164" fontId="5" fillId="8" borderId="38" xfId="0" applyNumberFormat="1" applyFont="1" applyFill="1" applyBorder="1" applyAlignment="1">
      <alignment horizontal="right" vertical="center" wrapText="1"/>
    </xf>
    <xf numFmtId="0" fontId="12" fillId="0" borderId="40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8" borderId="42" xfId="0" applyNumberFormat="1" applyFont="1" applyFill="1" applyBorder="1" applyAlignment="1">
      <alignment horizontal="right" vertical="center" wrapText="1"/>
    </xf>
    <xf numFmtId="0" fontId="12" fillId="0" borderId="43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right" vertical="center" wrapText="1"/>
    </xf>
    <xf numFmtId="0" fontId="12" fillId="0" borderId="11" xfId="0" applyNumberFormat="1" applyFont="1" applyBorder="1" applyAlignment="1">
      <alignment vertical="center"/>
    </xf>
    <xf numFmtId="0" fontId="12" fillId="0" borderId="41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center" vertical="top" wrapText="1"/>
    </xf>
    <xf numFmtId="0" fontId="11" fillId="2" borderId="34" xfId="0" applyNumberFormat="1" applyFont="1" applyFill="1" applyBorder="1" applyAlignment="1">
      <alignment horizontal="center" vertical="center" wrapText="1"/>
    </xf>
    <xf numFmtId="0" fontId="21" fillId="2" borderId="34" xfId="0" applyNumberFormat="1" applyFont="1" applyFill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2" fillId="0" borderId="10" xfId="0" applyNumberFormat="1" applyFont="1" applyBorder="1" applyAlignment="1">
      <alignment vertical="center"/>
    </xf>
  </cellXfs>
  <cellStyles count="1">
    <cellStyle name="Normal" xfId="0" builtinId="0"/>
  </cellStyles>
  <dxfs count="13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5A By Lot-style" pivot="0" count="2">
      <tableStyleElement type="firstRowStripe" dxfId="12"/>
      <tableStyleElement type="secondRowStripe" dxfId="11"/>
    </tableStyle>
    <tableStyle name="5A By Lot-style 2" pivot="0" count="2">
      <tableStyleElement type="firstRowStripe" dxfId="10"/>
      <tableStyleElement type="secondRowStripe" dxfId="9"/>
    </tableStyle>
    <tableStyle name="8 Visitor-style" pivot="0" count="2">
      <tableStyleElement type="firstRowStripe" dxfId="8"/>
      <tableStyleElement type="secondRowStripe" dxfId="7"/>
    </tableStyle>
    <tableStyle name="11 Accessible-style" pivot="0" count="2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B8:O162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5A By Lot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63:O199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5A By Lot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7:J51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8 Visitor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6:F116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11 Accessibl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selection activeCell="D16" sqref="D16"/>
    </sheetView>
  </sheetViews>
  <sheetFormatPr defaultColWidth="14.42578125" defaultRowHeight="15" customHeight="1"/>
  <cols>
    <col min="1" max="1" width="6.7109375" customWidth="1"/>
    <col min="2" max="2" width="4.7109375" customWidth="1"/>
    <col min="3" max="3" width="13.28515625" customWidth="1"/>
    <col min="4" max="4" width="72.7109375" customWidth="1"/>
    <col min="5" max="5" width="9" customWidth="1"/>
    <col min="6" max="6" width="13" customWidth="1"/>
  </cols>
  <sheetData>
    <row r="1" spans="1:2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2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2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26.25" customHeight="1">
      <c r="A8" s="1"/>
      <c r="B8" s="1"/>
      <c r="C8" s="8"/>
      <c r="D8" s="9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20.25" customHeight="1">
      <c r="A9" s="1"/>
      <c r="B9" s="1"/>
      <c r="C9" s="12"/>
      <c r="D9" s="13" t="s">
        <v>3</v>
      </c>
      <c r="E9" s="1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7.75" customHeight="1">
      <c r="A10" s="1"/>
      <c r="B10" s="1"/>
      <c r="C10" s="12"/>
      <c r="D10" s="17"/>
      <c r="E10" s="1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>
      <c r="A11" s="1"/>
      <c r="B11" s="1"/>
      <c r="C11" s="12"/>
      <c r="D11" s="18" t="s">
        <v>6</v>
      </c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>
      <c r="A12" s="1"/>
      <c r="B12" s="1"/>
      <c r="C12" s="12"/>
      <c r="D12" s="18" t="s">
        <v>10</v>
      </c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>
      <c r="A13" s="1"/>
      <c r="B13" s="1"/>
      <c r="C13" s="12"/>
      <c r="D13" s="20" t="s">
        <v>16</v>
      </c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4.75" customHeight="1">
      <c r="A14" s="1"/>
      <c r="B14" s="1"/>
      <c r="C14" s="22"/>
      <c r="D14" s="23"/>
      <c r="E14" s="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>
      <selection sqref="A1:N1"/>
    </sheetView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6.85546875" customWidth="1"/>
    <col min="11" max="11" width="7.140625" customWidth="1"/>
    <col min="12" max="12" width="7.42578125" customWidth="1"/>
    <col min="13" max="13" width="7" customWidth="1"/>
    <col min="14" max="14" width="10" customWidth="1"/>
    <col min="15" max="16" width="8" customWidth="1"/>
  </cols>
  <sheetData>
    <row r="1" spans="1:16">
      <c r="A1" s="296" t="s">
        <v>227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33"/>
      <c r="P1" s="33"/>
    </row>
    <row r="2" spans="1:1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33"/>
      <c r="P2" s="33"/>
    </row>
    <row r="3" spans="1:16" ht="12.75" customHeight="1">
      <c r="A3" s="297" t="s">
        <v>27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33"/>
      <c r="P3" s="33"/>
    </row>
    <row r="4" spans="1:1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" customHeight="1">
      <c r="A5" s="35" t="s">
        <v>229</v>
      </c>
      <c r="B5" s="293" t="s">
        <v>196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36" t="s">
        <v>197</v>
      </c>
      <c r="O5" s="17"/>
      <c r="P5" s="17"/>
    </row>
    <row r="6" spans="1:16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39" t="s">
        <v>13</v>
      </c>
      <c r="O6" s="17"/>
      <c r="P6" s="17"/>
    </row>
    <row r="7" spans="1:16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41" t="s">
        <v>213</v>
      </c>
      <c r="O7" s="17"/>
      <c r="P7" s="17"/>
    </row>
    <row r="8" spans="1:16" ht="12" customHeight="1">
      <c r="A8" s="45" t="s">
        <v>230</v>
      </c>
      <c r="B8" s="45">
        <f>SUM('5A By Lot'!C8:C15)</f>
        <v>0</v>
      </c>
      <c r="C8" s="45">
        <f>SUM('5A By Lot'!D8:D15)</f>
        <v>0</v>
      </c>
      <c r="D8" s="45">
        <f>SUM('5A By Lot'!E8:E15)</f>
        <v>0</v>
      </c>
      <c r="E8" s="45">
        <f>SUM('5A By Lot'!F8:F15)</f>
        <v>0</v>
      </c>
      <c r="F8" s="45">
        <f>SUM('5A By Lot'!G8:G15)</f>
        <v>0</v>
      </c>
      <c r="G8" s="45">
        <f>SUM('5A By Lot'!H8:H15)</f>
        <v>4</v>
      </c>
      <c r="H8" s="45">
        <f>SUM('5A By Lot'!I8:I15)</f>
        <v>161</v>
      </c>
      <c r="I8" s="45">
        <f>SUM('5A By Lot'!J8:J15)</f>
        <v>8</v>
      </c>
      <c r="J8" s="45">
        <f>SUM('5A By Lot'!K8:K15)</f>
        <v>9</v>
      </c>
      <c r="K8" s="45">
        <f>SUM('5A By Lot'!L8:L15)</f>
        <v>1</v>
      </c>
      <c r="L8" s="45">
        <f>SUM('5A By Lot'!M8:M15)</f>
        <v>12</v>
      </c>
      <c r="M8" s="45">
        <f t="shared" ref="M8:M20" si="0">SUM(B8:L8)</f>
        <v>195</v>
      </c>
      <c r="N8" s="45">
        <f>SUM('5A By Lot'!O8:O15)</f>
        <v>3</v>
      </c>
      <c r="O8" s="17"/>
      <c r="P8" s="17"/>
    </row>
    <row r="9" spans="1:16" ht="12" customHeight="1">
      <c r="A9" s="47" t="s">
        <v>231</v>
      </c>
      <c r="B9" s="47">
        <f>SUM('5A By Lot'!C16:C20)</f>
        <v>0</v>
      </c>
      <c r="C9" s="47">
        <f>SUM('5A By Lot'!D16:D20)</f>
        <v>12</v>
      </c>
      <c r="D9" s="47">
        <f>SUM('5A By Lot'!E16:E20)</f>
        <v>0</v>
      </c>
      <c r="E9" s="47">
        <f>SUM('5A By Lot'!F16:F20)</f>
        <v>0</v>
      </c>
      <c r="F9" s="47">
        <f>SUM('5A By Lot'!G16:G20)</f>
        <v>0</v>
      </c>
      <c r="G9" s="47">
        <f>SUM('5A By Lot'!H16:H20)</f>
        <v>0</v>
      </c>
      <c r="H9" s="47">
        <f>SUM('5A By Lot'!I16:I20)</f>
        <v>75</v>
      </c>
      <c r="I9" s="47">
        <f>SUM('5A By Lot'!J16:J20)</f>
        <v>5</v>
      </c>
      <c r="J9" s="47">
        <f>SUM('5A By Lot'!K16:K20)</f>
        <v>0</v>
      </c>
      <c r="K9" s="47">
        <f>SUM('5A By Lot'!L16:L20)</f>
        <v>2</v>
      </c>
      <c r="L9" s="47">
        <f>SUM('5A By Lot'!M16:M20)</f>
        <v>2</v>
      </c>
      <c r="M9" s="47">
        <f t="shared" si="0"/>
        <v>96</v>
      </c>
      <c r="N9" s="47">
        <f>SUM('5A By Lot'!O16:O20)</f>
        <v>0</v>
      </c>
      <c r="O9" s="17"/>
      <c r="P9" s="17"/>
    </row>
    <row r="10" spans="1:16" ht="12" customHeight="1">
      <c r="A10" s="45" t="s">
        <v>232</v>
      </c>
      <c r="B10" s="45">
        <f>SUM('5A By Lot'!C21:C23)</f>
        <v>0</v>
      </c>
      <c r="C10" s="45">
        <f>SUM('5A By Lot'!D21:D23)</f>
        <v>0</v>
      </c>
      <c r="D10" s="45">
        <f>SUM('5A By Lot'!E21:E23)</f>
        <v>36</v>
      </c>
      <c r="E10" s="45">
        <f>SUM('5A By Lot'!F21:F23)</f>
        <v>0</v>
      </c>
      <c r="F10" s="45">
        <f>SUM('5A By Lot'!G21:G23)</f>
        <v>4</v>
      </c>
      <c r="G10" s="45">
        <f>SUM('5A By Lot'!H21:H23)</f>
        <v>0</v>
      </c>
      <c r="H10" s="45">
        <f>SUM('5A By Lot'!I21:I23)</f>
        <v>133</v>
      </c>
      <c r="I10" s="45">
        <f>SUM('5A By Lot'!J21:J23)</f>
        <v>6</v>
      </c>
      <c r="J10" s="45">
        <f>SUM('5A By Lot'!K21:K23)</f>
        <v>0</v>
      </c>
      <c r="K10" s="45">
        <f>SUM('5A By Lot'!L21:L23)</f>
        <v>0</v>
      </c>
      <c r="L10" s="45">
        <f>SUM('5A By Lot'!M21:M23)</f>
        <v>1</v>
      </c>
      <c r="M10" s="45">
        <f t="shared" si="0"/>
        <v>180</v>
      </c>
      <c r="N10" s="45">
        <f>SUM('5A By Lot'!O21:O23)</f>
        <v>3</v>
      </c>
      <c r="O10" s="17"/>
      <c r="P10" s="17"/>
    </row>
    <row r="11" spans="1:16" ht="12" customHeight="1">
      <c r="A11" s="47" t="s">
        <v>233</v>
      </c>
      <c r="B11" s="47">
        <f>SUM('5A By Lot'!C24:C25)</f>
        <v>0</v>
      </c>
      <c r="C11" s="47">
        <f>SUM('5A By Lot'!D24:D25)</f>
        <v>0</v>
      </c>
      <c r="D11" s="47">
        <f>SUM('5A By Lot'!E24:E25)</f>
        <v>40</v>
      </c>
      <c r="E11" s="47">
        <f>SUM('5A By Lot'!F24:F25)</f>
        <v>0</v>
      </c>
      <c r="F11" s="47">
        <f>SUM('5A By Lot'!G24:G25)</f>
        <v>0</v>
      </c>
      <c r="G11" s="47">
        <f>SUM('5A By Lot'!H24:H25)</f>
        <v>0</v>
      </c>
      <c r="H11" s="47">
        <f>SUM('5A By Lot'!I24:I25)</f>
        <v>291</v>
      </c>
      <c r="I11" s="47">
        <f>SUM('5A By Lot'!J24:J25)</f>
        <v>9</v>
      </c>
      <c r="J11" s="47">
        <f>SUM('5A By Lot'!K24:K25)</f>
        <v>0</v>
      </c>
      <c r="K11" s="47">
        <f>SUM('5A By Lot'!L24:L25)</f>
        <v>0</v>
      </c>
      <c r="L11" s="47">
        <f>SUM('5A By Lot'!M24:M25)</f>
        <v>0</v>
      </c>
      <c r="M11" s="47">
        <f t="shared" si="0"/>
        <v>340</v>
      </c>
      <c r="N11" s="47">
        <f>SUM('5A By Lot'!O24:O25)</f>
        <v>0</v>
      </c>
      <c r="O11" s="17"/>
      <c r="P11" s="17"/>
    </row>
    <row r="12" spans="1:16" ht="12" customHeight="1">
      <c r="A12" s="45" t="s">
        <v>234</v>
      </c>
      <c r="B12" s="45">
        <f>SUM('5A By Lot'!C29)</f>
        <v>0</v>
      </c>
      <c r="C12" s="45">
        <f>SUM('5A By Lot'!D29)</f>
        <v>0</v>
      </c>
      <c r="D12" s="45">
        <f>SUM('5A By Lot'!E29)</f>
        <v>0</v>
      </c>
      <c r="E12" s="45">
        <f>SUM('5A By Lot'!F29)</f>
        <v>0</v>
      </c>
      <c r="F12" s="45">
        <f>SUM('5A By Lot'!G29)</f>
        <v>0</v>
      </c>
      <c r="G12" s="45">
        <f>SUM('5A By Lot'!H29)</f>
        <v>0</v>
      </c>
      <c r="H12" s="45">
        <f>SUM('5A By Lot'!I29)</f>
        <v>8</v>
      </c>
      <c r="I12" s="45">
        <f>SUM('5A By Lot'!J29)</f>
        <v>2</v>
      </c>
      <c r="J12" s="45">
        <f>SUM('5A By Lot'!K29)</f>
        <v>0</v>
      </c>
      <c r="K12" s="45">
        <f>SUM('5A By Lot'!L29)</f>
        <v>0</v>
      </c>
      <c r="L12" s="45">
        <f>SUM('5A By Lot'!M29)</f>
        <v>0</v>
      </c>
      <c r="M12" s="45">
        <f t="shared" si="0"/>
        <v>10</v>
      </c>
      <c r="N12" s="45">
        <f>SUM('5A By Lot'!O29)</f>
        <v>0</v>
      </c>
      <c r="O12" s="17"/>
      <c r="P12" s="17"/>
    </row>
    <row r="13" spans="1:16" ht="12" customHeight="1">
      <c r="A13" s="47" t="s">
        <v>235</v>
      </c>
      <c r="B13" s="47">
        <f>SUM('5A By Lot'!C26:C28,'5A By Lot'!C30:C35,'5A By Lot'!C37)</f>
        <v>304</v>
      </c>
      <c r="C13" s="47">
        <f>SUM('5A By Lot'!D26:D28,'5A By Lot'!D30:D35,'5A By Lot'!D37)</f>
        <v>423</v>
      </c>
      <c r="D13" s="47">
        <f>SUM('5A By Lot'!E26:E28,'5A By Lot'!E30:E35,'5A By Lot'!E37)</f>
        <v>38</v>
      </c>
      <c r="E13" s="47">
        <f>SUM('5A By Lot'!F26:F28,'5A By Lot'!F30:F35,'5A By Lot'!F37)</f>
        <v>0</v>
      </c>
      <c r="F13" s="47">
        <f>SUM('5A By Lot'!G26:G28,'5A By Lot'!G30:G35,'5A By Lot'!G37)</f>
        <v>17</v>
      </c>
      <c r="G13" s="47">
        <f>SUM('5A By Lot'!H26:H28,'5A By Lot'!H30:H35,'5A By Lot'!H37)</f>
        <v>16</v>
      </c>
      <c r="H13" s="47">
        <f>SUM('5A By Lot'!I26:I28,'5A By Lot'!I30:I35,'5A By Lot'!I37)</f>
        <v>28</v>
      </c>
      <c r="I13" s="47">
        <f>SUM('5A By Lot'!J26:J28,'5A By Lot'!J30:J35,'5A By Lot'!J37)</f>
        <v>45</v>
      </c>
      <c r="J13" s="47">
        <f>SUM('5A By Lot'!K26:K28,'5A By Lot'!K30:K35,'5A By Lot'!K37)</f>
        <v>6</v>
      </c>
      <c r="K13" s="47">
        <f>SUM('5A By Lot'!L26:L28,'5A By Lot'!L30:L35,'5A By Lot'!L37)</f>
        <v>31</v>
      </c>
      <c r="L13" s="47">
        <f>SUM('5A By Lot'!M26:M28,'5A By Lot'!M30:M35,'5A By Lot'!M37)</f>
        <v>5</v>
      </c>
      <c r="M13" s="47">
        <f t="shared" si="0"/>
        <v>913</v>
      </c>
      <c r="N13" s="47">
        <f>SUM('5A By Lot'!O26:O28,'5A By Lot'!O30:O35,'5A By Lot'!O37)</f>
        <v>4</v>
      </c>
      <c r="O13" s="17"/>
      <c r="P13" s="17"/>
    </row>
    <row r="14" spans="1:16" ht="12" customHeight="1">
      <c r="A14" s="45" t="s">
        <v>236</v>
      </c>
      <c r="B14" s="45">
        <f>SUM('5A By Lot'!C36,'5A By Lot'!C38:C43,'5A By Lot'!C93)</f>
        <v>63</v>
      </c>
      <c r="C14" s="45">
        <f>SUM('5A By Lot'!D36,'5A By Lot'!D38:D43,'5A By Lot'!D93)</f>
        <v>10</v>
      </c>
      <c r="D14" s="45">
        <f>SUM('5A By Lot'!E36,'5A By Lot'!E38:E43,'5A By Lot'!E93)</f>
        <v>0</v>
      </c>
      <c r="E14" s="45">
        <f>SUM('5A By Lot'!F36,'5A By Lot'!F38:F43,'5A By Lot'!F93)</f>
        <v>0</v>
      </c>
      <c r="F14" s="45">
        <f>SUM('5A By Lot'!G36,'5A By Lot'!G38:G43,'5A By Lot'!G93)</f>
        <v>26</v>
      </c>
      <c r="G14" s="45">
        <f>SUM('5A By Lot'!H36,'5A By Lot'!H38:H43,'5A By Lot'!H93)</f>
        <v>73</v>
      </c>
      <c r="H14" s="45">
        <f>SUM('5A By Lot'!I36,'5A By Lot'!I38:I43,'5A By Lot'!I93)</f>
        <v>4</v>
      </c>
      <c r="I14" s="45">
        <f>SUM('5A By Lot'!J36,'5A By Lot'!J38:J43,'5A By Lot'!J93)</f>
        <v>22</v>
      </c>
      <c r="J14" s="45">
        <f>SUM('5A By Lot'!K36,'5A By Lot'!K38:K43,'5A By Lot'!K93)</f>
        <v>0</v>
      </c>
      <c r="K14" s="45">
        <f>SUM('5A By Lot'!L36,'5A By Lot'!L38:L43,'5A By Lot'!L93)</f>
        <v>9</v>
      </c>
      <c r="L14" s="45">
        <f>SUM('5A By Lot'!M36,'5A By Lot'!M38:M43,'5A By Lot'!M93)</f>
        <v>20</v>
      </c>
      <c r="M14" s="45">
        <f t="shared" si="0"/>
        <v>227</v>
      </c>
      <c r="N14" s="45">
        <f>SUM('5A By Lot'!O36,'5A By Lot'!O38:O43,'5A By Lot'!O93)</f>
        <v>2</v>
      </c>
      <c r="O14" s="17"/>
      <c r="P14" s="17"/>
    </row>
    <row r="15" spans="1:16" ht="12" customHeight="1">
      <c r="A15" s="47" t="s">
        <v>237</v>
      </c>
      <c r="B15" s="47">
        <f>SUM('5A By Lot'!C44:C46,'5A By Lot'!C48:C50)</f>
        <v>197</v>
      </c>
      <c r="C15" s="47">
        <f>SUM('5A By Lot'!D44:D46,'5A By Lot'!D48:D50)</f>
        <v>171</v>
      </c>
      <c r="D15" s="47">
        <f>SUM('5A By Lot'!E44:E46,'5A By Lot'!E48:E50)</f>
        <v>0</v>
      </c>
      <c r="E15" s="47">
        <f>SUM('5A By Lot'!F44:F46,'5A By Lot'!F48:F50)</f>
        <v>0</v>
      </c>
      <c r="F15" s="47">
        <f>SUM('5A By Lot'!G44:G46,'5A By Lot'!G48:G50)</f>
        <v>28</v>
      </c>
      <c r="G15" s="47">
        <f>SUM('5A By Lot'!H44:H46,'5A By Lot'!H48:H50)</f>
        <v>9</v>
      </c>
      <c r="H15" s="47">
        <f>SUM('5A By Lot'!I44:I46,'5A By Lot'!I48:I50)</f>
        <v>5</v>
      </c>
      <c r="I15" s="47">
        <f>SUM('5A By Lot'!J44:J46,'5A By Lot'!J48:J50)</f>
        <v>27</v>
      </c>
      <c r="J15" s="47">
        <f>SUM('5A By Lot'!K44:K46,'5A By Lot'!K48:K50)</f>
        <v>0</v>
      </c>
      <c r="K15" s="47">
        <f>SUM('5A By Lot'!L44:L46,'5A By Lot'!L48:L50)</f>
        <v>7</v>
      </c>
      <c r="L15" s="47">
        <f>SUM('5A By Lot'!M44:M46,'5A By Lot'!M48:M50)</f>
        <v>9</v>
      </c>
      <c r="M15" s="47">
        <f t="shared" si="0"/>
        <v>453</v>
      </c>
      <c r="N15" s="47">
        <f>SUM('5A By Lot'!O44:O46,'5A By Lot'!O48:O50)</f>
        <v>2</v>
      </c>
      <c r="O15" s="17"/>
      <c r="P15" s="17"/>
    </row>
    <row r="16" spans="1:16" ht="12" customHeight="1">
      <c r="A16" s="45" t="s">
        <v>240</v>
      </c>
      <c r="B16" s="45">
        <f>SUM('5A By Lot'!C47,'5A By Lot'!C51:C57,'5A By Lot'!C60:C61,'5A By Lot'!C65:C70)</f>
        <v>203</v>
      </c>
      <c r="C16" s="45">
        <f>SUM('5A By Lot'!D47,'5A By Lot'!D51:D57,'5A By Lot'!D60:D61,'5A By Lot'!D65:D70)</f>
        <v>927</v>
      </c>
      <c r="D16" s="45">
        <f>SUM('5A By Lot'!E47,'5A By Lot'!E51:E57,'5A By Lot'!E60:E61,'5A By Lot'!E65:E70)</f>
        <v>873</v>
      </c>
      <c r="E16" s="45">
        <f>SUM('5A By Lot'!F47,'5A By Lot'!F51:F57,'5A By Lot'!F60:F61,'5A By Lot'!F65:F70)</f>
        <v>0</v>
      </c>
      <c r="F16" s="45">
        <f>SUM('5A By Lot'!G47,'5A By Lot'!G51:G57,'5A By Lot'!G60:G61,'5A By Lot'!G65:G70)</f>
        <v>167</v>
      </c>
      <c r="G16" s="45">
        <f>SUM('5A By Lot'!H47,'5A By Lot'!H51:H57,'5A By Lot'!H60:H61,'5A By Lot'!H65:H70)</f>
        <v>29</v>
      </c>
      <c r="H16" s="45">
        <f>SUM('5A By Lot'!I47,'5A By Lot'!I51:I57,'5A By Lot'!I60:I61,'5A By Lot'!I65:I70)</f>
        <v>107</v>
      </c>
      <c r="I16" s="45">
        <f>SUM('5A By Lot'!J47,'5A By Lot'!J51:J57,'5A By Lot'!J60:J61,'5A By Lot'!J65:J70)</f>
        <v>51</v>
      </c>
      <c r="J16" s="45">
        <f>SUM('5A By Lot'!K47,'5A By Lot'!K51:K57,'5A By Lot'!K60:K61,'5A By Lot'!K65:K70)</f>
        <v>21</v>
      </c>
      <c r="K16" s="45">
        <f>SUM('5A By Lot'!L47,'5A By Lot'!L51:L57,'5A By Lot'!L60:L61,'5A By Lot'!L65:L70)</f>
        <v>8</v>
      </c>
      <c r="L16" s="45">
        <f>SUM('5A By Lot'!M47,'5A By Lot'!M51:M57,'5A By Lot'!M60:M61,'5A By Lot'!M65:M70)</f>
        <v>21</v>
      </c>
      <c r="M16" s="45">
        <f t="shared" si="0"/>
        <v>2407</v>
      </c>
      <c r="N16" s="45">
        <f>SUM('5A By Lot'!O47,'5A By Lot'!O51:O57,'5A By Lot'!O60:O61,'5A By Lot'!O65:O70)</f>
        <v>8</v>
      </c>
      <c r="O16" s="17"/>
      <c r="P16" s="17"/>
    </row>
    <row r="17" spans="1:16" ht="12" customHeight="1">
      <c r="A17" s="47" t="s">
        <v>243</v>
      </c>
      <c r="B17" s="47">
        <f>SUM('5A By Lot'!C58:C59,'5A By Lot'!C62:C64)</f>
        <v>24</v>
      </c>
      <c r="C17" s="47">
        <f>SUM('5A By Lot'!D58:D59,'5A By Lot'!D62:D64)</f>
        <v>169</v>
      </c>
      <c r="D17" s="47">
        <f>SUM('5A By Lot'!E58:E59,'5A By Lot'!E62:E64)</f>
        <v>0</v>
      </c>
      <c r="E17" s="47">
        <f>SUM('5A By Lot'!F58:F59,'5A By Lot'!F62:F64)</f>
        <v>0</v>
      </c>
      <c r="F17" s="47">
        <f>SUM('5A By Lot'!G58:G59,'5A By Lot'!G62:G64)</f>
        <v>13</v>
      </c>
      <c r="G17" s="47">
        <f>SUM('5A By Lot'!H58:H59,'5A By Lot'!H62:H64)</f>
        <v>14</v>
      </c>
      <c r="H17" s="47">
        <f>SUM('5A By Lot'!I58:I59,'5A By Lot'!I62:I64)</f>
        <v>8</v>
      </c>
      <c r="I17" s="47">
        <f>SUM('5A By Lot'!J58:J59,'5A By Lot'!J62:J64)</f>
        <v>6</v>
      </c>
      <c r="J17" s="47">
        <f>SUM('5A By Lot'!K58:K59,'5A By Lot'!K62:K64)</f>
        <v>7</v>
      </c>
      <c r="K17" s="47">
        <f>SUM('5A By Lot'!L58:L59,'5A By Lot'!L62:L64)</f>
        <v>2</v>
      </c>
      <c r="L17" s="47">
        <f>SUM('5A By Lot'!M58:M59,'5A By Lot'!M62:M64)</f>
        <v>0</v>
      </c>
      <c r="M17" s="47">
        <f t="shared" si="0"/>
        <v>243</v>
      </c>
      <c r="N17" s="47">
        <f>SUM('5A By Lot'!O58:O59,'5A By Lot'!O62:O64)</f>
        <v>1</v>
      </c>
      <c r="O17" s="17"/>
      <c r="P17" s="17"/>
    </row>
    <row r="18" spans="1:16" ht="12" customHeight="1">
      <c r="A18" s="45" t="s">
        <v>245</v>
      </c>
      <c r="B18" s="45">
        <f>SUM('5A By Lot'!C71:C81)</f>
        <v>0</v>
      </c>
      <c r="C18" s="45">
        <f>SUM('5A By Lot'!D71:D81)</f>
        <v>714</v>
      </c>
      <c r="D18" s="45">
        <f>SUM('5A By Lot'!E71:E81)</f>
        <v>9</v>
      </c>
      <c r="E18" s="45">
        <f>SUM('5A By Lot'!F71:F81)</f>
        <v>398</v>
      </c>
      <c r="F18" s="45">
        <f>SUM('5A By Lot'!G71:G81)</f>
        <v>249</v>
      </c>
      <c r="G18" s="45">
        <f>SUM('5A By Lot'!H71:H81)</f>
        <v>20</v>
      </c>
      <c r="H18" s="45">
        <f>SUM('5A By Lot'!I71:I81)</f>
        <v>87</v>
      </c>
      <c r="I18" s="45">
        <f>SUM('5A By Lot'!J71:J81)</f>
        <v>24</v>
      </c>
      <c r="J18" s="45">
        <f>SUM('5A By Lot'!K71:K81)</f>
        <v>13</v>
      </c>
      <c r="K18" s="45">
        <f>SUM('5A By Lot'!L71:L81)</f>
        <v>1</v>
      </c>
      <c r="L18" s="45">
        <f>SUM('5A By Lot'!M71:M81)</f>
        <v>2</v>
      </c>
      <c r="M18" s="45">
        <f t="shared" si="0"/>
        <v>1517</v>
      </c>
      <c r="N18" s="45">
        <f>SUM('5A By Lot'!O71:O81)</f>
        <v>6</v>
      </c>
      <c r="O18" s="17"/>
      <c r="P18" s="17"/>
    </row>
    <row r="19" spans="1:16" ht="12" customHeight="1">
      <c r="A19" s="47" t="s">
        <v>250</v>
      </c>
      <c r="B19" s="47">
        <f>SUM('5A By Lot'!C96,'5A By Lot'!C104:C107,'5A By Lot'!C110:C111,'5A By Lot'!C113)</f>
        <v>161</v>
      </c>
      <c r="C19" s="47">
        <f>SUM('5A By Lot'!D96,'5A By Lot'!D104:D107,'5A By Lot'!D110:D111,'5A By Lot'!D113)</f>
        <v>104</v>
      </c>
      <c r="D19" s="47">
        <f>SUM('5A By Lot'!E96,'5A By Lot'!E104:E107,'5A By Lot'!E110:E111,'5A By Lot'!E113)</f>
        <v>22</v>
      </c>
      <c r="E19" s="47">
        <f>SUM('5A By Lot'!F96,'5A By Lot'!F104:F107,'5A By Lot'!F110:F111,'5A By Lot'!F113)</f>
        <v>0</v>
      </c>
      <c r="F19" s="47">
        <f>SUM('5A By Lot'!G96,'5A By Lot'!G104:G107,'5A By Lot'!G110:G111,'5A By Lot'!G113)</f>
        <v>26</v>
      </c>
      <c r="G19" s="47">
        <f>SUM('5A By Lot'!H96,'5A By Lot'!H104:H107,'5A By Lot'!H110:H111,'5A By Lot'!H113)</f>
        <v>66</v>
      </c>
      <c r="H19" s="47">
        <f>SUM('5A By Lot'!I96,'5A By Lot'!I104:I107,'5A By Lot'!I110:I111,'5A By Lot'!I113)</f>
        <v>0</v>
      </c>
      <c r="I19" s="47">
        <f>SUM('5A By Lot'!J96,'5A By Lot'!J104:J107,'5A By Lot'!J110:J111,'5A By Lot'!J113)</f>
        <v>27</v>
      </c>
      <c r="J19" s="47">
        <f>SUM('5A By Lot'!K96,'5A By Lot'!K104:K107,'5A By Lot'!K110:K111,'5A By Lot'!K113)</f>
        <v>0</v>
      </c>
      <c r="K19" s="47">
        <f>SUM('5A By Lot'!L96,'5A By Lot'!L104:L107,'5A By Lot'!L110:L111,'5A By Lot'!L113)</f>
        <v>8</v>
      </c>
      <c r="L19" s="47">
        <f>SUM('5A By Lot'!M96,'5A By Lot'!M104:M107,'5A By Lot'!M110:M111,'5A By Lot'!M113)</f>
        <v>6</v>
      </c>
      <c r="M19" s="47">
        <f t="shared" si="0"/>
        <v>420</v>
      </c>
      <c r="N19" s="47">
        <f>SUM('5A By Lot'!O96,'5A By Lot'!O104:O107,'5A By Lot'!O110:O111,'5A By Lot'!O113)</f>
        <v>5</v>
      </c>
      <c r="O19" s="17"/>
      <c r="P19" s="17"/>
    </row>
    <row r="20" spans="1:16" ht="12" customHeight="1">
      <c r="A20" s="45" t="s">
        <v>261</v>
      </c>
      <c r="B20" s="45">
        <f>SUM('5A By Lot'!C109,'5A By Lot'!C112)</f>
        <v>28</v>
      </c>
      <c r="C20" s="45">
        <f>SUM('5A By Lot'!D109,'5A By Lot'!D112)</f>
        <v>217</v>
      </c>
      <c r="D20" s="45">
        <f>SUM('5A By Lot'!E109,'5A By Lot'!E112)</f>
        <v>0</v>
      </c>
      <c r="E20" s="45">
        <f>SUM('5A By Lot'!F109,'5A By Lot'!F112)</f>
        <v>0</v>
      </c>
      <c r="F20" s="45">
        <f>SUM('5A By Lot'!G109,'5A By Lot'!G112)</f>
        <v>25</v>
      </c>
      <c r="G20" s="45">
        <f>SUM('5A By Lot'!H109,'5A By Lot'!H112)</f>
        <v>1</v>
      </c>
      <c r="H20" s="45">
        <f>SUM('5A By Lot'!I109,'5A By Lot'!I112)</f>
        <v>22</v>
      </c>
      <c r="I20" s="45">
        <f>SUM('5A By Lot'!J109,'5A By Lot'!J112)</f>
        <v>9</v>
      </c>
      <c r="J20" s="45">
        <f>SUM('5A By Lot'!K109,'5A By Lot'!K112)</f>
        <v>133</v>
      </c>
      <c r="K20" s="45">
        <f>SUM('5A By Lot'!L109,'5A By Lot'!L112)</f>
        <v>8</v>
      </c>
      <c r="L20" s="45">
        <f>SUM('5A By Lot'!M109,'5A By Lot'!M112)</f>
        <v>8</v>
      </c>
      <c r="M20" s="45">
        <f t="shared" si="0"/>
        <v>451</v>
      </c>
      <c r="N20" s="45">
        <f>SUM('5A By Lot'!O109,'5A By Lot'!O112)</f>
        <v>4</v>
      </c>
      <c r="O20" s="17"/>
      <c r="P20" s="17"/>
    </row>
    <row r="21" spans="1:16" ht="12" customHeight="1">
      <c r="A21" s="47" t="s">
        <v>268</v>
      </c>
      <c r="B21" s="47">
        <f>SUM('5A By Lot'!C82:C83,'5A By Lot'!C85:C86,'5A By Lot'!C97:C102,'5A By Lot'!C108)</f>
        <v>408</v>
      </c>
      <c r="C21" s="47">
        <f>SUM('5A By Lot'!D82:D83,'5A By Lot'!D85:D86,'5A By Lot'!D97:D102,'5A By Lot'!D108)</f>
        <v>234</v>
      </c>
      <c r="D21" s="47">
        <f>SUM('5A By Lot'!E82:E83,'5A By Lot'!E85:E86,'5A By Lot'!E97:E102,'5A By Lot'!E108)</f>
        <v>85</v>
      </c>
      <c r="E21" s="47">
        <f>SUM('5A By Lot'!F82:F83,'5A By Lot'!F85:F86,'5A By Lot'!F97:F102,'5A By Lot'!F108)</f>
        <v>0</v>
      </c>
      <c r="F21" s="47">
        <f>SUM('5A By Lot'!G82:G83,'5A By Lot'!G85:G86,'5A By Lot'!G97:G102,'5A By Lot'!G108)</f>
        <v>239</v>
      </c>
      <c r="G21" s="47">
        <f>SUM('5A By Lot'!H82:H83,'5A By Lot'!H85:H86,'5A By Lot'!H97:H102,'5A By Lot'!H108)</f>
        <v>18</v>
      </c>
      <c r="H21" s="47">
        <f>SUM('5A By Lot'!I82:I83,'5A By Lot'!I85:I86,'5A By Lot'!I97:I102,'5A By Lot'!I108)</f>
        <v>69</v>
      </c>
      <c r="I21" s="47">
        <f>SUM('5A By Lot'!J82:J83,'5A By Lot'!J85:J86,'5A By Lot'!J97:J102,'5A By Lot'!J108)</f>
        <v>30</v>
      </c>
      <c r="J21" s="47">
        <f>SUM('5A By Lot'!K82:K83,'5A By Lot'!K85:K86,'5A By Lot'!K97:K102,'5A By Lot'!K108)</f>
        <v>15</v>
      </c>
      <c r="K21" s="47">
        <f>SUM('5A By Lot'!L82:L83,'5A By Lot'!L85:L86,'5A By Lot'!L97:L102,'5A By Lot'!L108)</f>
        <v>5</v>
      </c>
      <c r="L21" s="47">
        <f>SUM('5A By Lot'!M82:M83,'5A By Lot'!M85:M86,'5A By Lot'!M97:M102,'5A By Lot'!M108)</f>
        <v>12</v>
      </c>
      <c r="M21" s="47">
        <f>SUM('5A By Lot'!N82:N83,'5A By Lot'!N85:N86,'5A By Lot'!N97:N102,'5A By Lot'!N108)</f>
        <v>1115</v>
      </c>
      <c r="N21" s="47">
        <f>SUM('5A By Lot'!O82:O83,'5A By Lot'!O85:O86,'5A By Lot'!O97:O102,'5A By Lot'!O108)</f>
        <v>4</v>
      </c>
      <c r="O21" s="17"/>
      <c r="P21" s="17"/>
    </row>
    <row r="22" spans="1:16" ht="12" customHeight="1">
      <c r="A22" s="45" t="s">
        <v>280</v>
      </c>
      <c r="B22" s="45">
        <f>SUM('5A By Lot'!C114:C127)</f>
        <v>423</v>
      </c>
      <c r="C22" s="45">
        <f>SUM('5A By Lot'!D114:D127)</f>
        <v>556</v>
      </c>
      <c r="D22" s="45">
        <f>SUM('5A By Lot'!E114:E127)</f>
        <v>428</v>
      </c>
      <c r="E22" s="45">
        <f>SUM('5A By Lot'!F114:F127)</f>
        <v>0</v>
      </c>
      <c r="F22" s="45">
        <f>SUM('5A By Lot'!G114:G127)</f>
        <v>91</v>
      </c>
      <c r="G22" s="45">
        <f>SUM('5A By Lot'!H114:H127)</f>
        <v>145</v>
      </c>
      <c r="H22" s="45">
        <f>SUM('5A By Lot'!I114:I127)</f>
        <v>124</v>
      </c>
      <c r="I22" s="45">
        <f>SUM('5A By Lot'!J114:J127)</f>
        <v>69</v>
      </c>
      <c r="J22" s="45">
        <f>SUM('5A By Lot'!K114:K127)</f>
        <v>24</v>
      </c>
      <c r="K22" s="45">
        <f>SUM('5A By Lot'!L114:L127)</f>
        <v>12</v>
      </c>
      <c r="L22" s="45">
        <f>SUM('5A By Lot'!M114:M127)</f>
        <v>12</v>
      </c>
      <c r="M22" s="45">
        <f>SUM('5A By Lot'!N114:N127)</f>
        <v>1884</v>
      </c>
      <c r="N22" s="45">
        <f>SUM('5A By Lot'!O114:O127)</f>
        <v>12</v>
      </c>
      <c r="O22" s="17"/>
      <c r="P22" s="17"/>
    </row>
    <row r="23" spans="1:16" ht="12" customHeight="1">
      <c r="A23" s="47" t="s">
        <v>289</v>
      </c>
      <c r="B23" s="47">
        <f>SUM('5A By Lot'!C84,'5A By Lot'!C87:C92,'5A By Lot'!C94:C95,'5A By Lot'!C103)</f>
        <v>90</v>
      </c>
      <c r="C23" s="47">
        <f>SUM('5A By Lot'!D84,'5A By Lot'!D87:D92,'5A By Lot'!D94:D95,'5A By Lot'!D103)</f>
        <v>16</v>
      </c>
      <c r="D23" s="47">
        <f>SUM('5A By Lot'!E84,'5A By Lot'!E87:E92,'5A By Lot'!E94:E95,'5A By Lot'!E103)</f>
        <v>0</v>
      </c>
      <c r="E23" s="47">
        <f>SUM('5A By Lot'!F84,'5A By Lot'!F87:F92,'5A By Lot'!F94:F95,'5A By Lot'!F103)</f>
        <v>0</v>
      </c>
      <c r="F23" s="47">
        <f>SUM('5A By Lot'!G84,'5A By Lot'!G87:G92,'5A By Lot'!G94:G95,'5A By Lot'!G103)</f>
        <v>19</v>
      </c>
      <c r="G23" s="47">
        <f>SUM('5A By Lot'!H84,'5A By Lot'!H87:H92,'5A By Lot'!H94:H95,'5A By Lot'!H103)</f>
        <v>81</v>
      </c>
      <c r="H23" s="47">
        <f>SUM('5A By Lot'!I84,'5A By Lot'!I87:I92,'5A By Lot'!I94:I95,'5A By Lot'!I103)</f>
        <v>33</v>
      </c>
      <c r="I23" s="47">
        <f>SUM('5A By Lot'!J84,'5A By Lot'!J87:J92,'5A By Lot'!J94:J95,'5A By Lot'!J103)</f>
        <v>37</v>
      </c>
      <c r="J23" s="47">
        <f>SUM('5A By Lot'!K84,'5A By Lot'!K87:K92,'5A By Lot'!K94:K95,'5A By Lot'!K103)</f>
        <v>3</v>
      </c>
      <c r="K23" s="47">
        <f>SUM('5A By Lot'!L84,'5A By Lot'!L87:L92,'5A By Lot'!L94:L95,'5A By Lot'!L103)</f>
        <v>12</v>
      </c>
      <c r="L23" s="47">
        <f>SUM('5A By Lot'!M84,'5A By Lot'!M87:M92,'5A By Lot'!M94:M95,'5A By Lot'!M103)</f>
        <v>5</v>
      </c>
      <c r="M23" s="47">
        <f t="shared" ref="M23:M27" si="1">SUM(B23:L23)</f>
        <v>296</v>
      </c>
      <c r="N23" s="47">
        <f>SUM('5A By Lot'!O84,'5A By Lot'!O87:O92,'5A By Lot'!O94:O95,'5A By Lot'!O103)</f>
        <v>3</v>
      </c>
      <c r="O23" s="17"/>
      <c r="P23" s="17"/>
    </row>
    <row r="24" spans="1:16" ht="12" customHeight="1">
      <c r="A24" s="45" t="s">
        <v>303</v>
      </c>
      <c r="B24" s="45">
        <f>SUM('5A By Lot'!C128:C132)</f>
        <v>0</v>
      </c>
      <c r="C24" s="45">
        <f>SUM('5A By Lot'!D128:D132)</f>
        <v>394</v>
      </c>
      <c r="D24" s="45">
        <f>SUM('5A By Lot'!E128:E132)</f>
        <v>257</v>
      </c>
      <c r="E24" s="45">
        <f>SUM('5A By Lot'!F128:F132)</f>
        <v>838</v>
      </c>
      <c r="F24" s="45">
        <f>SUM('5A By Lot'!G128:G132)</f>
        <v>0</v>
      </c>
      <c r="G24" s="45">
        <f>SUM('5A By Lot'!H128:H132)</f>
        <v>31</v>
      </c>
      <c r="H24" s="45">
        <f>SUM('5A By Lot'!I128:I132)</f>
        <v>75</v>
      </c>
      <c r="I24" s="45">
        <f>SUM('5A By Lot'!J128:J132)</f>
        <v>16</v>
      </c>
      <c r="J24" s="45">
        <f>SUM('5A By Lot'!K128:K132)</f>
        <v>10</v>
      </c>
      <c r="K24" s="45">
        <f>SUM('5A By Lot'!L128:L132)</f>
        <v>0</v>
      </c>
      <c r="L24" s="45">
        <f>SUM('5A By Lot'!M128:M132)</f>
        <v>5</v>
      </c>
      <c r="M24" s="45">
        <f t="shared" si="1"/>
        <v>1626</v>
      </c>
      <c r="N24" s="45">
        <f>SUM('5A By Lot'!O128:O131)</f>
        <v>1</v>
      </c>
      <c r="O24" s="17"/>
      <c r="P24" s="17"/>
    </row>
    <row r="25" spans="1:16" ht="12" customHeight="1">
      <c r="A25" s="47" t="s">
        <v>314</v>
      </c>
      <c r="B25" s="47">
        <f>SUM('5A By Lot'!C133:C162)</f>
        <v>650</v>
      </c>
      <c r="C25" s="47">
        <f>SUM('5A By Lot'!D133:D162)</f>
        <v>1941</v>
      </c>
      <c r="D25" s="47">
        <f>SUM('5A By Lot'!E133:E162)</f>
        <v>0</v>
      </c>
      <c r="E25" s="47">
        <f>SUM('5A By Lot'!F133:F162)</f>
        <v>243</v>
      </c>
      <c r="F25" s="47">
        <f>SUM('5A By Lot'!G133:G162)</f>
        <v>903</v>
      </c>
      <c r="G25" s="47">
        <f>SUM('5A By Lot'!H133:H162)</f>
        <v>277</v>
      </c>
      <c r="H25" s="47">
        <f>SUM('5A By Lot'!I133:I162)</f>
        <v>173</v>
      </c>
      <c r="I25" s="47">
        <f>SUM('5A By Lot'!J133:J162)</f>
        <v>277</v>
      </c>
      <c r="J25" s="47">
        <f>SUM('5A By Lot'!K133:K162)</f>
        <v>10</v>
      </c>
      <c r="K25" s="47">
        <f>SUM('5A By Lot'!L133:L162)</f>
        <v>11</v>
      </c>
      <c r="L25" s="47">
        <f>SUM('5A By Lot'!M133:M162)</f>
        <v>14</v>
      </c>
      <c r="M25" s="47">
        <f t="shared" si="1"/>
        <v>4499</v>
      </c>
      <c r="N25" s="47">
        <f>SUM('5A By Lot'!O133:O162)</f>
        <v>19</v>
      </c>
      <c r="O25" s="17"/>
      <c r="P25" s="17"/>
    </row>
    <row r="26" spans="1:16" ht="12" customHeight="1">
      <c r="A26" s="45" t="s">
        <v>331</v>
      </c>
      <c r="B26" s="45">
        <f>SUM('5A By Lot'!C157:C159)</f>
        <v>0</v>
      </c>
      <c r="C26" s="45">
        <f>SUM('5A By Lot'!D157:D159)</f>
        <v>462</v>
      </c>
      <c r="D26" s="45">
        <f>SUM('5A By Lot'!E157:E159)</f>
        <v>0</v>
      </c>
      <c r="E26" s="45">
        <f>SUM('5A By Lot'!F157:F159)</f>
        <v>243</v>
      </c>
      <c r="F26" s="45">
        <f>SUM('5A By Lot'!G157:G159)</f>
        <v>0</v>
      </c>
      <c r="G26" s="45">
        <f>SUM('5A By Lot'!H157:H159)</f>
        <v>12</v>
      </c>
      <c r="H26" s="45">
        <f>SUM('5A By Lot'!I157:I159)</f>
        <v>0</v>
      </c>
      <c r="I26" s="45">
        <f>SUM('5A By Lot'!J157:J159)</f>
        <v>26</v>
      </c>
      <c r="J26" s="45">
        <f>SUM('5A By Lot'!K157:K159)</f>
        <v>0</v>
      </c>
      <c r="K26" s="45">
        <f>SUM('5A By Lot'!L157:L159)</f>
        <v>0</v>
      </c>
      <c r="L26" s="45">
        <f>SUM('5A By Lot'!M157:M159)</f>
        <v>0</v>
      </c>
      <c r="M26" s="45">
        <f t="shared" si="1"/>
        <v>743</v>
      </c>
      <c r="N26" s="45">
        <f>SUM('5A By Lot'!O157:O159)</f>
        <v>0</v>
      </c>
      <c r="O26" s="17"/>
      <c r="P26" s="17"/>
    </row>
    <row r="27" spans="1:16" ht="12" customHeight="1">
      <c r="A27" s="48" t="s">
        <v>224</v>
      </c>
      <c r="B27" s="48">
        <f>SUM('5A By Lot'!C163:C199)</f>
        <v>263</v>
      </c>
      <c r="C27" s="48">
        <f>SUM('5A By Lot'!D163:D199)</f>
        <v>1227</v>
      </c>
      <c r="D27" s="48">
        <f>SUM('5A By Lot'!E163:E199)</f>
        <v>0</v>
      </c>
      <c r="E27" s="48">
        <f>SUM('5A By Lot'!F163:F199)</f>
        <v>0</v>
      </c>
      <c r="F27" s="48">
        <f>SUM('5A By Lot'!G163:G199)</f>
        <v>365</v>
      </c>
      <c r="G27" s="48">
        <f>SUM('5A By Lot'!H163:H199)</f>
        <v>117</v>
      </c>
      <c r="H27" s="48">
        <f>SUM('5A By Lot'!I163:I199)</f>
        <v>98</v>
      </c>
      <c r="I27" s="48">
        <f>SUM('5A By Lot'!J163:J199)</f>
        <v>54</v>
      </c>
      <c r="J27" s="48">
        <f>SUM('5A By Lot'!K163:K199)</f>
        <v>16</v>
      </c>
      <c r="K27" s="48">
        <f>SUM('5A By Lot'!L163:L199)</f>
        <v>13</v>
      </c>
      <c r="L27" s="48">
        <f>SUM('5A By Lot'!M163:M199)</f>
        <v>13</v>
      </c>
      <c r="M27" s="48">
        <f t="shared" si="1"/>
        <v>2166</v>
      </c>
      <c r="N27" s="48">
        <f>SUM('5A By Lot'!O163:O199)</f>
        <v>4</v>
      </c>
      <c r="O27" s="17"/>
      <c r="P27" s="17"/>
    </row>
    <row r="28" spans="1:16" ht="12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2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2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N2"/>
    <mergeCell ref="B5:M5"/>
    <mergeCell ref="A3:N3"/>
    <mergeCell ref="A1:N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showGridLines="0" tabSelected="1" workbookViewId="0">
      <selection sqref="A1:M1"/>
    </sheetView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4" width="8" customWidth="1"/>
  </cols>
  <sheetData>
    <row r="1" spans="1:14">
      <c r="A1" s="296" t="s">
        <v>228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</row>
    <row r="2" spans="1:14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</row>
    <row r="3" spans="1:14" ht="12.75" customHeight="1">
      <c r="A3" s="297" t="s">
        <v>31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</row>
    <row r="4" spans="1:14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2" customHeight="1">
      <c r="A5" s="35" t="s">
        <v>229</v>
      </c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17"/>
    </row>
    <row r="6" spans="1:14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17"/>
    </row>
    <row r="7" spans="1:14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17"/>
    </row>
    <row r="8" spans="1:14" ht="12" customHeight="1">
      <c r="A8" s="45" t="s">
        <v>230</v>
      </c>
      <c r="B8" s="46">
        <f>'4A By Neighborhood'!B8/'4A By Neighborhood'!$M8</f>
        <v>0</v>
      </c>
      <c r="C8" s="46">
        <f>'4A By Neighborhood'!C8/'4A By Neighborhood'!$M8</f>
        <v>0</v>
      </c>
      <c r="D8" s="46">
        <f>'4A By Neighborhood'!D8/'4A By Neighborhood'!$M8</f>
        <v>0</v>
      </c>
      <c r="E8" s="46">
        <f>'4A By Neighborhood'!F8/'4A By Neighborhood'!$M8</f>
        <v>0</v>
      </c>
      <c r="F8" s="46">
        <f>'4A By Neighborhood'!F8/'4A By Neighborhood'!$M8</f>
        <v>0</v>
      </c>
      <c r="G8" s="46">
        <f>'4A By Neighborhood'!G8/'4A By Neighborhood'!$M8</f>
        <v>2.0512820512820513E-2</v>
      </c>
      <c r="H8" s="46">
        <f>'4A By Neighborhood'!H8/'4A By Neighborhood'!$M8</f>
        <v>0.82564102564102559</v>
      </c>
      <c r="I8" s="46">
        <f>'4A By Neighborhood'!I8/'4A By Neighborhood'!$M8</f>
        <v>4.1025641025641026E-2</v>
      </c>
      <c r="J8" s="46">
        <f>'4A By Neighborhood'!J8/'4A By Neighborhood'!$M8</f>
        <v>4.6153846153846156E-2</v>
      </c>
      <c r="K8" s="46">
        <f>'4A By Neighborhood'!K8/'4A By Neighborhood'!$M8</f>
        <v>5.1282051282051282E-3</v>
      </c>
      <c r="L8" s="46">
        <f>'4A By Neighborhood'!L8/'4A By Neighborhood'!$M8</f>
        <v>6.1538461538461542E-2</v>
      </c>
      <c r="M8" s="46">
        <f>'4A By Neighborhood'!M8/'4A By Neighborhood'!$M8</f>
        <v>1</v>
      </c>
      <c r="N8" s="17"/>
    </row>
    <row r="9" spans="1:14" ht="12" customHeight="1">
      <c r="A9" s="47" t="s">
        <v>231</v>
      </c>
      <c r="B9" s="51">
        <f>'4A By Neighborhood'!B9/'4A By Neighborhood'!$M9</f>
        <v>0</v>
      </c>
      <c r="C9" s="51">
        <f>'4A By Neighborhood'!C9/'4A By Neighborhood'!$M9</f>
        <v>0.125</v>
      </c>
      <c r="D9" s="51">
        <f>'4A By Neighborhood'!D9/'4A By Neighborhood'!$M9</f>
        <v>0</v>
      </c>
      <c r="E9" s="51">
        <f>'4A By Neighborhood'!F9/'4A By Neighborhood'!$M9</f>
        <v>0</v>
      </c>
      <c r="F9" s="51">
        <f>'4A By Neighborhood'!F9/'4A By Neighborhood'!$M9</f>
        <v>0</v>
      </c>
      <c r="G9" s="51">
        <f>'4A By Neighborhood'!G9/'4A By Neighborhood'!$M9</f>
        <v>0</v>
      </c>
      <c r="H9" s="51">
        <f>'4A By Neighborhood'!H9/'4A By Neighborhood'!$M9</f>
        <v>0.78125</v>
      </c>
      <c r="I9" s="51">
        <f>'4A By Neighborhood'!I9/'4A By Neighborhood'!$M9</f>
        <v>5.2083333333333336E-2</v>
      </c>
      <c r="J9" s="51">
        <f>'4A By Neighborhood'!J9/'4A By Neighborhood'!$M9</f>
        <v>0</v>
      </c>
      <c r="K9" s="51">
        <f>'4A By Neighborhood'!K9/'4A By Neighborhood'!$M9</f>
        <v>2.0833333333333332E-2</v>
      </c>
      <c r="L9" s="51">
        <f>'4A By Neighborhood'!L9/'4A By Neighborhood'!$M9</f>
        <v>2.0833333333333332E-2</v>
      </c>
      <c r="M9" s="51">
        <f>'4A By Neighborhood'!M9/'4A By Neighborhood'!$M9</f>
        <v>1</v>
      </c>
      <c r="N9" s="17"/>
    </row>
    <row r="10" spans="1:14" ht="12" customHeight="1">
      <c r="A10" s="45" t="s">
        <v>232</v>
      </c>
      <c r="B10" s="46">
        <f>'4A By Neighborhood'!B10/'4A By Neighborhood'!$M10</f>
        <v>0</v>
      </c>
      <c r="C10" s="46">
        <f>'4A By Neighborhood'!C10/'4A By Neighborhood'!$M10</f>
        <v>0</v>
      </c>
      <c r="D10" s="46">
        <f>'4A By Neighborhood'!D10/'4A By Neighborhood'!$M10</f>
        <v>0.2</v>
      </c>
      <c r="E10" s="46">
        <f>'4A By Neighborhood'!F10/'4A By Neighborhood'!$M10</f>
        <v>2.2222222222222223E-2</v>
      </c>
      <c r="F10" s="46">
        <f>'4A By Neighborhood'!F10/'4A By Neighborhood'!$M10</f>
        <v>2.2222222222222223E-2</v>
      </c>
      <c r="G10" s="46">
        <f>'4A By Neighborhood'!G10/'4A By Neighborhood'!$M10</f>
        <v>0</v>
      </c>
      <c r="H10" s="46">
        <f>'4A By Neighborhood'!H10/'4A By Neighborhood'!$M10</f>
        <v>0.73888888888888893</v>
      </c>
      <c r="I10" s="46">
        <f>'4A By Neighborhood'!I10/'4A By Neighborhood'!$M10</f>
        <v>3.3333333333333333E-2</v>
      </c>
      <c r="J10" s="46">
        <f>'4A By Neighborhood'!J10/'4A By Neighborhood'!$M10</f>
        <v>0</v>
      </c>
      <c r="K10" s="46">
        <f>'4A By Neighborhood'!K10/'4A By Neighborhood'!$M10</f>
        <v>0</v>
      </c>
      <c r="L10" s="46">
        <f>'4A By Neighborhood'!L10/'4A By Neighborhood'!$M10</f>
        <v>5.5555555555555558E-3</v>
      </c>
      <c r="M10" s="46">
        <f>'4A By Neighborhood'!M10/'4A By Neighborhood'!$M10</f>
        <v>1</v>
      </c>
      <c r="N10" s="17"/>
    </row>
    <row r="11" spans="1:14" ht="12" customHeight="1">
      <c r="A11" s="47" t="s">
        <v>233</v>
      </c>
      <c r="B11" s="51">
        <f>'4A By Neighborhood'!B11/'4A By Neighborhood'!$M11</f>
        <v>0</v>
      </c>
      <c r="C11" s="51">
        <f>'4A By Neighborhood'!C11/'4A By Neighborhood'!$M11</f>
        <v>0</v>
      </c>
      <c r="D11" s="51">
        <f>'4A By Neighborhood'!D11/'4A By Neighborhood'!$M11</f>
        <v>0.11764705882352941</v>
      </c>
      <c r="E11" s="51">
        <f>'4A By Neighborhood'!F11/'4A By Neighborhood'!$M11</f>
        <v>0</v>
      </c>
      <c r="F11" s="51">
        <f>'4A By Neighborhood'!F11/'4A By Neighborhood'!$M11</f>
        <v>0</v>
      </c>
      <c r="G11" s="51">
        <f>'4A By Neighborhood'!G11/'4A By Neighborhood'!$M11</f>
        <v>0</v>
      </c>
      <c r="H11" s="51">
        <f>'4A By Neighborhood'!H11/'4A By Neighborhood'!$M11</f>
        <v>0.85588235294117643</v>
      </c>
      <c r="I11" s="51">
        <f>'4A By Neighborhood'!I11/'4A By Neighborhood'!$M11</f>
        <v>2.6470588235294117E-2</v>
      </c>
      <c r="J11" s="51">
        <f>'4A By Neighborhood'!J11/'4A By Neighborhood'!$M11</f>
        <v>0</v>
      </c>
      <c r="K11" s="51">
        <f>'4A By Neighborhood'!K11/'4A By Neighborhood'!$M11</f>
        <v>0</v>
      </c>
      <c r="L11" s="51">
        <f>'4A By Neighborhood'!L11/'4A By Neighborhood'!$M11</f>
        <v>0</v>
      </c>
      <c r="M11" s="51">
        <f>'4A By Neighborhood'!M11/'4A By Neighborhood'!$M11</f>
        <v>1</v>
      </c>
      <c r="N11" s="17"/>
    </row>
    <row r="12" spans="1:14" ht="12" customHeight="1">
      <c r="A12" s="45" t="s">
        <v>234</v>
      </c>
      <c r="B12" s="46">
        <f>'4A By Neighborhood'!B12/'4A By Neighborhood'!$M12</f>
        <v>0</v>
      </c>
      <c r="C12" s="46">
        <f>'4A By Neighborhood'!C12/'4A By Neighborhood'!$M12</f>
        <v>0</v>
      </c>
      <c r="D12" s="46">
        <f>'4A By Neighborhood'!D12/'4A By Neighborhood'!$M12</f>
        <v>0</v>
      </c>
      <c r="E12" s="46">
        <f>'4A By Neighborhood'!F12/'4A By Neighborhood'!$M12</f>
        <v>0</v>
      </c>
      <c r="F12" s="46">
        <f>'4A By Neighborhood'!F12/'4A By Neighborhood'!$M12</f>
        <v>0</v>
      </c>
      <c r="G12" s="46">
        <f>'4A By Neighborhood'!G12/'4A By Neighborhood'!$M12</f>
        <v>0</v>
      </c>
      <c r="H12" s="46">
        <f>'4A By Neighborhood'!H12/'4A By Neighborhood'!$M12</f>
        <v>0.8</v>
      </c>
      <c r="I12" s="46">
        <f>'4A By Neighborhood'!I12/'4A By Neighborhood'!$M12</f>
        <v>0.2</v>
      </c>
      <c r="J12" s="46">
        <f>'4A By Neighborhood'!J12/'4A By Neighborhood'!$M12</f>
        <v>0</v>
      </c>
      <c r="K12" s="46">
        <f>'4A By Neighborhood'!K12/'4A By Neighborhood'!$M12</f>
        <v>0</v>
      </c>
      <c r="L12" s="46">
        <f>'4A By Neighborhood'!L12/'4A By Neighborhood'!$M12</f>
        <v>0</v>
      </c>
      <c r="M12" s="46">
        <f>'4A By Neighborhood'!M12/'4A By Neighborhood'!$M12</f>
        <v>1</v>
      </c>
      <c r="N12" s="17"/>
    </row>
    <row r="13" spans="1:14" ht="12" customHeight="1">
      <c r="A13" s="47" t="s">
        <v>235</v>
      </c>
      <c r="B13" s="51">
        <f>'4A By Neighborhood'!B13/'4A By Neighborhood'!$M13</f>
        <v>0.33296823658269442</v>
      </c>
      <c r="C13" s="51">
        <f>'4A By Neighborhood'!C13/'4A By Neighborhood'!$M13</f>
        <v>0.46330777656078859</v>
      </c>
      <c r="D13" s="51">
        <f>'4A By Neighborhood'!D13/'4A By Neighborhood'!$M13</f>
        <v>4.1621029572836803E-2</v>
      </c>
      <c r="E13" s="51">
        <f>'4A By Neighborhood'!F13/'4A By Neighborhood'!$M13</f>
        <v>1.8619934282584884E-2</v>
      </c>
      <c r="F13" s="51">
        <f>'4A By Neighborhood'!F13/'4A By Neighborhood'!$M13</f>
        <v>1.8619934282584884E-2</v>
      </c>
      <c r="G13" s="51">
        <f>'4A By Neighborhood'!G13/'4A By Neighborhood'!$M13</f>
        <v>1.7524644030668127E-2</v>
      </c>
      <c r="H13" s="51">
        <f>'4A By Neighborhood'!H13/'4A By Neighborhood'!$M13</f>
        <v>3.0668127053669222E-2</v>
      </c>
      <c r="I13" s="51">
        <f>'4A By Neighborhood'!I13/'4A By Neighborhood'!$M13</f>
        <v>4.9288061336254109E-2</v>
      </c>
      <c r="J13" s="51">
        <f>'4A By Neighborhood'!J13/'4A By Neighborhood'!$M13</f>
        <v>6.5717415115005475E-3</v>
      </c>
      <c r="K13" s="51">
        <f>'4A By Neighborhood'!K13/'4A By Neighborhood'!$M13</f>
        <v>3.3953997809419496E-2</v>
      </c>
      <c r="L13" s="51">
        <f>'4A By Neighborhood'!L13/'4A By Neighborhood'!$M13</f>
        <v>5.4764512595837896E-3</v>
      </c>
      <c r="M13" s="51">
        <f>'4A By Neighborhood'!M13/'4A By Neighborhood'!$M13</f>
        <v>1</v>
      </c>
      <c r="N13" s="17"/>
    </row>
    <row r="14" spans="1:14" ht="12" customHeight="1">
      <c r="A14" s="45" t="s">
        <v>236</v>
      </c>
      <c r="B14" s="46">
        <f>'4A By Neighborhood'!B14/'4A By Neighborhood'!$M14</f>
        <v>0.27753303964757708</v>
      </c>
      <c r="C14" s="46">
        <f>'4A By Neighborhood'!C14/'4A By Neighborhood'!$M14</f>
        <v>4.405286343612335E-2</v>
      </c>
      <c r="D14" s="46">
        <f>'4A By Neighborhood'!D14/'4A By Neighborhood'!$M14</f>
        <v>0</v>
      </c>
      <c r="E14" s="46">
        <f>'4A By Neighborhood'!F14/'4A By Neighborhood'!$M14</f>
        <v>0.11453744493392071</v>
      </c>
      <c r="F14" s="46">
        <f>'4A By Neighborhood'!F14/'4A By Neighborhood'!$M14</f>
        <v>0.11453744493392071</v>
      </c>
      <c r="G14" s="46">
        <f>'4A By Neighborhood'!G14/'4A By Neighborhood'!$M14</f>
        <v>0.32158590308370044</v>
      </c>
      <c r="H14" s="46">
        <f>'4A By Neighborhood'!H14/'4A By Neighborhood'!$M14</f>
        <v>1.7621145374449341E-2</v>
      </c>
      <c r="I14" s="46">
        <f>'4A By Neighborhood'!I14/'4A By Neighborhood'!$M14</f>
        <v>9.6916299559471369E-2</v>
      </c>
      <c r="J14" s="46">
        <f>'4A By Neighborhood'!J14/'4A By Neighborhood'!$M14</f>
        <v>0</v>
      </c>
      <c r="K14" s="46">
        <f>'4A By Neighborhood'!K14/'4A By Neighborhood'!$M14</f>
        <v>3.9647577092511016E-2</v>
      </c>
      <c r="L14" s="46">
        <f>'4A By Neighborhood'!L14/'4A By Neighborhood'!$M14</f>
        <v>8.8105726872246701E-2</v>
      </c>
      <c r="M14" s="46">
        <f>'4A By Neighborhood'!M14/'4A By Neighborhood'!$M14</f>
        <v>1</v>
      </c>
      <c r="N14" s="17"/>
    </row>
    <row r="15" spans="1:14" ht="12" customHeight="1">
      <c r="A15" s="47" t="s">
        <v>237</v>
      </c>
      <c r="B15" s="51">
        <f>'4A By Neighborhood'!B15/'4A By Neighborhood'!$M15</f>
        <v>0.43487858719646799</v>
      </c>
      <c r="C15" s="51">
        <f>'4A By Neighborhood'!C15/'4A By Neighborhood'!$M15</f>
        <v>0.37748344370860926</v>
      </c>
      <c r="D15" s="51">
        <f>'4A By Neighborhood'!D15/'4A By Neighborhood'!$M15</f>
        <v>0</v>
      </c>
      <c r="E15" s="51">
        <f>'4A By Neighborhood'!F15/'4A By Neighborhood'!$M15</f>
        <v>6.1810154525386317E-2</v>
      </c>
      <c r="F15" s="51">
        <f>'4A By Neighborhood'!F15/'4A By Neighborhood'!$M15</f>
        <v>6.1810154525386317E-2</v>
      </c>
      <c r="G15" s="51">
        <f>'4A By Neighborhood'!G15/'4A By Neighborhood'!$M15</f>
        <v>1.9867549668874173E-2</v>
      </c>
      <c r="H15" s="51">
        <f>'4A By Neighborhood'!H15/'4A By Neighborhood'!$M15</f>
        <v>1.1037527593818985E-2</v>
      </c>
      <c r="I15" s="51">
        <f>'4A By Neighborhood'!I15/'4A By Neighborhood'!$M15</f>
        <v>5.9602649006622516E-2</v>
      </c>
      <c r="J15" s="51">
        <f>'4A By Neighborhood'!J15/'4A By Neighborhood'!$M15</f>
        <v>0</v>
      </c>
      <c r="K15" s="51">
        <f>'4A By Neighborhood'!K15/'4A By Neighborhood'!$M15</f>
        <v>1.5452538631346579E-2</v>
      </c>
      <c r="L15" s="51">
        <f>'4A By Neighborhood'!L15/'4A By Neighborhood'!$M15</f>
        <v>1.9867549668874173E-2</v>
      </c>
      <c r="M15" s="51">
        <f>'4A By Neighborhood'!M15/'4A By Neighborhood'!$M15</f>
        <v>1</v>
      </c>
      <c r="N15" s="17"/>
    </row>
    <row r="16" spans="1:14" ht="12" customHeight="1">
      <c r="A16" s="45" t="s">
        <v>240</v>
      </c>
      <c r="B16" s="46">
        <f>'4A By Neighborhood'!B16/'4A By Neighborhood'!$M16</f>
        <v>8.4337349397590355E-2</v>
      </c>
      <c r="C16" s="46">
        <f>'4A By Neighborhood'!C16/'4A By Neighborhood'!$M16</f>
        <v>0.38512671375155794</v>
      </c>
      <c r="D16" s="46">
        <f>'4A By Neighborhood'!D16/'4A By Neighborhood'!$M16</f>
        <v>0.36269214790195264</v>
      </c>
      <c r="E16" s="46">
        <f>'4A By Neighborhood'!F16/'4A By Neighborhood'!$M16</f>
        <v>6.9380972164520147E-2</v>
      </c>
      <c r="F16" s="46">
        <f>'4A By Neighborhood'!F16/'4A By Neighborhood'!$M16</f>
        <v>6.9380972164520147E-2</v>
      </c>
      <c r="G16" s="46">
        <f>'4A By Neighborhood'!G16/'4A By Neighborhood'!$M16</f>
        <v>1.2048192771084338E-2</v>
      </c>
      <c r="H16" s="46">
        <f>'4A By Neighborhood'!H16/'4A By Neighborhood'!$M16</f>
        <v>4.4453676776069796E-2</v>
      </c>
      <c r="I16" s="46">
        <f>'4A By Neighborhood'!I16/'4A By Neighborhood'!$M16</f>
        <v>2.1188201080182802E-2</v>
      </c>
      <c r="J16" s="46">
        <f>'4A By Neighborhood'!J16/'4A By Neighborhood'!$M16</f>
        <v>8.724553385957623E-3</v>
      </c>
      <c r="K16" s="46">
        <f>'4A By Neighborhood'!K16/'4A By Neighborhood'!$M16</f>
        <v>3.3236393851267137E-3</v>
      </c>
      <c r="L16" s="46">
        <f>'4A By Neighborhood'!L16/'4A By Neighborhood'!$M16</f>
        <v>8.724553385957623E-3</v>
      </c>
      <c r="M16" s="46">
        <f>'4A By Neighborhood'!M16/'4A By Neighborhood'!$M16</f>
        <v>1</v>
      </c>
      <c r="N16" s="17"/>
    </row>
    <row r="17" spans="1:14" ht="12" customHeight="1">
      <c r="A17" s="47" t="s">
        <v>243</v>
      </c>
      <c r="B17" s="51">
        <f>'4A By Neighborhood'!B17/'4A By Neighborhood'!$M17</f>
        <v>9.8765432098765427E-2</v>
      </c>
      <c r="C17" s="51">
        <f>'4A By Neighborhood'!C17/'4A By Neighborhood'!$M17</f>
        <v>0.69547325102880664</v>
      </c>
      <c r="D17" s="51">
        <f>'4A By Neighborhood'!D17/'4A By Neighborhood'!$M17</f>
        <v>0</v>
      </c>
      <c r="E17" s="51">
        <f>'4A By Neighborhood'!F17/'4A By Neighborhood'!$M17</f>
        <v>5.3497942386831275E-2</v>
      </c>
      <c r="F17" s="51">
        <f>'4A By Neighborhood'!F17/'4A By Neighborhood'!$M17</f>
        <v>5.3497942386831275E-2</v>
      </c>
      <c r="G17" s="51">
        <f>'4A By Neighborhood'!G17/'4A By Neighborhood'!$M17</f>
        <v>5.7613168724279837E-2</v>
      </c>
      <c r="H17" s="51">
        <f>'4A By Neighborhood'!H17/'4A By Neighborhood'!$M17</f>
        <v>3.292181069958848E-2</v>
      </c>
      <c r="I17" s="51">
        <f>'4A By Neighborhood'!I17/'4A By Neighborhood'!$M17</f>
        <v>2.4691358024691357E-2</v>
      </c>
      <c r="J17" s="51">
        <f>'4A By Neighborhood'!J17/'4A By Neighborhood'!$M17</f>
        <v>2.8806584362139918E-2</v>
      </c>
      <c r="K17" s="51">
        <f>'4A By Neighborhood'!K17/'4A By Neighborhood'!$M17</f>
        <v>8.23045267489712E-3</v>
      </c>
      <c r="L17" s="51">
        <f>'4A By Neighborhood'!L17/'4A By Neighborhood'!$M17</f>
        <v>0</v>
      </c>
      <c r="M17" s="51">
        <f>'4A By Neighborhood'!M17/'4A By Neighborhood'!$M17</f>
        <v>1</v>
      </c>
      <c r="N17" s="17"/>
    </row>
    <row r="18" spans="1:14" ht="12" customHeight="1">
      <c r="A18" s="45" t="s">
        <v>245</v>
      </c>
      <c r="B18" s="46">
        <f>'4A By Neighborhood'!B18/'4A By Neighborhood'!$M18</f>
        <v>0</v>
      </c>
      <c r="C18" s="46">
        <f>'4A By Neighborhood'!C18/'4A By Neighborhood'!$M18</f>
        <v>0.47066578773895845</v>
      </c>
      <c r="D18" s="46">
        <f>'4A By Neighborhood'!D18/'4A By Neighborhood'!$M18</f>
        <v>5.9327620303230057E-3</v>
      </c>
      <c r="E18" s="46">
        <f>'4A By Neighborhood'!F18/'4A By Neighborhood'!$M18</f>
        <v>0.16413974950560317</v>
      </c>
      <c r="F18" s="46">
        <f>'4A By Neighborhood'!F18/'4A By Neighborhood'!$M18</f>
        <v>0.16413974950560317</v>
      </c>
      <c r="G18" s="46">
        <f>'4A By Neighborhood'!G18/'4A By Neighborhood'!$M18</f>
        <v>1.3183915622940013E-2</v>
      </c>
      <c r="H18" s="46">
        <f>'4A By Neighborhood'!H18/'4A By Neighborhood'!$M18</f>
        <v>5.7350032959789056E-2</v>
      </c>
      <c r="I18" s="46">
        <f>'4A By Neighborhood'!I18/'4A By Neighborhood'!$M18</f>
        <v>1.5820698747528016E-2</v>
      </c>
      <c r="J18" s="46">
        <f>'4A By Neighborhood'!J18/'4A By Neighborhood'!$M18</f>
        <v>8.569545154911009E-3</v>
      </c>
      <c r="K18" s="46">
        <f>'4A By Neighborhood'!K18/'4A By Neighborhood'!$M18</f>
        <v>6.5919578114700061E-4</v>
      </c>
      <c r="L18" s="46">
        <f>'4A By Neighborhood'!L18/'4A By Neighborhood'!$M18</f>
        <v>1.3183915622940012E-3</v>
      </c>
      <c r="M18" s="46">
        <f>'4A By Neighborhood'!M18/'4A By Neighborhood'!$M18</f>
        <v>1</v>
      </c>
      <c r="N18" s="17"/>
    </row>
    <row r="19" spans="1:14" ht="12" customHeight="1">
      <c r="A19" s="47" t="s">
        <v>250</v>
      </c>
      <c r="B19" s="51">
        <f>'4A By Neighborhood'!B19/'4A By Neighborhood'!$M19</f>
        <v>0.38333333333333336</v>
      </c>
      <c r="C19" s="51">
        <f>'4A By Neighborhood'!C19/'4A By Neighborhood'!$M19</f>
        <v>0.24761904761904763</v>
      </c>
      <c r="D19" s="51">
        <f>'4A By Neighborhood'!D19/'4A By Neighborhood'!$M19</f>
        <v>5.2380952380952382E-2</v>
      </c>
      <c r="E19" s="51">
        <f>'4A By Neighborhood'!F19/'4A By Neighborhood'!$M19</f>
        <v>6.1904761904761907E-2</v>
      </c>
      <c r="F19" s="51">
        <f>'4A By Neighborhood'!F19/'4A By Neighborhood'!$M19</f>
        <v>6.1904761904761907E-2</v>
      </c>
      <c r="G19" s="51">
        <f>'4A By Neighborhood'!G19/'4A By Neighborhood'!$M19</f>
        <v>0.15714285714285714</v>
      </c>
      <c r="H19" s="51">
        <f>'4A By Neighborhood'!H19/'4A By Neighborhood'!$M19</f>
        <v>0</v>
      </c>
      <c r="I19" s="51">
        <f>'4A By Neighborhood'!I19/'4A By Neighborhood'!$M19</f>
        <v>6.4285714285714279E-2</v>
      </c>
      <c r="J19" s="51">
        <f>'4A By Neighborhood'!J19/'4A By Neighborhood'!$M19</f>
        <v>0</v>
      </c>
      <c r="K19" s="51">
        <f>'4A By Neighborhood'!K19/'4A By Neighborhood'!$M19</f>
        <v>1.9047619047619049E-2</v>
      </c>
      <c r="L19" s="51">
        <f>'4A By Neighborhood'!L19/'4A By Neighborhood'!$M19</f>
        <v>1.4285714285714285E-2</v>
      </c>
      <c r="M19" s="51">
        <f>'4A By Neighborhood'!M19/'4A By Neighborhood'!$M19</f>
        <v>1</v>
      </c>
      <c r="N19" s="17"/>
    </row>
    <row r="20" spans="1:14" ht="12" customHeight="1">
      <c r="A20" s="45" t="s">
        <v>261</v>
      </c>
      <c r="B20" s="46">
        <f>'4A By Neighborhood'!B20/'4A By Neighborhood'!$M20</f>
        <v>6.2084257206208429E-2</v>
      </c>
      <c r="C20" s="46">
        <f>'4A By Neighborhood'!C20/'4A By Neighborhood'!$M20</f>
        <v>0.48115299334811529</v>
      </c>
      <c r="D20" s="46">
        <f>'4A By Neighborhood'!D20/'4A By Neighborhood'!$M20</f>
        <v>0</v>
      </c>
      <c r="E20" s="46">
        <f>'4A By Neighborhood'!F20/'4A By Neighborhood'!$M20</f>
        <v>5.543237250554324E-2</v>
      </c>
      <c r="F20" s="46">
        <f>'4A By Neighborhood'!F20/'4A By Neighborhood'!$M20</f>
        <v>5.543237250554324E-2</v>
      </c>
      <c r="G20" s="46">
        <f>'4A By Neighborhood'!G20/'4A By Neighborhood'!$M20</f>
        <v>2.2172949002217295E-3</v>
      </c>
      <c r="H20" s="46">
        <f>'4A By Neighborhood'!H20/'4A By Neighborhood'!$M20</f>
        <v>4.878048780487805E-2</v>
      </c>
      <c r="I20" s="46">
        <f>'4A By Neighborhood'!I20/'4A By Neighborhood'!$M20</f>
        <v>1.9955654101995565E-2</v>
      </c>
      <c r="J20" s="46">
        <f>'4A By Neighborhood'!J20/'4A By Neighborhood'!$M20</f>
        <v>0.29490022172949004</v>
      </c>
      <c r="K20" s="46">
        <f>'4A By Neighborhood'!K20/'4A By Neighborhood'!$M20</f>
        <v>1.7738359201773836E-2</v>
      </c>
      <c r="L20" s="46">
        <f>'4A By Neighborhood'!L20/'4A By Neighborhood'!$M20</f>
        <v>1.7738359201773836E-2</v>
      </c>
      <c r="M20" s="46">
        <f>'4A By Neighborhood'!M20/'4A By Neighborhood'!$M20</f>
        <v>1</v>
      </c>
      <c r="N20" s="17"/>
    </row>
    <row r="21" spans="1:14" ht="12" customHeight="1">
      <c r="A21" s="47" t="s">
        <v>268</v>
      </c>
      <c r="B21" s="51">
        <f>'4A By Neighborhood'!B21/'4A By Neighborhood'!$M21</f>
        <v>0.36591928251121075</v>
      </c>
      <c r="C21" s="51">
        <f>'4A By Neighborhood'!C21/'4A By Neighborhood'!$M21</f>
        <v>0.20986547085201793</v>
      </c>
      <c r="D21" s="51">
        <f>'4A By Neighborhood'!D21/'4A By Neighborhood'!$M21</f>
        <v>7.623318385650224E-2</v>
      </c>
      <c r="E21" s="51">
        <f>'4A By Neighborhood'!F21/'4A By Neighborhood'!$M21</f>
        <v>0.21434977578475337</v>
      </c>
      <c r="F21" s="51">
        <f>'4A By Neighborhood'!F21/'4A By Neighborhood'!$M21</f>
        <v>0.21434977578475337</v>
      </c>
      <c r="G21" s="51">
        <f>'4A By Neighborhood'!G21/'4A By Neighborhood'!$M21</f>
        <v>1.6143497757847534E-2</v>
      </c>
      <c r="H21" s="51">
        <f>'4A By Neighborhood'!H21/'4A By Neighborhood'!$M21</f>
        <v>6.1883408071748879E-2</v>
      </c>
      <c r="I21" s="51">
        <f>'4A By Neighborhood'!I21/'4A By Neighborhood'!$M21</f>
        <v>2.6905829596412557E-2</v>
      </c>
      <c r="J21" s="51">
        <f>'4A By Neighborhood'!J21/'4A By Neighborhood'!$M21</f>
        <v>1.3452914798206279E-2</v>
      </c>
      <c r="K21" s="51">
        <f>'4A By Neighborhood'!K21/'4A By Neighborhood'!$M21</f>
        <v>4.4843049327354259E-3</v>
      </c>
      <c r="L21" s="51">
        <f>'4A By Neighborhood'!L21/'4A By Neighborhood'!$M21</f>
        <v>1.0762331838565023E-2</v>
      </c>
      <c r="M21" s="51">
        <f>'4A By Neighborhood'!M21/'4A By Neighborhood'!$M21</f>
        <v>1</v>
      </c>
      <c r="N21" s="17"/>
    </row>
    <row r="22" spans="1:14" ht="12" customHeight="1">
      <c r="A22" s="45" t="s">
        <v>280</v>
      </c>
      <c r="B22" s="46">
        <f>'4A By Neighborhood'!B22/'4A By Neighborhood'!$M22</f>
        <v>0.22452229299363058</v>
      </c>
      <c r="C22" s="46">
        <f>'4A By Neighborhood'!C22/'4A By Neighborhood'!$M22</f>
        <v>0.29511677282377918</v>
      </c>
      <c r="D22" s="46">
        <f>'4A By Neighborhood'!D22/'4A By Neighborhood'!$M22</f>
        <v>0.22717622080679406</v>
      </c>
      <c r="E22" s="46">
        <f>'4A By Neighborhood'!F22/'4A By Neighborhood'!$M22</f>
        <v>4.8301486199575375E-2</v>
      </c>
      <c r="F22" s="46">
        <f>'4A By Neighborhood'!F22/'4A By Neighborhood'!$M22</f>
        <v>4.8301486199575375E-2</v>
      </c>
      <c r="G22" s="46">
        <f>'4A By Neighborhood'!G22/'4A By Neighborhood'!$M22</f>
        <v>7.6963906581740973E-2</v>
      </c>
      <c r="H22" s="46">
        <f>'4A By Neighborhood'!H22/'4A By Neighborhood'!$M22</f>
        <v>6.5817409766454352E-2</v>
      </c>
      <c r="I22" s="46">
        <f>'4A By Neighborhood'!I22/'4A By Neighborhood'!$M22</f>
        <v>3.662420382165605E-2</v>
      </c>
      <c r="J22" s="46">
        <f>'4A By Neighborhood'!J22/'4A By Neighborhood'!$M22</f>
        <v>1.2738853503184714E-2</v>
      </c>
      <c r="K22" s="46">
        <f>'4A By Neighborhood'!K22/'4A By Neighborhood'!$M22</f>
        <v>6.369426751592357E-3</v>
      </c>
      <c r="L22" s="46">
        <f>'4A By Neighborhood'!L22/'4A By Neighborhood'!$M22</f>
        <v>6.369426751592357E-3</v>
      </c>
      <c r="M22" s="46">
        <f>'4A By Neighborhood'!M22/'4A By Neighborhood'!$M22</f>
        <v>1</v>
      </c>
      <c r="N22" s="17"/>
    </row>
    <row r="23" spans="1:14" ht="12" customHeight="1">
      <c r="A23" s="47" t="s">
        <v>289</v>
      </c>
      <c r="B23" s="51">
        <f>'4A By Neighborhood'!B23/'4A By Neighborhood'!$M23</f>
        <v>0.30405405405405406</v>
      </c>
      <c r="C23" s="51">
        <f>'4A By Neighborhood'!C23/'4A By Neighborhood'!$M23</f>
        <v>5.4054054054054057E-2</v>
      </c>
      <c r="D23" s="51">
        <f>'4A By Neighborhood'!D23/'4A By Neighborhood'!$M23</f>
        <v>0</v>
      </c>
      <c r="E23" s="51">
        <f>'4A By Neighborhood'!F23/'4A By Neighborhood'!$M23</f>
        <v>6.4189189189189186E-2</v>
      </c>
      <c r="F23" s="51">
        <f>'4A By Neighborhood'!F23/'4A By Neighborhood'!$M23</f>
        <v>6.4189189189189186E-2</v>
      </c>
      <c r="G23" s="51">
        <f>'4A By Neighborhood'!G23/'4A By Neighborhood'!$M23</f>
        <v>0.27364864864864863</v>
      </c>
      <c r="H23" s="51">
        <f>'4A By Neighborhood'!H23/'4A By Neighborhood'!$M23</f>
        <v>0.11148648648648649</v>
      </c>
      <c r="I23" s="51">
        <f>'4A By Neighborhood'!I23/'4A By Neighborhood'!$M23</f>
        <v>0.125</v>
      </c>
      <c r="J23" s="51">
        <f>'4A By Neighborhood'!J23/'4A By Neighborhood'!$M23</f>
        <v>1.0135135135135136E-2</v>
      </c>
      <c r="K23" s="51">
        <f>'4A By Neighborhood'!K23/'4A By Neighborhood'!$M23</f>
        <v>4.0540540540540543E-2</v>
      </c>
      <c r="L23" s="51">
        <f>'4A By Neighborhood'!L23/'4A By Neighborhood'!$M23</f>
        <v>1.6891891891891893E-2</v>
      </c>
      <c r="M23" s="51">
        <f>'4A By Neighborhood'!M23/'4A By Neighborhood'!$M23</f>
        <v>1</v>
      </c>
      <c r="N23" s="17"/>
    </row>
    <row r="24" spans="1:14" ht="12" customHeight="1">
      <c r="A24" s="45" t="s">
        <v>303</v>
      </c>
      <c r="B24" s="46">
        <f>'4A By Neighborhood'!B24/'4A By Neighborhood'!$M24</f>
        <v>0</v>
      </c>
      <c r="C24" s="46">
        <f>'4A By Neighborhood'!C24/'4A By Neighborhood'!$M24</f>
        <v>0.24231242312423124</v>
      </c>
      <c r="D24" s="46">
        <f>'4A By Neighborhood'!D24/'4A By Neighborhood'!$M24</f>
        <v>0.15805658056580565</v>
      </c>
      <c r="E24" s="46">
        <f>'4A By Neighborhood'!F24/'4A By Neighborhood'!$M24</f>
        <v>0</v>
      </c>
      <c r="F24" s="46">
        <f>'4A By Neighborhood'!F24/'4A By Neighborhood'!$M24</f>
        <v>0</v>
      </c>
      <c r="G24" s="46">
        <f>'4A By Neighborhood'!G24/'4A By Neighborhood'!$M24</f>
        <v>1.9065190651906518E-2</v>
      </c>
      <c r="H24" s="46">
        <f>'4A By Neighborhood'!H24/'4A By Neighborhood'!$M24</f>
        <v>4.6125461254612546E-2</v>
      </c>
      <c r="I24" s="46">
        <f>'4A By Neighborhood'!I24/'4A By Neighborhood'!$M24</f>
        <v>9.8400984009840101E-3</v>
      </c>
      <c r="J24" s="46">
        <f>'4A By Neighborhood'!J24/'4A By Neighborhood'!$M24</f>
        <v>6.1500615006150061E-3</v>
      </c>
      <c r="K24" s="46">
        <f>'4A By Neighborhood'!K24/'4A By Neighborhood'!$M24</f>
        <v>0</v>
      </c>
      <c r="L24" s="46">
        <f>'4A By Neighborhood'!L24/'4A By Neighborhood'!$M24</f>
        <v>3.0750307503075031E-3</v>
      </c>
      <c r="M24" s="46">
        <f>'4A By Neighborhood'!M24/'4A By Neighborhood'!$M24</f>
        <v>1</v>
      </c>
      <c r="N24" s="17"/>
    </row>
    <row r="25" spans="1:14" ht="12" customHeight="1">
      <c r="A25" s="47" t="s">
        <v>314</v>
      </c>
      <c r="B25" s="51">
        <f>'4A By Neighborhood'!B25/'4A By Neighborhood'!$M25</f>
        <v>0.144476550344521</v>
      </c>
      <c r="C25" s="51">
        <f>'4A By Neighborhood'!C25/'4A By Neighborhood'!$M25</f>
        <v>0.43142920649033117</v>
      </c>
      <c r="D25" s="51">
        <f>'4A By Neighborhood'!D25/'4A By Neighborhood'!$M25</f>
        <v>0</v>
      </c>
      <c r="E25" s="51">
        <f>'4A By Neighborhood'!F25/'4A By Neighborhood'!$M25</f>
        <v>0.20071126917092688</v>
      </c>
      <c r="F25" s="51">
        <f>'4A By Neighborhood'!F25/'4A By Neighborhood'!$M25</f>
        <v>0.20071126917092688</v>
      </c>
      <c r="G25" s="51">
        <f>'4A By Neighborhood'!G25/'4A By Neighborhood'!$M25</f>
        <v>6.1569237608357412E-2</v>
      </c>
      <c r="H25" s="51">
        <f>'4A By Neighborhood'!H25/'4A By Neighborhood'!$M25</f>
        <v>3.8452989553234049E-2</v>
      </c>
      <c r="I25" s="51">
        <f>'4A By Neighborhood'!I25/'4A By Neighborhood'!$M25</f>
        <v>6.1569237608357412E-2</v>
      </c>
      <c r="J25" s="51">
        <f>'4A By Neighborhood'!J25/'4A By Neighborhood'!$M25</f>
        <v>2.2227161591464768E-3</v>
      </c>
      <c r="K25" s="51">
        <f>'4A By Neighborhood'!K25/'4A By Neighborhood'!$M25</f>
        <v>2.4449877750611247E-3</v>
      </c>
      <c r="L25" s="51">
        <f>'4A By Neighborhood'!L25/'4A By Neighborhood'!$M25</f>
        <v>3.1118026228050678E-3</v>
      </c>
      <c r="M25" s="51">
        <f>'4A By Neighborhood'!M25/'4A By Neighborhood'!$M25</f>
        <v>1</v>
      </c>
      <c r="N25" s="17"/>
    </row>
    <row r="26" spans="1:14" ht="12" customHeight="1">
      <c r="A26" s="45" t="s">
        <v>331</v>
      </c>
      <c r="B26" s="46">
        <f>'4A By Neighborhood'!B26/'4A By Neighborhood'!$M26</f>
        <v>0</v>
      </c>
      <c r="C26" s="46">
        <f>'4A By Neighborhood'!C26/'4A By Neighborhood'!$M26</f>
        <v>0.62180349932705248</v>
      </c>
      <c r="D26" s="46">
        <f>'4A By Neighborhood'!D26/'4A By Neighborhood'!$M26</f>
        <v>0</v>
      </c>
      <c r="E26" s="46">
        <f>'4A By Neighborhood'!F26/'4A By Neighborhood'!$M26</f>
        <v>0</v>
      </c>
      <c r="F26" s="46">
        <f>'4A By Neighborhood'!F26/'4A By Neighborhood'!$M26</f>
        <v>0</v>
      </c>
      <c r="G26" s="46">
        <f>'4A By Neighborhood'!G26/'4A By Neighborhood'!$M26</f>
        <v>1.6150740242261104E-2</v>
      </c>
      <c r="H26" s="46">
        <f>'4A By Neighborhood'!H26/'4A By Neighborhood'!$M26</f>
        <v>0</v>
      </c>
      <c r="I26" s="46">
        <f>'4A By Neighborhood'!I26/'4A By Neighborhood'!$M26</f>
        <v>3.4993270524899055E-2</v>
      </c>
      <c r="J26" s="46">
        <f>'4A By Neighborhood'!J26/'4A By Neighborhood'!$M26</f>
        <v>0</v>
      </c>
      <c r="K26" s="46">
        <f>'4A By Neighborhood'!K26/'4A By Neighborhood'!$M26</f>
        <v>0</v>
      </c>
      <c r="L26" s="46">
        <f>'4A By Neighborhood'!L26/'4A By Neighborhood'!$M26</f>
        <v>0</v>
      </c>
      <c r="M26" s="46">
        <f>'4A By Neighborhood'!M26/'4A By Neighborhood'!$M26</f>
        <v>1</v>
      </c>
      <c r="N26" s="17"/>
    </row>
    <row r="27" spans="1:14" ht="12" customHeight="1">
      <c r="A27" s="48" t="s">
        <v>224</v>
      </c>
      <c r="B27" s="49">
        <f>'4A By Neighborhood'!B27/'4A By Neighborhood'!$M27</f>
        <v>0.12142197599261312</v>
      </c>
      <c r="C27" s="49">
        <f>'4A By Neighborhood'!C27/'4A By Neighborhood'!$M27</f>
        <v>0.56648199445983383</v>
      </c>
      <c r="D27" s="49">
        <f>'4A By Neighborhood'!D27/'4A By Neighborhood'!$M27</f>
        <v>0</v>
      </c>
      <c r="E27" s="49">
        <f>'4A By Neighborhood'!F27/'4A By Neighborhood'!$M27</f>
        <v>0.16851338873499538</v>
      </c>
      <c r="F27" s="49">
        <f>'4A By Neighborhood'!F27/'4A By Neighborhood'!$M27</f>
        <v>0.16851338873499538</v>
      </c>
      <c r="G27" s="49">
        <f>'4A By Neighborhood'!G27/'4A By Neighborhood'!$M27</f>
        <v>5.4016620498614956E-2</v>
      </c>
      <c r="H27" s="49">
        <f>'4A By Neighborhood'!H27/'4A By Neighborhood'!$M27</f>
        <v>4.5244690674053553E-2</v>
      </c>
      <c r="I27" s="49">
        <f>'4A By Neighborhood'!I27/'4A By Neighborhood'!$M27</f>
        <v>2.4930747922437674E-2</v>
      </c>
      <c r="J27" s="49">
        <f>'4A By Neighborhood'!J27/'4A By Neighborhood'!$M27</f>
        <v>7.3868882733148658E-3</v>
      </c>
      <c r="K27" s="49">
        <f>'4A By Neighborhood'!K27/'4A By Neighborhood'!$M27</f>
        <v>6.0018467220683287E-3</v>
      </c>
      <c r="L27" s="49">
        <f>'4A By Neighborhood'!L27/'4A By Neighborhood'!$M27</f>
        <v>6.0018467220683287E-3</v>
      </c>
      <c r="M27" s="49">
        <f>'4A By Neighborhood'!M27/'4A By Neighborhood'!$M27</f>
        <v>1</v>
      </c>
      <c r="N27" s="17"/>
    </row>
    <row r="28" spans="1:14" ht="12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2" customHeight="1">
      <c r="A29" s="65" t="s">
        <v>215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2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M5"/>
    <mergeCell ref="A3:M3"/>
    <mergeCell ref="A1:M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/>
  <cols>
    <col min="1" max="1" width="24.42578125" customWidth="1"/>
    <col min="2" max="2" width="6.140625" customWidth="1"/>
    <col min="3" max="7" width="7" customWidth="1"/>
    <col min="8" max="8" width="8.7109375" customWidth="1"/>
    <col min="9" max="9" width="8.5703125" customWidth="1"/>
    <col min="10" max="10" width="10" customWidth="1"/>
    <col min="11" max="11" width="7" customWidth="1"/>
    <col min="12" max="12" width="7.140625" customWidth="1"/>
    <col min="13" max="13" width="7.42578125" customWidth="1"/>
    <col min="14" max="14" width="7" customWidth="1"/>
    <col min="15" max="15" width="10" customWidth="1"/>
    <col min="16" max="16" width="9.7109375" customWidth="1"/>
  </cols>
  <sheetData>
    <row r="1" spans="1:16">
      <c r="A1" s="32"/>
      <c r="B1" s="296" t="s">
        <v>238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33"/>
    </row>
    <row r="2" spans="1:16" ht="12.75" customHeight="1">
      <c r="A2" s="34"/>
      <c r="B2" s="297" t="str">
        <f>'Key Abbreviations'!B1</f>
        <v>University of California San Diego, Survey of Parking Space Inventory, Fall 2019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33"/>
    </row>
    <row r="3" spans="1:16" ht="12.75" customHeight="1">
      <c r="A3" s="34"/>
      <c r="B3" s="297" t="s">
        <v>35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33"/>
    </row>
    <row r="4" spans="1:1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" customHeight="1">
      <c r="A5" s="52" t="s">
        <v>239</v>
      </c>
      <c r="B5" s="35" t="s">
        <v>241</v>
      </c>
      <c r="C5" s="293" t="s">
        <v>196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35" t="s">
        <v>197</v>
      </c>
      <c r="P5" s="17"/>
    </row>
    <row r="6" spans="1:16" ht="12" customHeight="1">
      <c r="A6" s="53" t="s">
        <v>242</v>
      </c>
      <c r="B6" s="37"/>
      <c r="C6" s="35" t="s">
        <v>198</v>
      </c>
      <c r="D6" s="35" t="s">
        <v>199</v>
      </c>
      <c r="E6" s="35" t="s">
        <v>200</v>
      </c>
      <c r="F6" s="38" t="s">
        <v>201</v>
      </c>
      <c r="G6" s="35" t="s">
        <v>202</v>
      </c>
      <c r="H6" s="35" t="s">
        <v>203</v>
      </c>
      <c r="I6" s="35" t="s">
        <v>5</v>
      </c>
      <c r="J6" s="35" t="s">
        <v>205</v>
      </c>
      <c r="K6" s="35" t="s">
        <v>206</v>
      </c>
      <c r="L6" s="35" t="s">
        <v>207</v>
      </c>
      <c r="M6" s="35" t="s">
        <v>208</v>
      </c>
      <c r="N6" s="35" t="s">
        <v>209</v>
      </c>
      <c r="O6" s="37" t="s">
        <v>13</v>
      </c>
      <c r="P6" s="17"/>
    </row>
    <row r="7" spans="1:16" ht="12" customHeight="1">
      <c r="A7" s="54"/>
      <c r="B7" s="40"/>
      <c r="C7" s="40"/>
      <c r="D7" s="40"/>
      <c r="E7" s="40"/>
      <c r="F7" s="40"/>
      <c r="G7" s="40"/>
      <c r="H7" s="40"/>
      <c r="I7" s="40"/>
      <c r="J7" s="40"/>
      <c r="K7" s="40" t="s">
        <v>210</v>
      </c>
      <c r="L7" s="40" t="s">
        <v>212</v>
      </c>
      <c r="M7" s="40"/>
      <c r="N7" s="40"/>
      <c r="O7" s="40" t="s">
        <v>213</v>
      </c>
      <c r="P7" s="17"/>
    </row>
    <row r="8" spans="1:16" ht="12" customHeight="1">
      <c r="A8" s="12" t="s">
        <v>230</v>
      </c>
      <c r="B8" s="55" t="s">
        <v>244</v>
      </c>
      <c r="C8" s="55"/>
      <c r="D8" s="55"/>
      <c r="E8" s="55"/>
      <c r="F8" s="55"/>
      <c r="G8" s="55"/>
      <c r="H8" s="56">
        <v>4</v>
      </c>
      <c r="I8" s="56">
        <v>6</v>
      </c>
      <c r="J8" s="56">
        <v>1</v>
      </c>
      <c r="K8" s="55"/>
      <c r="L8" s="55"/>
      <c r="M8" s="55"/>
      <c r="N8" s="55">
        <f t="shared" ref="N8:N161" si="0">SUM(C8:M8)</f>
        <v>11</v>
      </c>
      <c r="O8" s="57"/>
      <c r="P8" s="17"/>
    </row>
    <row r="9" spans="1:16" ht="12" customHeight="1">
      <c r="A9" s="12" t="s">
        <v>230</v>
      </c>
      <c r="B9" s="58" t="s">
        <v>246</v>
      </c>
      <c r="C9" s="58"/>
      <c r="D9" s="58"/>
      <c r="E9" s="58"/>
      <c r="F9" s="58"/>
      <c r="G9" s="58"/>
      <c r="H9" s="58"/>
      <c r="I9" s="59">
        <v>31</v>
      </c>
      <c r="J9" s="59">
        <v>2</v>
      </c>
      <c r="K9" s="58"/>
      <c r="L9" s="58"/>
      <c r="M9" s="58"/>
      <c r="N9" s="58">
        <f t="shared" si="0"/>
        <v>33</v>
      </c>
      <c r="O9" s="60"/>
      <c r="P9" s="17"/>
    </row>
    <row r="10" spans="1:16" ht="12" customHeight="1">
      <c r="A10" s="12" t="s">
        <v>230</v>
      </c>
      <c r="B10" s="61" t="s">
        <v>247</v>
      </c>
      <c r="C10" s="61"/>
      <c r="D10" s="61"/>
      <c r="E10" s="61"/>
      <c r="F10" s="61"/>
      <c r="G10" s="61"/>
      <c r="H10" s="61"/>
      <c r="I10" s="62">
        <v>65</v>
      </c>
      <c r="J10" s="62">
        <v>2</v>
      </c>
      <c r="K10" s="61"/>
      <c r="L10" s="61"/>
      <c r="M10" s="62">
        <v>2</v>
      </c>
      <c r="N10" s="61">
        <f t="shared" si="0"/>
        <v>69</v>
      </c>
      <c r="O10" s="63">
        <v>1</v>
      </c>
      <c r="P10" s="17"/>
    </row>
    <row r="11" spans="1:16" ht="12" customHeight="1">
      <c r="A11" s="12" t="s">
        <v>230</v>
      </c>
      <c r="B11" s="58" t="s">
        <v>248</v>
      </c>
      <c r="C11" s="58"/>
      <c r="D11" s="58"/>
      <c r="E11" s="58"/>
      <c r="F11" s="58"/>
      <c r="G11" s="58"/>
      <c r="H11" s="58"/>
      <c r="I11" s="59">
        <v>1</v>
      </c>
      <c r="J11" s="58"/>
      <c r="K11" s="59">
        <v>6</v>
      </c>
      <c r="L11" s="59">
        <v>1</v>
      </c>
      <c r="M11" s="59">
        <v>6</v>
      </c>
      <c r="N11" s="58">
        <f t="shared" si="0"/>
        <v>14</v>
      </c>
      <c r="O11" s="60"/>
      <c r="P11" s="17"/>
    </row>
    <row r="12" spans="1:16" ht="12" customHeight="1">
      <c r="A12" s="12" t="s">
        <v>230</v>
      </c>
      <c r="B12" s="61" t="s">
        <v>249</v>
      </c>
      <c r="C12" s="61"/>
      <c r="D12" s="61"/>
      <c r="E12" s="61"/>
      <c r="F12" s="61"/>
      <c r="G12" s="61"/>
      <c r="H12" s="61"/>
      <c r="I12" s="61"/>
      <c r="J12" s="62">
        <v>1</v>
      </c>
      <c r="K12" s="61"/>
      <c r="L12" s="61"/>
      <c r="M12" s="62">
        <v>2</v>
      </c>
      <c r="N12" s="61">
        <f t="shared" si="0"/>
        <v>3</v>
      </c>
      <c r="O12" s="63">
        <v>1</v>
      </c>
      <c r="P12" s="17"/>
    </row>
    <row r="13" spans="1:16" ht="12" customHeight="1">
      <c r="A13" s="12" t="s">
        <v>230</v>
      </c>
      <c r="B13" s="58" t="s">
        <v>251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>
        <f t="shared" si="0"/>
        <v>0</v>
      </c>
      <c r="O13" s="60"/>
      <c r="P13" s="17"/>
    </row>
    <row r="14" spans="1:16" ht="12" customHeight="1">
      <c r="A14" s="12" t="s">
        <v>230</v>
      </c>
      <c r="B14" s="61" t="s">
        <v>252</v>
      </c>
      <c r="C14" s="61"/>
      <c r="D14" s="61"/>
      <c r="E14" s="61"/>
      <c r="F14" s="61"/>
      <c r="G14" s="61"/>
      <c r="H14" s="61"/>
      <c r="I14" s="62">
        <v>32</v>
      </c>
      <c r="J14" s="61"/>
      <c r="K14" s="62">
        <v>3</v>
      </c>
      <c r="L14" s="61"/>
      <c r="M14" s="62">
        <v>1</v>
      </c>
      <c r="N14" s="61">
        <f t="shared" si="0"/>
        <v>36</v>
      </c>
      <c r="O14" s="57"/>
      <c r="P14" s="17"/>
    </row>
    <row r="15" spans="1:16" ht="12" customHeight="1">
      <c r="A15" s="12" t="s">
        <v>230</v>
      </c>
      <c r="B15" s="58" t="s">
        <v>253</v>
      </c>
      <c r="C15" s="58"/>
      <c r="D15" s="58"/>
      <c r="E15" s="58"/>
      <c r="F15" s="58"/>
      <c r="G15" s="58"/>
      <c r="H15" s="58"/>
      <c r="I15" s="59">
        <v>26</v>
      </c>
      <c r="J15" s="59">
        <v>2</v>
      </c>
      <c r="K15" s="58"/>
      <c r="L15" s="58"/>
      <c r="M15" s="59">
        <v>1</v>
      </c>
      <c r="N15" s="58">
        <f t="shared" si="0"/>
        <v>29</v>
      </c>
      <c r="O15" s="64">
        <v>1</v>
      </c>
      <c r="P15" s="17"/>
    </row>
    <row r="16" spans="1:16" ht="12" customHeight="1">
      <c r="A16" s="12" t="s">
        <v>231</v>
      </c>
      <c r="B16" s="61" t="s">
        <v>254</v>
      </c>
      <c r="C16" s="61"/>
      <c r="D16" s="61"/>
      <c r="E16" s="61"/>
      <c r="F16" s="61"/>
      <c r="G16" s="61"/>
      <c r="H16" s="61"/>
      <c r="I16" s="61"/>
      <c r="J16" s="61"/>
      <c r="K16" s="61"/>
      <c r="L16" s="62">
        <v>2</v>
      </c>
      <c r="M16" s="61"/>
      <c r="N16" s="61">
        <f t="shared" si="0"/>
        <v>2</v>
      </c>
      <c r="O16" s="57"/>
      <c r="P16" s="17"/>
    </row>
    <row r="17" spans="1:16" ht="12" customHeight="1">
      <c r="A17" s="12" t="s">
        <v>231</v>
      </c>
      <c r="B17" s="58" t="s">
        <v>255</v>
      </c>
      <c r="C17" s="58"/>
      <c r="D17" s="58"/>
      <c r="E17" s="58"/>
      <c r="F17" s="58"/>
      <c r="G17" s="58"/>
      <c r="H17" s="58"/>
      <c r="I17" s="59">
        <v>20</v>
      </c>
      <c r="J17" s="59">
        <v>1</v>
      </c>
      <c r="K17" s="58"/>
      <c r="L17" s="58"/>
      <c r="M17" s="58"/>
      <c r="N17" s="58">
        <f t="shared" si="0"/>
        <v>21</v>
      </c>
      <c r="O17" s="60"/>
      <c r="P17" s="17"/>
    </row>
    <row r="18" spans="1:16" ht="12" customHeight="1">
      <c r="A18" s="12" t="s">
        <v>231</v>
      </c>
      <c r="B18" s="61" t="s">
        <v>256</v>
      </c>
      <c r="C18" s="61"/>
      <c r="D18" s="61"/>
      <c r="E18" s="61"/>
      <c r="F18" s="61"/>
      <c r="G18" s="61"/>
      <c r="H18" s="61"/>
      <c r="I18" s="62">
        <v>29</v>
      </c>
      <c r="J18" s="62">
        <v>2</v>
      </c>
      <c r="K18" s="61"/>
      <c r="L18" s="61"/>
      <c r="M18" s="62">
        <v>2</v>
      </c>
      <c r="N18" s="61">
        <f t="shared" si="0"/>
        <v>33</v>
      </c>
      <c r="O18" s="57"/>
      <c r="P18" s="17"/>
    </row>
    <row r="19" spans="1:16" ht="12" customHeight="1">
      <c r="A19" s="12" t="s">
        <v>231</v>
      </c>
      <c r="B19" s="58" t="s">
        <v>257</v>
      </c>
      <c r="C19" s="58"/>
      <c r="D19" s="59">
        <v>12</v>
      </c>
      <c r="E19" s="58"/>
      <c r="F19" s="58"/>
      <c r="G19" s="58"/>
      <c r="H19" s="58"/>
      <c r="I19" s="59">
        <v>12</v>
      </c>
      <c r="J19" s="59">
        <v>1</v>
      </c>
      <c r="K19" s="58"/>
      <c r="L19" s="58"/>
      <c r="M19" s="58"/>
      <c r="N19" s="58">
        <f t="shared" si="0"/>
        <v>25</v>
      </c>
      <c r="O19" s="60"/>
      <c r="P19" s="17"/>
    </row>
    <row r="20" spans="1:16" ht="12" customHeight="1">
      <c r="A20" s="12" t="s">
        <v>231</v>
      </c>
      <c r="B20" s="61" t="s">
        <v>258</v>
      </c>
      <c r="C20" s="61"/>
      <c r="D20" s="61"/>
      <c r="E20" s="61"/>
      <c r="F20" s="61"/>
      <c r="G20" s="61"/>
      <c r="H20" s="61"/>
      <c r="I20" s="62">
        <v>14</v>
      </c>
      <c r="J20" s="62">
        <v>1</v>
      </c>
      <c r="K20" s="61"/>
      <c r="L20" s="61"/>
      <c r="M20" s="61"/>
      <c r="N20" s="61">
        <f t="shared" si="0"/>
        <v>15</v>
      </c>
      <c r="O20" s="57"/>
      <c r="P20" s="17"/>
    </row>
    <row r="21" spans="1:16" ht="12" customHeight="1">
      <c r="A21" s="12" t="s">
        <v>232</v>
      </c>
      <c r="B21" s="58" t="s">
        <v>259</v>
      </c>
      <c r="C21" s="58"/>
      <c r="D21" s="58"/>
      <c r="E21" s="58"/>
      <c r="F21" s="58"/>
      <c r="G21" s="59">
        <v>4</v>
      </c>
      <c r="H21" s="58"/>
      <c r="I21" s="59">
        <v>97</v>
      </c>
      <c r="J21" s="59">
        <v>4</v>
      </c>
      <c r="K21" s="58"/>
      <c r="L21" s="58"/>
      <c r="M21" s="58"/>
      <c r="N21" s="58">
        <f t="shared" si="0"/>
        <v>105</v>
      </c>
      <c r="O21" s="64">
        <v>2</v>
      </c>
      <c r="P21" s="17"/>
    </row>
    <row r="22" spans="1:16" ht="12" customHeight="1">
      <c r="A22" s="12" t="s">
        <v>232</v>
      </c>
      <c r="B22" s="61" t="s">
        <v>260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>
        <v>1</v>
      </c>
      <c r="N22" s="61">
        <f t="shared" si="0"/>
        <v>1</v>
      </c>
      <c r="O22" s="57"/>
      <c r="P22" s="17"/>
    </row>
    <row r="23" spans="1:16" ht="12" customHeight="1">
      <c r="A23" s="12" t="s">
        <v>232</v>
      </c>
      <c r="B23" s="58" t="s">
        <v>262</v>
      </c>
      <c r="C23" s="58"/>
      <c r="D23" s="58"/>
      <c r="E23" s="59">
        <v>36</v>
      </c>
      <c r="F23" s="58"/>
      <c r="G23" s="58"/>
      <c r="H23" s="58"/>
      <c r="I23" s="59">
        <v>36</v>
      </c>
      <c r="J23" s="59">
        <v>2</v>
      </c>
      <c r="K23" s="58"/>
      <c r="L23" s="58"/>
      <c r="M23" s="58"/>
      <c r="N23" s="58">
        <f t="shared" si="0"/>
        <v>74</v>
      </c>
      <c r="O23" s="64">
        <v>1</v>
      </c>
      <c r="P23" s="17"/>
    </row>
    <row r="24" spans="1:16" ht="12" customHeight="1">
      <c r="A24" s="12" t="s">
        <v>233</v>
      </c>
      <c r="B24" s="61" t="s">
        <v>263</v>
      </c>
      <c r="C24" s="61"/>
      <c r="D24" s="61"/>
      <c r="E24" s="61"/>
      <c r="F24" s="61"/>
      <c r="G24" s="61"/>
      <c r="H24" s="61"/>
      <c r="I24" s="62">
        <v>260</v>
      </c>
      <c r="J24" s="62">
        <v>9</v>
      </c>
      <c r="K24" s="61"/>
      <c r="L24" s="61"/>
      <c r="M24" s="61"/>
      <c r="N24" s="61">
        <f t="shared" si="0"/>
        <v>269</v>
      </c>
      <c r="O24" s="57"/>
      <c r="P24" s="17"/>
    </row>
    <row r="25" spans="1:16" ht="12" customHeight="1">
      <c r="A25" s="12" t="s">
        <v>233</v>
      </c>
      <c r="B25" s="58" t="s">
        <v>264</v>
      </c>
      <c r="C25" s="58"/>
      <c r="D25" s="58"/>
      <c r="E25" s="59">
        <v>40</v>
      </c>
      <c r="F25" s="58"/>
      <c r="G25" s="58"/>
      <c r="H25" s="58"/>
      <c r="I25" s="59">
        <v>31</v>
      </c>
      <c r="J25" s="58"/>
      <c r="K25" s="58"/>
      <c r="L25" s="58"/>
      <c r="M25" s="58"/>
      <c r="N25" s="58">
        <f t="shared" si="0"/>
        <v>71</v>
      </c>
      <c r="O25" s="60"/>
      <c r="P25" s="17"/>
    </row>
    <row r="26" spans="1:16" ht="12" customHeight="1">
      <c r="A26" s="12" t="s">
        <v>235</v>
      </c>
      <c r="B26" s="61" t="s">
        <v>265</v>
      </c>
      <c r="C26" s="61"/>
      <c r="D26" s="61"/>
      <c r="E26" s="61"/>
      <c r="F26" s="61"/>
      <c r="G26" s="61"/>
      <c r="H26" s="62">
        <v>1</v>
      </c>
      <c r="I26" s="61"/>
      <c r="J26" s="62">
        <v>12</v>
      </c>
      <c r="K26" s="61"/>
      <c r="L26" s="61"/>
      <c r="M26" s="61"/>
      <c r="N26" s="61">
        <f t="shared" si="0"/>
        <v>13</v>
      </c>
      <c r="O26" s="57"/>
      <c r="P26" s="17"/>
    </row>
    <row r="27" spans="1:16" ht="12" customHeight="1">
      <c r="A27" s="12" t="s">
        <v>235</v>
      </c>
      <c r="B27" s="58" t="s">
        <v>266</v>
      </c>
      <c r="C27" s="58"/>
      <c r="D27" s="59">
        <v>346</v>
      </c>
      <c r="E27" s="59">
        <v>38</v>
      </c>
      <c r="F27" s="58"/>
      <c r="G27" s="58"/>
      <c r="H27" s="58"/>
      <c r="I27" s="59">
        <v>15</v>
      </c>
      <c r="J27" s="59">
        <v>10</v>
      </c>
      <c r="K27" s="58"/>
      <c r="L27" s="59">
        <v>4</v>
      </c>
      <c r="M27" s="58"/>
      <c r="N27" s="58">
        <f t="shared" si="0"/>
        <v>413</v>
      </c>
      <c r="O27" s="64">
        <v>1</v>
      </c>
      <c r="P27" s="17"/>
    </row>
    <row r="28" spans="1:16" ht="12" customHeight="1">
      <c r="A28" s="12" t="s">
        <v>235</v>
      </c>
      <c r="B28" s="61" t="s">
        <v>267</v>
      </c>
      <c r="C28" s="62">
        <v>294</v>
      </c>
      <c r="D28" s="62">
        <v>77</v>
      </c>
      <c r="E28" s="61"/>
      <c r="F28" s="61"/>
      <c r="G28" s="62">
        <v>12</v>
      </c>
      <c r="H28" s="62">
        <v>14</v>
      </c>
      <c r="I28" s="62">
        <v>2</v>
      </c>
      <c r="J28" s="62">
        <v>20</v>
      </c>
      <c r="K28" s="61"/>
      <c r="L28" s="62">
        <v>1</v>
      </c>
      <c r="M28" s="62">
        <v>4</v>
      </c>
      <c r="N28" s="61">
        <f t="shared" si="0"/>
        <v>424</v>
      </c>
      <c r="O28" s="63">
        <v>2</v>
      </c>
      <c r="P28" s="17"/>
    </row>
    <row r="29" spans="1:16" ht="12" customHeight="1">
      <c r="A29" s="12" t="s">
        <v>234</v>
      </c>
      <c r="B29" s="58" t="s">
        <v>269</v>
      </c>
      <c r="C29" s="58"/>
      <c r="D29" s="58"/>
      <c r="E29" s="58"/>
      <c r="F29" s="58"/>
      <c r="G29" s="58"/>
      <c r="H29" s="58"/>
      <c r="I29" s="59">
        <v>8</v>
      </c>
      <c r="J29" s="59">
        <v>2</v>
      </c>
      <c r="K29" s="58"/>
      <c r="L29" s="58"/>
      <c r="M29" s="58"/>
      <c r="N29" s="58">
        <f t="shared" si="0"/>
        <v>10</v>
      </c>
      <c r="O29" s="60"/>
      <c r="P29" s="17"/>
    </row>
    <row r="30" spans="1:16" ht="12" customHeight="1">
      <c r="A30" s="12" t="s">
        <v>235</v>
      </c>
      <c r="B30" s="61" t="s">
        <v>270</v>
      </c>
      <c r="C30" s="61"/>
      <c r="D30" s="61"/>
      <c r="E30" s="61"/>
      <c r="F30" s="61"/>
      <c r="G30" s="62">
        <v>5</v>
      </c>
      <c r="H30" s="62">
        <v>1</v>
      </c>
      <c r="I30" s="61"/>
      <c r="J30" s="62">
        <v>1</v>
      </c>
      <c r="K30" s="61"/>
      <c r="L30" s="61"/>
      <c r="M30" s="61"/>
      <c r="N30" s="61">
        <f t="shared" si="0"/>
        <v>7</v>
      </c>
      <c r="O30" s="63">
        <v>1</v>
      </c>
      <c r="P30" s="17"/>
    </row>
    <row r="31" spans="1:16" ht="12" customHeight="1">
      <c r="A31" s="12" t="s">
        <v>235</v>
      </c>
      <c r="B31" s="58" t="s">
        <v>271</v>
      </c>
      <c r="C31" s="58"/>
      <c r="D31" s="58"/>
      <c r="E31" s="58"/>
      <c r="F31" s="58"/>
      <c r="G31" s="58"/>
      <c r="H31" s="58"/>
      <c r="I31" s="58"/>
      <c r="J31" s="58"/>
      <c r="K31" s="58"/>
      <c r="L31" s="59">
        <v>2</v>
      </c>
      <c r="M31" s="59">
        <v>1</v>
      </c>
      <c r="N31" s="58">
        <f t="shared" si="0"/>
        <v>3</v>
      </c>
      <c r="O31" s="60"/>
      <c r="P31" s="17"/>
    </row>
    <row r="32" spans="1:16" ht="12" customHeight="1">
      <c r="A32" s="12" t="s">
        <v>235</v>
      </c>
      <c r="B32" s="61" t="s">
        <v>272</v>
      </c>
      <c r="C32" s="61"/>
      <c r="D32" s="61"/>
      <c r="E32" s="61"/>
      <c r="F32" s="61"/>
      <c r="G32" s="61"/>
      <c r="H32" s="61"/>
      <c r="I32" s="61"/>
      <c r="J32" s="62">
        <v>2</v>
      </c>
      <c r="K32" s="62">
        <v>4</v>
      </c>
      <c r="L32" s="62">
        <v>11</v>
      </c>
      <c r="M32" s="61"/>
      <c r="N32" s="61">
        <f t="shared" si="0"/>
        <v>17</v>
      </c>
      <c r="O32" s="57"/>
      <c r="P32" s="17"/>
    </row>
    <row r="33" spans="1:16" ht="12" customHeight="1">
      <c r="A33" s="12" t="s">
        <v>235</v>
      </c>
      <c r="B33" s="58" t="s">
        <v>273</v>
      </c>
      <c r="C33" s="58"/>
      <c r="D33" s="58"/>
      <c r="E33" s="58"/>
      <c r="F33" s="58"/>
      <c r="G33" s="58"/>
      <c r="H33" s="58"/>
      <c r="I33" s="58"/>
      <c r="J33" s="58"/>
      <c r="K33" s="58"/>
      <c r="L33" s="59">
        <v>5</v>
      </c>
      <c r="M33" s="58"/>
      <c r="N33" s="58">
        <f t="shared" si="0"/>
        <v>5</v>
      </c>
      <c r="O33" s="60"/>
      <c r="P33" s="17"/>
    </row>
    <row r="34" spans="1:16" ht="12" customHeight="1">
      <c r="A34" s="12" t="s">
        <v>235</v>
      </c>
      <c r="B34" s="61" t="s">
        <v>274</v>
      </c>
      <c r="C34" s="62">
        <v>10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>
        <f t="shared" si="0"/>
        <v>10</v>
      </c>
      <c r="O34" s="57"/>
      <c r="P34" s="17"/>
    </row>
    <row r="35" spans="1:16" ht="12" customHeight="1">
      <c r="A35" s="12" t="s">
        <v>235</v>
      </c>
      <c r="B35" s="58" t="s">
        <v>275</v>
      </c>
      <c r="C35" s="58"/>
      <c r="D35" s="58"/>
      <c r="E35" s="58"/>
      <c r="F35" s="58"/>
      <c r="G35" s="58"/>
      <c r="H35" s="58"/>
      <c r="I35" s="58"/>
      <c r="J35" s="58"/>
      <c r="K35" s="58"/>
      <c r="L35" s="59">
        <v>8</v>
      </c>
      <c r="M35" s="58"/>
      <c r="N35" s="58">
        <f t="shared" si="0"/>
        <v>8</v>
      </c>
      <c r="O35" s="60"/>
      <c r="P35" s="17"/>
    </row>
    <row r="36" spans="1:16" ht="12" customHeight="1">
      <c r="A36" s="12" t="s">
        <v>236</v>
      </c>
      <c r="B36" s="61" t="s">
        <v>276</v>
      </c>
      <c r="C36" s="61"/>
      <c r="D36" s="61"/>
      <c r="E36" s="61"/>
      <c r="F36" s="61"/>
      <c r="G36" s="62">
        <v>26</v>
      </c>
      <c r="H36" s="62">
        <v>1</v>
      </c>
      <c r="I36" s="61"/>
      <c r="J36" s="62">
        <v>2</v>
      </c>
      <c r="K36" s="61"/>
      <c r="L36" s="61"/>
      <c r="M36" s="62">
        <v>1</v>
      </c>
      <c r="N36" s="61">
        <f t="shared" si="0"/>
        <v>30</v>
      </c>
      <c r="O36" s="63">
        <v>1</v>
      </c>
      <c r="P36" s="17"/>
    </row>
    <row r="37" spans="1:16" ht="12" customHeight="1">
      <c r="A37" s="12" t="s">
        <v>235</v>
      </c>
      <c r="B37" s="61" t="s">
        <v>277</v>
      </c>
      <c r="C37" s="61"/>
      <c r="D37" s="61"/>
      <c r="E37" s="61"/>
      <c r="F37" s="61"/>
      <c r="G37" s="61"/>
      <c r="H37" s="61"/>
      <c r="I37" s="62">
        <v>11</v>
      </c>
      <c r="J37" s="61"/>
      <c r="K37" s="62">
        <v>2</v>
      </c>
      <c r="L37" s="61"/>
      <c r="M37" s="61"/>
      <c r="N37" s="61">
        <f t="shared" si="0"/>
        <v>13</v>
      </c>
      <c r="O37" s="57"/>
      <c r="P37" s="17"/>
    </row>
    <row r="38" spans="1:16" ht="12" customHeight="1">
      <c r="A38" s="12" t="s">
        <v>236</v>
      </c>
      <c r="B38" s="58" t="s">
        <v>278</v>
      </c>
      <c r="C38" s="59">
        <v>11</v>
      </c>
      <c r="D38" s="58"/>
      <c r="E38" s="58"/>
      <c r="F38" s="58"/>
      <c r="G38" s="58"/>
      <c r="H38" s="58"/>
      <c r="I38" s="58"/>
      <c r="J38" s="59">
        <v>3</v>
      </c>
      <c r="K38" s="58"/>
      <c r="L38" s="58"/>
      <c r="M38" s="59">
        <v>8</v>
      </c>
      <c r="N38" s="58">
        <f t="shared" si="0"/>
        <v>22</v>
      </c>
      <c r="O38" s="64">
        <v>1</v>
      </c>
      <c r="P38" s="17"/>
    </row>
    <row r="39" spans="1:16" ht="12" customHeight="1">
      <c r="A39" s="12" t="s">
        <v>236</v>
      </c>
      <c r="B39" s="61" t="s">
        <v>279</v>
      </c>
      <c r="C39" s="61"/>
      <c r="D39" s="61"/>
      <c r="E39" s="61"/>
      <c r="F39" s="61"/>
      <c r="G39" s="61"/>
      <c r="H39" s="62">
        <v>1</v>
      </c>
      <c r="I39" s="61"/>
      <c r="J39" s="62">
        <v>3</v>
      </c>
      <c r="K39" s="61"/>
      <c r="L39" s="62">
        <v>2</v>
      </c>
      <c r="M39" s="62">
        <v>4</v>
      </c>
      <c r="N39" s="61">
        <f t="shared" si="0"/>
        <v>10</v>
      </c>
      <c r="O39" s="57"/>
      <c r="P39" s="17"/>
    </row>
    <row r="40" spans="1:16" ht="12" customHeight="1">
      <c r="A40" s="12" t="s">
        <v>236</v>
      </c>
      <c r="B40" s="58" t="s">
        <v>281</v>
      </c>
      <c r="C40" s="58"/>
      <c r="D40" s="58"/>
      <c r="E40" s="58"/>
      <c r="F40" s="58"/>
      <c r="G40" s="58"/>
      <c r="H40" s="59">
        <v>5</v>
      </c>
      <c r="I40" s="58"/>
      <c r="J40" s="58"/>
      <c r="K40" s="58"/>
      <c r="L40" s="58"/>
      <c r="M40" s="58"/>
      <c r="N40" s="58">
        <f t="shared" si="0"/>
        <v>5</v>
      </c>
      <c r="O40" s="60"/>
      <c r="P40" s="17"/>
    </row>
    <row r="41" spans="1:16" ht="12" customHeight="1">
      <c r="A41" s="12" t="s">
        <v>236</v>
      </c>
      <c r="B41" s="61" t="s">
        <v>282</v>
      </c>
      <c r="C41" s="61"/>
      <c r="D41" s="61"/>
      <c r="E41" s="61"/>
      <c r="F41" s="61"/>
      <c r="G41" s="61"/>
      <c r="H41" s="61"/>
      <c r="I41" s="62">
        <v>2</v>
      </c>
      <c r="J41" s="61"/>
      <c r="K41" s="61"/>
      <c r="L41" s="61"/>
      <c r="M41" s="61"/>
      <c r="N41" s="61">
        <f t="shared" si="0"/>
        <v>2</v>
      </c>
      <c r="O41" s="57"/>
      <c r="P41" s="17"/>
    </row>
    <row r="42" spans="1:16" ht="12" customHeight="1">
      <c r="A42" s="12" t="s">
        <v>236</v>
      </c>
      <c r="B42" s="58" t="s">
        <v>283</v>
      </c>
      <c r="C42" s="58"/>
      <c r="D42" s="58"/>
      <c r="E42" s="58"/>
      <c r="F42" s="58"/>
      <c r="G42" s="58"/>
      <c r="H42" s="58"/>
      <c r="I42" s="58"/>
      <c r="J42" s="58"/>
      <c r="K42" s="58"/>
      <c r="L42" s="59">
        <v>4</v>
      </c>
      <c r="M42" s="58"/>
      <c r="N42" s="58">
        <f t="shared" si="0"/>
        <v>4</v>
      </c>
      <c r="O42" s="60"/>
      <c r="P42" s="17"/>
    </row>
    <row r="43" spans="1:16" ht="12" customHeight="1">
      <c r="A43" s="12" t="s">
        <v>236</v>
      </c>
      <c r="B43" s="61" t="s">
        <v>284</v>
      </c>
      <c r="C43" s="62">
        <v>49</v>
      </c>
      <c r="D43" s="62">
        <v>10</v>
      </c>
      <c r="E43" s="61"/>
      <c r="F43" s="61"/>
      <c r="G43" s="61"/>
      <c r="H43" s="62">
        <v>63</v>
      </c>
      <c r="I43" s="62">
        <v>2</v>
      </c>
      <c r="J43" s="62">
        <v>14</v>
      </c>
      <c r="K43" s="61"/>
      <c r="L43" s="61"/>
      <c r="M43" s="61"/>
      <c r="N43" s="61">
        <f t="shared" si="0"/>
        <v>138</v>
      </c>
      <c r="O43" s="57"/>
      <c r="P43" s="17"/>
    </row>
    <row r="44" spans="1:16" ht="12" customHeight="1">
      <c r="A44" s="12" t="s">
        <v>237</v>
      </c>
      <c r="B44" s="58" t="s">
        <v>285</v>
      </c>
      <c r="C44" s="59">
        <v>35</v>
      </c>
      <c r="D44" s="59">
        <v>74</v>
      </c>
      <c r="E44" s="58"/>
      <c r="F44" s="58"/>
      <c r="G44" s="59">
        <v>2</v>
      </c>
      <c r="H44" s="58"/>
      <c r="I44" s="58"/>
      <c r="J44" s="59">
        <v>5</v>
      </c>
      <c r="K44" s="58"/>
      <c r="L44" s="58"/>
      <c r="M44" s="58"/>
      <c r="N44" s="58">
        <f t="shared" si="0"/>
        <v>116</v>
      </c>
      <c r="O44" s="60"/>
      <c r="P44" s="17"/>
    </row>
    <row r="45" spans="1:16" ht="12" customHeight="1">
      <c r="A45" s="12" t="s">
        <v>237</v>
      </c>
      <c r="B45" s="61" t="s">
        <v>286</v>
      </c>
      <c r="C45" s="62">
        <v>77</v>
      </c>
      <c r="D45" s="61"/>
      <c r="E45" s="61"/>
      <c r="F45" s="61"/>
      <c r="G45" s="62">
        <v>26</v>
      </c>
      <c r="H45" s="62">
        <v>5</v>
      </c>
      <c r="I45" s="62">
        <v>2</v>
      </c>
      <c r="J45" s="62">
        <v>6</v>
      </c>
      <c r="K45" s="61"/>
      <c r="L45" s="62">
        <v>2</v>
      </c>
      <c r="M45" s="62">
        <v>2</v>
      </c>
      <c r="N45" s="61">
        <f t="shared" si="0"/>
        <v>120</v>
      </c>
      <c r="O45" s="57"/>
      <c r="P45" s="17"/>
    </row>
    <row r="46" spans="1:16" ht="12" customHeight="1">
      <c r="A46" s="12" t="s">
        <v>237</v>
      </c>
      <c r="B46" s="58" t="s">
        <v>287</v>
      </c>
      <c r="C46" s="59">
        <v>73</v>
      </c>
      <c r="D46" s="58"/>
      <c r="E46" s="58"/>
      <c r="F46" s="58"/>
      <c r="G46" s="58"/>
      <c r="H46" s="58"/>
      <c r="I46" s="58"/>
      <c r="J46" s="59">
        <v>2</v>
      </c>
      <c r="K46" s="58"/>
      <c r="L46" s="59">
        <v>2</v>
      </c>
      <c r="M46" s="59">
        <v>2</v>
      </c>
      <c r="N46" s="58">
        <f t="shared" si="0"/>
        <v>79</v>
      </c>
      <c r="O46" s="60"/>
      <c r="P46" s="17"/>
    </row>
    <row r="47" spans="1:16" ht="12" customHeight="1">
      <c r="A47" s="12" t="s">
        <v>240</v>
      </c>
      <c r="B47" s="61" t="s">
        <v>288</v>
      </c>
      <c r="C47" s="61"/>
      <c r="D47" s="61"/>
      <c r="E47" s="61"/>
      <c r="F47" s="61"/>
      <c r="G47" s="61"/>
      <c r="H47" s="62">
        <v>4</v>
      </c>
      <c r="I47" s="61"/>
      <c r="J47" s="62">
        <v>3</v>
      </c>
      <c r="K47" s="62">
        <v>3</v>
      </c>
      <c r="L47" s="61"/>
      <c r="M47" s="62">
        <v>4</v>
      </c>
      <c r="N47" s="61">
        <f t="shared" si="0"/>
        <v>14</v>
      </c>
      <c r="O47" s="57"/>
      <c r="P47" s="17"/>
    </row>
    <row r="48" spans="1:16" ht="12" customHeight="1">
      <c r="A48" s="12" t="s">
        <v>237</v>
      </c>
      <c r="B48" s="58" t="s">
        <v>290</v>
      </c>
      <c r="C48" s="58"/>
      <c r="D48" s="59">
        <v>97</v>
      </c>
      <c r="E48" s="58"/>
      <c r="F48" s="58"/>
      <c r="G48" s="58"/>
      <c r="H48" s="59">
        <v>1</v>
      </c>
      <c r="I48" s="59">
        <v>3</v>
      </c>
      <c r="J48" s="59">
        <v>3</v>
      </c>
      <c r="K48" s="58"/>
      <c r="L48" s="59">
        <v>3</v>
      </c>
      <c r="M48" s="59">
        <v>2</v>
      </c>
      <c r="N48" s="58">
        <f t="shared" si="0"/>
        <v>109</v>
      </c>
      <c r="O48" s="64">
        <v>1</v>
      </c>
      <c r="P48" s="17"/>
    </row>
    <row r="49" spans="1:16" ht="12" customHeight="1">
      <c r="A49" s="12" t="s">
        <v>237</v>
      </c>
      <c r="B49" s="61" t="s">
        <v>291</v>
      </c>
      <c r="C49" s="62">
        <v>12</v>
      </c>
      <c r="D49" s="61"/>
      <c r="E49" s="61"/>
      <c r="F49" s="61"/>
      <c r="G49" s="61"/>
      <c r="H49" s="62">
        <v>3</v>
      </c>
      <c r="I49" s="61"/>
      <c r="J49" s="62">
        <v>9</v>
      </c>
      <c r="K49" s="61"/>
      <c r="L49" s="61"/>
      <c r="M49" s="62">
        <v>1</v>
      </c>
      <c r="N49" s="61">
        <f t="shared" si="0"/>
        <v>25</v>
      </c>
      <c r="O49" s="63">
        <v>1</v>
      </c>
      <c r="P49" s="17"/>
    </row>
    <row r="50" spans="1:16" ht="12" customHeight="1">
      <c r="A50" s="12" t="s">
        <v>237</v>
      </c>
      <c r="B50" s="58" t="s">
        <v>292</v>
      </c>
      <c r="C50" s="58"/>
      <c r="D50" s="58"/>
      <c r="E50" s="58"/>
      <c r="F50" s="58"/>
      <c r="G50" s="58"/>
      <c r="H50" s="58"/>
      <c r="I50" s="58"/>
      <c r="J50" s="59">
        <v>2</v>
      </c>
      <c r="K50" s="58"/>
      <c r="L50" s="58"/>
      <c r="M50" s="59">
        <v>2</v>
      </c>
      <c r="N50" s="58">
        <f t="shared" si="0"/>
        <v>4</v>
      </c>
      <c r="O50" s="60"/>
      <c r="P50" s="17"/>
    </row>
    <row r="51" spans="1:16" ht="12" customHeight="1">
      <c r="A51" s="12" t="s">
        <v>293</v>
      </c>
      <c r="B51" s="61" t="s">
        <v>294</v>
      </c>
      <c r="C51" s="61"/>
      <c r="D51" s="61"/>
      <c r="E51" s="62">
        <v>228</v>
      </c>
      <c r="F51" s="61"/>
      <c r="G51" s="61"/>
      <c r="H51" s="62">
        <v>2</v>
      </c>
      <c r="I51" s="61"/>
      <c r="J51" s="61"/>
      <c r="K51" s="62">
        <v>6</v>
      </c>
      <c r="L51" s="61"/>
      <c r="M51" s="61"/>
      <c r="N51" s="61">
        <f t="shared" si="0"/>
        <v>236</v>
      </c>
      <c r="O51" s="63">
        <v>1</v>
      </c>
      <c r="P51" s="17"/>
    </row>
    <row r="52" spans="1:16" ht="12" customHeight="1">
      <c r="A52" s="12" t="s">
        <v>293</v>
      </c>
      <c r="B52" s="58" t="s">
        <v>295</v>
      </c>
      <c r="C52" s="58"/>
      <c r="D52" s="58"/>
      <c r="E52" s="59">
        <v>116</v>
      </c>
      <c r="F52" s="58"/>
      <c r="G52" s="58"/>
      <c r="H52" s="59">
        <v>8</v>
      </c>
      <c r="I52" s="59">
        <v>63</v>
      </c>
      <c r="J52" s="59">
        <v>5</v>
      </c>
      <c r="K52" s="58"/>
      <c r="L52" s="58"/>
      <c r="M52" s="58"/>
      <c r="N52" s="58">
        <f t="shared" si="0"/>
        <v>192</v>
      </c>
      <c r="O52" s="64">
        <v>1</v>
      </c>
      <c r="P52" s="17"/>
    </row>
    <row r="53" spans="1:16" ht="12" customHeight="1">
      <c r="A53" s="12" t="s">
        <v>293</v>
      </c>
      <c r="B53" s="61" t="s">
        <v>296</v>
      </c>
      <c r="C53" s="61"/>
      <c r="D53" s="62">
        <v>79</v>
      </c>
      <c r="E53" s="62">
        <v>119</v>
      </c>
      <c r="F53" s="61"/>
      <c r="G53" s="61"/>
      <c r="H53" s="61"/>
      <c r="I53" s="62">
        <v>15</v>
      </c>
      <c r="J53" s="61"/>
      <c r="K53" s="61"/>
      <c r="L53" s="61"/>
      <c r="M53" s="61"/>
      <c r="N53" s="61">
        <f t="shared" si="0"/>
        <v>213</v>
      </c>
      <c r="O53" s="57"/>
      <c r="P53" s="17"/>
    </row>
    <row r="54" spans="1:16" ht="12" customHeight="1">
      <c r="A54" s="12" t="s">
        <v>293</v>
      </c>
      <c r="B54" s="58" t="s">
        <v>297</v>
      </c>
      <c r="C54" s="58"/>
      <c r="D54" s="59">
        <v>209</v>
      </c>
      <c r="E54" s="58"/>
      <c r="F54" s="58"/>
      <c r="G54" s="58"/>
      <c r="H54" s="58"/>
      <c r="I54" s="58"/>
      <c r="J54" s="58"/>
      <c r="K54" s="58"/>
      <c r="L54" s="58"/>
      <c r="M54" s="58"/>
      <c r="N54" s="58">
        <f t="shared" si="0"/>
        <v>209</v>
      </c>
      <c r="O54" s="64">
        <v>1</v>
      </c>
      <c r="P54" s="17"/>
    </row>
    <row r="55" spans="1:16" ht="12" customHeight="1">
      <c r="A55" s="12" t="s">
        <v>293</v>
      </c>
      <c r="B55" s="61" t="s">
        <v>298</v>
      </c>
      <c r="C55" s="61"/>
      <c r="D55" s="62">
        <v>197</v>
      </c>
      <c r="E55" s="61"/>
      <c r="F55" s="61"/>
      <c r="G55" s="61"/>
      <c r="H55" s="61"/>
      <c r="I55" s="62">
        <v>12</v>
      </c>
      <c r="J55" s="62">
        <v>1</v>
      </c>
      <c r="K55" s="61"/>
      <c r="L55" s="61"/>
      <c r="M55" s="61"/>
      <c r="N55" s="61">
        <f t="shared" si="0"/>
        <v>210</v>
      </c>
      <c r="O55" s="57"/>
      <c r="P55" s="17"/>
    </row>
    <row r="56" spans="1:16" ht="12" customHeight="1">
      <c r="A56" s="12" t="s">
        <v>293</v>
      </c>
      <c r="B56" s="58" t="s">
        <v>299</v>
      </c>
      <c r="C56" s="59">
        <v>61</v>
      </c>
      <c r="D56" s="59">
        <v>113</v>
      </c>
      <c r="E56" s="58"/>
      <c r="F56" s="58"/>
      <c r="G56" s="58"/>
      <c r="H56" s="58"/>
      <c r="I56" s="58"/>
      <c r="J56" s="59">
        <v>16</v>
      </c>
      <c r="K56" s="58"/>
      <c r="L56" s="58"/>
      <c r="M56" s="58"/>
      <c r="N56" s="58">
        <f t="shared" si="0"/>
        <v>190</v>
      </c>
      <c r="O56" s="60"/>
      <c r="P56" s="17"/>
    </row>
    <row r="57" spans="1:16" ht="12" customHeight="1">
      <c r="A57" s="12" t="s">
        <v>293</v>
      </c>
      <c r="B57" s="61" t="s">
        <v>300</v>
      </c>
      <c r="C57" s="62">
        <v>58</v>
      </c>
      <c r="D57" s="61"/>
      <c r="E57" s="61"/>
      <c r="F57" s="61"/>
      <c r="G57" s="62">
        <v>91</v>
      </c>
      <c r="H57" s="62">
        <v>3</v>
      </c>
      <c r="I57" s="61"/>
      <c r="J57" s="62">
        <v>3</v>
      </c>
      <c r="K57" s="61"/>
      <c r="L57" s="61"/>
      <c r="M57" s="61"/>
      <c r="N57" s="61">
        <f t="shared" si="0"/>
        <v>155</v>
      </c>
      <c r="O57" s="57"/>
      <c r="P57" s="17"/>
    </row>
    <row r="58" spans="1:16" ht="12" customHeight="1">
      <c r="A58" s="12" t="s">
        <v>243</v>
      </c>
      <c r="B58" s="58" t="s">
        <v>301</v>
      </c>
      <c r="C58" s="59">
        <v>24</v>
      </c>
      <c r="D58" s="58"/>
      <c r="E58" s="58"/>
      <c r="F58" s="58"/>
      <c r="G58" s="58"/>
      <c r="H58" s="59">
        <v>10</v>
      </c>
      <c r="I58" s="58"/>
      <c r="J58" s="58"/>
      <c r="K58" s="58"/>
      <c r="L58" s="58"/>
      <c r="M58" s="58"/>
      <c r="N58" s="58">
        <f t="shared" si="0"/>
        <v>34</v>
      </c>
      <c r="O58" s="60"/>
      <c r="P58" s="17"/>
    </row>
    <row r="59" spans="1:16" ht="12" customHeight="1">
      <c r="A59" s="12" t="s">
        <v>243</v>
      </c>
      <c r="B59" s="61" t="s">
        <v>302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>
        <f t="shared" si="0"/>
        <v>0</v>
      </c>
      <c r="O59" s="57"/>
      <c r="P59" s="17"/>
    </row>
    <row r="60" spans="1:16" ht="12" customHeight="1">
      <c r="A60" s="12" t="s">
        <v>240</v>
      </c>
      <c r="B60" s="58" t="s">
        <v>304</v>
      </c>
      <c r="C60" s="58"/>
      <c r="D60" s="58"/>
      <c r="E60" s="58"/>
      <c r="F60" s="58"/>
      <c r="G60" s="58"/>
      <c r="H60" s="58"/>
      <c r="I60" s="59">
        <v>1</v>
      </c>
      <c r="J60" s="59">
        <v>4</v>
      </c>
      <c r="K60" s="59">
        <v>1</v>
      </c>
      <c r="L60" s="58"/>
      <c r="M60" s="59">
        <v>17</v>
      </c>
      <c r="N60" s="58">
        <f t="shared" si="0"/>
        <v>23</v>
      </c>
      <c r="O60" s="60"/>
      <c r="P60" s="17"/>
    </row>
    <row r="61" spans="1:16" ht="12" customHeight="1">
      <c r="A61" s="12" t="s">
        <v>240</v>
      </c>
      <c r="B61" s="61" t="s">
        <v>305</v>
      </c>
      <c r="C61" s="61"/>
      <c r="D61" s="61"/>
      <c r="E61" s="61"/>
      <c r="F61" s="61"/>
      <c r="G61" s="61"/>
      <c r="H61" s="61"/>
      <c r="I61" s="61"/>
      <c r="J61" s="62">
        <v>4</v>
      </c>
      <c r="K61" s="62">
        <v>2</v>
      </c>
      <c r="L61" s="62">
        <v>8</v>
      </c>
      <c r="M61" s="61"/>
      <c r="N61" s="61">
        <f t="shared" si="0"/>
        <v>14</v>
      </c>
      <c r="O61" s="57"/>
      <c r="P61" s="17"/>
    </row>
    <row r="62" spans="1:16" ht="12" customHeight="1">
      <c r="A62" s="12" t="s">
        <v>243</v>
      </c>
      <c r="B62" s="58" t="s">
        <v>306</v>
      </c>
      <c r="C62" s="58"/>
      <c r="D62" s="59">
        <v>120</v>
      </c>
      <c r="E62" s="58"/>
      <c r="F62" s="58"/>
      <c r="G62" s="59">
        <v>13</v>
      </c>
      <c r="H62" s="59">
        <v>4</v>
      </c>
      <c r="I62" s="59">
        <v>8</v>
      </c>
      <c r="J62" s="59">
        <v>6</v>
      </c>
      <c r="K62" s="58"/>
      <c r="L62" s="59">
        <v>2</v>
      </c>
      <c r="M62" s="58"/>
      <c r="N62" s="58">
        <f t="shared" si="0"/>
        <v>153</v>
      </c>
      <c r="O62" s="64">
        <v>1</v>
      </c>
      <c r="P62" s="17"/>
    </row>
    <row r="63" spans="1:16" ht="12" customHeight="1">
      <c r="A63" s="12" t="s">
        <v>243</v>
      </c>
      <c r="B63" s="61" t="s">
        <v>307</v>
      </c>
      <c r="C63" s="61"/>
      <c r="D63" s="61"/>
      <c r="E63" s="61"/>
      <c r="F63" s="61"/>
      <c r="G63" s="61"/>
      <c r="H63" s="61"/>
      <c r="I63" s="61"/>
      <c r="J63" s="61"/>
      <c r="K63" s="62">
        <v>1</v>
      </c>
      <c r="L63" s="61"/>
      <c r="M63" s="61"/>
      <c r="N63" s="61">
        <f t="shared" si="0"/>
        <v>1</v>
      </c>
      <c r="O63" s="57"/>
      <c r="P63" s="17"/>
    </row>
    <row r="64" spans="1:16" ht="12" customHeight="1">
      <c r="A64" s="12" t="s">
        <v>243</v>
      </c>
      <c r="B64" s="58" t="s">
        <v>308</v>
      </c>
      <c r="C64" s="58"/>
      <c r="D64" s="59">
        <v>49</v>
      </c>
      <c r="E64" s="58"/>
      <c r="F64" s="58"/>
      <c r="G64" s="58"/>
      <c r="H64" s="58"/>
      <c r="I64" s="58"/>
      <c r="J64" s="58"/>
      <c r="K64" s="59">
        <v>6</v>
      </c>
      <c r="L64" s="58"/>
      <c r="M64" s="58"/>
      <c r="N64" s="58">
        <f t="shared" si="0"/>
        <v>55</v>
      </c>
      <c r="O64" s="60"/>
      <c r="P64" s="17"/>
    </row>
    <row r="65" spans="1:16" ht="12" customHeight="1">
      <c r="A65" s="12" t="s">
        <v>309</v>
      </c>
      <c r="B65" s="61" t="s">
        <v>310</v>
      </c>
      <c r="C65" s="61"/>
      <c r="D65" s="61"/>
      <c r="E65" s="62">
        <v>126</v>
      </c>
      <c r="F65" s="61"/>
      <c r="G65" s="61"/>
      <c r="H65" s="61"/>
      <c r="I65" s="61"/>
      <c r="J65" s="61"/>
      <c r="K65" s="61"/>
      <c r="L65" s="61"/>
      <c r="M65" s="61"/>
      <c r="N65" s="61">
        <f t="shared" si="0"/>
        <v>126</v>
      </c>
      <c r="O65" s="57"/>
      <c r="P65" s="17"/>
    </row>
    <row r="66" spans="1:16" ht="12" customHeight="1">
      <c r="A66" s="12" t="s">
        <v>309</v>
      </c>
      <c r="B66" s="58" t="s">
        <v>311</v>
      </c>
      <c r="C66" s="58"/>
      <c r="D66" s="58"/>
      <c r="E66" s="59">
        <v>184</v>
      </c>
      <c r="F66" s="58"/>
      <c r="G66" s="58"/>
      <c r="H66" s="58"/>
      <c r="I66" s="58"/>
      <c r="J66" s="58"/>
      <c r="K66" s="59">
        <v>1</v>
      </c>
      <c r="L66" s="58"/>
      <c r="M66" s="58"/>
      <c r="N66" s="58">
        <f t="shared" si="0"/>
        <v>185</v>
      </c>
      <c r="O66" s="60"/>
      <c r="P66" s="17"/>
    </row>
    <row r="67" spans="1:16" ht="12" customHeight="1">
      <c r="A67" s="12" t="s">
        <v>309</v>
      </c>
      <c r="B67" s="61" t="s">
        <v>312</v>
      </c>
      <c r="C67" s="61"/>
      <c r="D67" s="62">
        <v>89</v>
      </c>
      <c r="E67" s="62">
        <v>100</v>
      </c>
      <c r="F67" s="61"/>
      <c r="G67" s="61"/>
      <c r="H67" s="61"/>
      <c r="I67" s="61"/>
      <c r="J67" s="61"/>
      <c r="K67" s="61"/>
      <c r="L67" s="61"/>
      <c r="M67" s="61"/>
      <c r="N67" s="61">
        <f t="shared" si="0"/>
        <v>189</v>
      </c>
      <c r="O67" s="63">
        <v>1</v>
      </c>
      <c r="P67" s="17"/>
    </row>
    <row r="68" spans="1:16" ht="12" customHeight="1">
      <c r="A68" s="12" t="s">
        <v>309</v>
      </c>
      <c r="B68" s="58" t="s">
        <v>313</v>
      </c>
      <c r="C68" s="58"/>
      <c r="D68" s="59">
        <v>165</v>
      </c>
      <c r="E68" s="58"/>
      <c r="F68" s="58"/>
      <c r="G68" s="58"/>
      <c r="H68" s="58"/>
      <c r="I68" s="59">
        <v>10</v>
      </c>
      <c r="J68" s="58"/>
      <c r="K68" s="58"/>
      <c r="L68" s="58"/>
      <c r="M68" s="58"/>
      <c r="N68" s="58">
        <f t="shared" si="0"/>
        <v>175</v>
      </c>
      <c r="O68" s="64">
        <v>1</v>
      </c>
      <c r="P68" s="17"/>
    </row>
    <row r="69" spans="1:16" ht="12" customHeight="1">
      <c r="A69" s="12" t="s">
        <v>309</v>
      </c>
      <c r="B69" s="61" t="s">
        <v>315</v>
      </c>
      <c r="C69" s="62">
        <v>61</v>
      </c>
      <c r="D69" s="62">
        <v>75</v>
      </c>
      <c r="E69" s="61"/>
      <c r="F69" s="61"/>
      <c r="G69" s="61"/>
      <c r="H69" s="62">
        <v>8</v>
      </c>
      <c r="I69" s="62">
        <v>6</v>
      </c>
      <c r="J69" s="62">
        <v>5</v>
      </c>
      <c r="K69" s="62">
        <v>8</v>
      </c>
      <c r="L69" s="61"/>
      <c r="M69" s="61"/>
      <c r="N69" s="61">
        <f t="shared" si="0"/>
        <v>163</v>
      </c>
      <c r="O69" s="63">
        <v>1</v>
      </c>
      <c r="P69" s="17"/>
    </row>
    <row r="70" spans="1:16" ht="12" customHeight="1">
      <c r="A70" s="12" t="s">
        <v>309</v>
      </c>
      <c r="B70" s="61" t="s">
        <v>316</v>
      </c>
      <c r="C70" s="62">
        <v>23</v>
      </c>
      <c r="D70" s="61"/>
      <c r="E70" s="61"/>
      <c r="F70" s="61"/>
      <c r="G70" s="62">
        <v>76</v>
      </c>
      <c r="H70" s="62">
        <v>4</v>
      </c>
      <c r="I70" s="61"/>
      <c r="J70" s="62">
        <v>10</v>
      </c>
      <c r="K70" s="61"/>
      <c r="L70" s="61"/>
      <c r="M70" s="61"/>
      <c r="N70" s="61">
        <f t="shared" si="0"/>
        <v>113</v>
      </c>
      <c r="O70" s="63">
        <v>2</v>
      </c>
      <c r="P70" s="17"/>
    </row>
    <row r="71" spans="1:16" ht="12" customHeight="1">
      <c r="A71" s="12" t="s">
        <v>317</v>
      </c>
      <c r="B71" s="61" t="s">
        <v>318</v>
      </c>
      <c r="C71" s="61"/>
      <c r="D71" s="62">
        <v>105</v>
      </c>
      <c r="E71" s="61"/>
      <c r="F71" s="61"/>
      <c r="G71" s="61"/>
      <c r="H71" s="62">
        <v>2</v>
      </c>
      <c r="I71" s="62">
        <v>16</v>
      </c>
      <c r="J71" s="62">
        <v>6</v>
      </c>
      <c r="K71" s="62">
        <v>2</v>
      </c>
      <c r="L71" s="61"/>
      <c r="M71" s="62">
        <v>1</v>
      </c>
      <c r="N71" s="61">
        <f t="shared" si="0"/>
        <v>132</v>
      </c>
      <c r="O71" s="63">
        <v>1</v>
      </c>
      <c r="P71" s="17"/>
    </row>
    <row r="72" spans="1:16" ht="12" customHeight="1">
      <c r="A72" s="12" t="s">
        <v>317</v>
      </c>
      <c r="B72" s="61" t="s">
        <v>319</v>
      </c>
      <c r="C72" s="61"/>
      <c r="D72" s="62">
        <v>275</v>
      </c>
      <c r="E72" s="62">
        <v>4</v>
      </c>
      <c r="F72" s="61"/>
      <c r="G72" s="62">
        <v>9</v>
      </c>
      <c r="H72" s="62">
        <v>2</v>
      </c>
      <c r="I72" s="62">
        <v>17</v>
      </c>
      <c r="J72" s="62">
        <v>4</v>
      </c>
      <c r="K72" s="61"/>
      <c r="L72" s="61"/>
      <c r="M72" s="61"/>
      <c r="N72" s="61">
        <f t="shared" si="0"/>
        <v>311</v>
      </c>
      <c r="O72" s="63">
        <v>3</v>
      </c>
      <c r="P72" s="17"/>
    </row>
    <row r="73" spans="1:16" ht="12" customHeight="1">
      <c r="A73" s="12" t="s">
        <v>320</v>
      </c>
      <c r="B73" s="61" t="s">
        <v>321</v>
      </c>
      <c r="C73" s="61"/>
      <c r="D73" s="61"/>
      <c r="E73" s="61"/>
      <c r="F73" s="61"/>
      <c r="G73" s="62">
        <v>8</v>
      </c>
      <c r="H73" s="61"/>
      <c r="I73" s="61"/>
      <c r="J73" s="62">
        <v>1</v>
      </c>
      <c r="K73" s="62">
        <v>11</v>
      </c>
      <c r="L73" s="61"/>
      <c r="M73" s="61"/>
      <c r="N73" s="61">
        <f t="shared" si="0"/>
        <v>20</v>
      </c>
      <c r="O73" s="57"/>
      <c r="P73" s="17"/>
    </row>
    <row r="74" spans="1:16" ht="12" customHeight="1">
      <c r="A74" s="12" t="s">
        <v>320</v>
      </c>
      <c r="B74" s="61" t="s">
        <v>322</v>
      </c>
      <c r="C74" s="61"/>
      <c r="D74" s="62">
        <v>134</v>
      </c>
      <c r="E74" s="61"/>
      <c r="F74" s="61"/>
      <c r="G74" s="61"/>
      <c r="H74" s="61"/>
      <c r="I74" s="62">
        <v>52</v>
      </c>
      <c r="J74" s="61"/>
      <c r="K74" s="61"/>
      <c r="L74" s="61"/>
      <c r="M74" s="61"/>
      <c r="N74" s="61">
        <f t="shared" si="0"/>
        <v>186</v>
      </c>
      <c r="O74" s="63">
        <v>1</v>
      </c>
      <c r="P74" s="17"/>
    </row>
    <row r="75" spans="1:16" ht="12" customHeight="1">
      <c r="A75" s="12" t="s">
        <v>320</v>
      </c>
      <c r="B75" s="61" t="s">
        <v>323</v>
      </c>
      <c r="C75" s="61"/>
      <c r="D75" s="61"/>
      <c r="E75" s="61"/>
      <c r="F75" s="61"/>
      <c r="G75" s="62">
        <v>222</v>
      </c>
      <c r="H75" s="62">
        <v>6</v>
      </c>
      <c r="I75" s="61"/>
      <c r="J75" s="62">
        <v>10</v>
      </c>
      <c r="K75" s="61"/>
      <c r="L75" s="61"/>
      <c r="M75" s="61"/>
      <c r="N75" s="61">
        <f t="shared" si="0"/>
        <v>238</v>
      </c>
      <c r="O75" s="57"/>
      <c r="P75" s="17"/>
    </row>
    <row r="76" spans="1:16" ht="12" customHeight="1">
      <c r="A76" s="12" t="s">
        <v>324</v>
      </c>
      <c r="B76" s="61" t="s">
        <v>325</v>
      </c>
      <c r="C76" s="61"/>
      <c r="D76" s="61"/>
      <c r="E76" s="62"/>
      <c r="F76" s="62">
        <v>398</v>
      </c>
      <c r="G76" s="61"/>
      <c r="H76" s="61"/>
      <c r="I76" s="61"/>
      <c r="J76" s="61"/>
      <c r="K76" s="61"/>
      <c r="L76" s="61"/>
      <c r="M76" s="61"/>
      <c r="N76" s="61">
        <f t="shared" si="0"/>
        <v>398</v>
      </c>
      <c r="O76" s="57"/>
      <c r="P76" s="17"/>
    </row>
    <row r="77" spans="1:16" ht="12" customHeight="1">
      <c r="A77" s="12" t="s">
        <v>326</v>
      </c>
      <c r="B77" s="61" t="s">
        <v>327</v>
      </c>
      <c r="C77" s="61"/>
      <c r="D77" s="62">
        <v>18</v>
      </c>
      <c r="E77" s="61"/>
      <c r="F77" s="61"/>
      <c r="G77" s="61"/>
      <c r="H77" s="62">
        <v>7</v>
      </c>
      <c r="I77" s="61"/>
      <c r="J77" s="62">
        <v>3</v>
      </c>
      <c r="K77" s="61"/>
      <c r="L77" s="62">
        <v>1</v>
      </c>
      <c r="M77" s="62">
        <v>1</v>
      </c>
      <c r="N77" s="61">
        <f t="shared" si="0"/>
        <v>30</v>
      </c>
      <c r="O77" s="57"/>
      <c r="P77" s="17"/>
    </row>
    <row r="78" spans="1:16" ht="12" customHeight="1">
      <c r="A78" s="12" t="s">
        <v>326</v>
      </c>
      <c r="B78" s="61" t="s">
        <v>328</v>
      </c>
      <c r="C78" s="61"/>
      <c r="D78" s="62">
        <v>80</v>
      </c>
      <c r="E78" s="61"/>
      <c r="F78" s="61"/>
      <c r="G78" s="61"/>
      <c r="H78" s="61"/>
      <c r="I78" s="62">
        <v>1</v>
      </c>
      <c r="J78" s="61"/>
      <c r="K78" s="61"/>
      <c r="L78" s="61"/>
      <c r="M78" s="61"/>
      <c r="N78" s="61">
        <f t="shared" si="0"/>
        <v>81</v>
      </c>
      <c r="O78" s="63">
        <v>1</v>
      </c>
      <c r="P78" s="17"/>
    </row>
    <row r="79" spans="1:16" ht="12" customHeight="1">
      <c r="A79" s="12" t="s">
        <v>326</v>
      </c>
      <c r="B79" s="61" t="s">
        <v>329</v>
      </c>
      <c r="C79" s="61"/>
      <c r="D79" s="62">
        <v>39</v>
      </c>
      <c r="E79" s="62">
        <v>5</v>
      </c>
      <c r="F79" s="61"/>
      <c r="G79" s="61"/>
      <c r="H79" s="61"/>
      <c r="I79" s="61"/>
      <c r="J79" s="61"/>
      <c r="K79" s="61"/>
      <c r="L79" s="61"/>
      <c r="M79" s="61"/>
      <c r="N79" s="61">
        <f t="shared" si="0"/>
        <v>44</v>
      </c>
      <c r="O79" s="57"/>
      <c r="P79" s="17"/>
    </row>
    <row r="80" spans="1:16" ht="12" customHeight="1">
      <c r="A80" s="12" t="s">
        <v>326</v>
      </c>
      <c r="B80" s="61" t="s">
        <v>330</v>
      </c>
      <c r="C80" s="61"/>
      <c r="D80" s="62">
        <v>62</v>
      </c>
      <c r="E80" s="61"/>
      <c r="F80" s="61"/>
      <c r="G80" s="61"/>
      <c r="H80" s="61"/>
      <c r="I80" s="61"/>
      <c r="J80" s="61"/>
      <c r="K80" s="61"/>
      <c r="L80" s="61"/>
      <c r="M80" s="61"/>
      <c r="N80" s="61">
        <f t="shared" si="0"/>
        <v>62</v>
      </c>
      <c r="O80" s="57"/>
      <c r="P80" s="17"/>
    </row>
    <row r="81" spans="1:16" ht="12" customHeight="1">
      <c r="A81" s="12" t="s">
        <v>320</v>
      </c>
      <c r="B81" s="61" t="s">
        <v>332</v>
      </c>
      <c r="C81" s="61"/>
      <c r="D81" s="62">
        <v>1</v>
      </c>
      <c r="E81" s="61"/>
      <c r="F81" s="61"/>
      <c r="G81" s="62">
        <v>10</v>
      </c>
      <c r="H81" s="62">
        <v>3</v>
      </c>
      <c r="I81" s="62">
        <v>1</v>
      </c>
      <c r="J81" s="61"/>
      <c r="K81" s="61"/>
      <c r="L81" s="61"/>
      <c r="M81" s="61"/>
      <c r="N81" s="61">
        <f t="shared" si="0"/>
        <v>15</v>
      </c>
      <c r="O81" s="57"/>
      <c r="P81" s="17"/>
    </row>
    <row r="82" spans="1:16" ht="12" customHeight="1">
      <c r="A82" s="12" t="s">
        <v>268</v>
      </c>
      <c r="B82" s="61" t="s">
        <v>333</v>
      </c>
      <c r="C82" s="61"/>
      <c r="D82" s="61"/>
      <c r="E82" s="62">
        <v>85</v>
      </c>
      <c r="F82" s="61"/>
      <c r="G82" s="62">
        <v>2</v>
      </c>
      <c r="H82" s="61"/>
      <c r="I82" s="62">
        <v>9</v>
      </c>
      <c r="J82" s="62">
        <v>1</v>
      </c>
      <c r="K82" s="61"/>
      <c r="L82" s="61"/>
      <c r="M82" s="61"/>
      <c r="N82" s="61">
        <f t="shared" si="0"/>
        <v>97</v>
      </c>
      <c r="O82" s="57"/>
      <c r="P82" s="17"/>
    </row>
    <row r="83" spans="1:16" ht="12" customHeight="1">
      <c r="A83" s="12" t="s">
        <v>268</v>
      </c>
      <c r="B83" s="61" t="s">
        <v>334</v>
      </c>
      <c r="C83" s="62">
        <v>4</v>
      </c>
      <c r="D83" s="61"/>
      <c r="E83" s="61"/>
      <c r="F83" s="61"/>
      <c r="G83" s="62">
        <v>3</v>
      </c>
      <c r="H83" s="62">
        <v>4</v>
      </c>
      <c r="I83" s="61"/>
      <c r="J83" s="62">
        <v>3</v>
      </c>
      <c r="K83" s="62">
        <v>2</v>
      </c>
      <c r="L83" s="62">
        <v>2</v>
      </c>
      <c r="M83" s="62">
        <v>8</v>
      </c>
      <c r="N83" s="61">
        <f t="shared" si="0"/>
        <v>26</v>
      </c>
      <c r="O83" s="64">
        <v>1</v>
      </c>
      <c r="P83" s="17"/>
    </row>
    <row r="84" spans="1:16" ht="12" customHeight="1">
      <c r="A84" s="12" t="s">
        <v>289</v>
      </c>
      <c r="B84" s="61" t="s">
        <v>335</v>
      </c>
      <c r="C84" s="62">
        <v>23</v>
      </c>
      <c r="D84" s="61"/>
      <c r="E84" s="61"/>
      <c r="F84" s="61"/>
      <c r="G84" s="61"/>
      <c r="H84" s="62">
        <v>20</v>
      </c>
      <c r="I84" s="61"/>
      <c r="J84" s="62">
        <v>7</v>
      </c>
      <c r="K84" s="61"/>
      <c r="L84" s="61"/>
      <c r="M84" s="61"/>
      <c r="N84" s="61">
        <f t="shared" si="0"/>
        <v>50</v>
      </c>
      <c r="O84" s="57"/>
      <c r="P84" s="17"/>
    </row>
    <row r="85" spans="1:16" ht="12" customHeight="1">
      <c r="A85" s="12" t="s">
        <v>268</v>
      </c>
      <c r="B85" s="61" t="s">
        <v>336</v>
      </c>
      <c r="C85" s="61"/>
      <c r="D85" s="62">
        <v>93</v>
      </c>
      <c r="E85" s="61"/>
      <c r="F85" s="61"/>
      <c r="G85" s="61"/>
      <c r="H85" s="62">
        <v>2</v>
      </c>
      <c r="I85" s="61"/>
      <c r="J85" s="62">
        <v>2</v>
      </c>
      <c r="K85" s="61"/>
      <c r="L85" s="61"/>
      <c r="M85" s="62">
        <v>2</v>
      </c>
      <c r="N85" s="61">
        <f t="shared" si="0"/>
        <v>99</v>
      </c>
      <c r="O85" s="57"/>
      <c r="P85" s="17"/>
    </row>
    <row r="86" spans="1:16" ht="12" customHeight="1">
      <c r="A86" s="12" t="s">
        <v>268</v>
      </c>
      <c r="B86" s="61" t="s">
        <v>337</v>
      </c>
      <c r="C86" s="61"/>
      <c r="D86" s="62">
        <v>18</v>
      </c>
      <c r="E86" s="61"/>
      <c r="F86" s="61"/>
      <c r="G86" s="61"/>
      <c r="H86" s="61"/>
      <c r="I86" s="61"/>
      <c r="J86" s="62">
        <v>2</v>
      </c>
      <c r="K86" s="61"/>
      <c r="L86" s="61"/>
      <c r="M86" s="62">
        <v>2</v>
      </c>
      <c r="N86" s="61">
        <f t="shared" si="0"/>
        <v>22</v>
      </c>
      <c r="O86" s="63">
        <v>1</v>
      </c>
      <c r="P86" s="17"/>
    </row>
    <row r="87" spans="1:16" ht="12" customHeight="1">
      <c r="A87" s="12" t="s">
        <v>289</v>
      </c>
      <c r="B87" s="61" t="s">
        <v>338</v>
      </c>
      <c r="C87" s="61"/>
      <c r="D87" s="61"/>
      <c r="E87" s="61"/>
      <c r="F87" s="61"/>
      <c r="G87" s="61"/>
      <c r="H87" s="61"/>
      <c r="I87" s="61"/>
      <c r="J87" s="61"/>
      <c r="K87" s="61"/>
      <c r="L87" s="62">
        <v>3</v>
      </c>
      <c r="M87" s="61"/>
      <c r="N87" s="61">
        <f t="shared" si="0"/>
        <v>3</v>
      </c>
      <c r="O87" s="57"/>
      <c r="P87" s="17"/>
    </row>
    <row r="88" spans="1:16" ht="12" customHeight="1">
      <c r="A88" s="12" t="s">
        <v>289</v>
      </c>
      <c r="B88" s="61" t="s">
        <v>339</v>
      </c>
      <c r="C88" s="61"/>
      <c r="D88" s="61"/>
      <c r="E88" s="61"/>
      <c r="F88" s="61"/>
      <c r="G88" s="61"/>
      <c r="H88" s="62">
        <v>2</v>
      </c>
      <c r="I88" s="62">
        <v>24</v>
      </c>
      <c r="J88" s="61"/>
      <c r="K88" s="61"/>
      <c r="L88" s="62">
        <v>1</v>
      </c>
      <c r="M88" s="62">
        <v>3</v>
      </c>
      <c r="N88" s="61">
        <f t="shared" si="0"/>
        <v>30</v>
      </c>
      <c r="O88" s="57"/>
      <c r="P88" s="17"/>
    </row>
    <row r="89" spans="1:16" ht="12" customHeight="1">
      <c r="A89" s="12" t="s">
        <v>289</v>
      </c>
      <c r="B89" s="61" t="s">
        <v>340</v>
      </c>
      <c r="C89" s="61"/>
      <c r="D89" s="61"/>
      <c r="E89" s="61"/>
      <c r="F89" s="61"/>
      <c r="G89" s="61"/>
      <c r="H89" s="62">
        <v>3</v>
      </c>
      <c r="I89" s="62">
        <v>2</v>
      </c>
      <c r="J89" s="62">
        <v>1</v>
      </c>
      <c r="K89" s="62">
        <v>2</v>
      </c>
      <c r="L89" s="62">
        <v>2</v>
      </c>
      <c r="M89" s="62">
        <v>2</v>
      </c>
      <c r="N89" s="61">
        <f t="shared" si="0"/>
        <v>12</v>
      </c>
      <c r="O89" s="57"/>
      <c r="P89" s="17"/>
    </row>
    <row r="90" spans="1:16" ht="12" customHeight="1">
      <c r="A90" s="12" t="s">
        <v>289</v>
      </c>
      <c r="B90" s="61" t="s">
        <v>341</v>
      </c>
      <c r="C90" s="62">
        <v>9</v>
      </c>
      <c r="D90" s="61"/>
      <c r="E90" s="61"/>
      <c r="F90" s="61"/>
      <c r="G90" s="62">
        <v>19</v>
      </c>
      <c r="H90" s="62">
        <v>15</v>
      </c>
      <c r="I90" s="62">
        <v>1</v>
      </c>
      <c r="J90" s="62">
        <v>12</v>
      </c>
      <c r="K90" s="62">
        <v>1</v>
      </c>
      <c r="L90" s="61"/>
      <c r="M90" s="61"/>
      <c r="N90" s="61">
        <f t="shared" si="0"/>
        <v>57</v>
      </c>
      <c r="O90" s="63">
        <v>2</v>
      </c>
      <c r="P90" s="17"/>
    </row>
    <row r="91" spans="1:16" ht="12" customHeight="1">
      <c r="A91" s="12" t="s">
        <v>289</v>
      </c>
      <c r="B91" s="61" t="s">
        <v>342</v>
      </c>
      <c r="C91" s="61"/>
      <c r="D91" s="61"/>
      <c r="E91" s="61"/>
      <c r="F91" s="61"/>
      <c r="G91" s="61"/>
      <c r="H91" s="62">
        <v>35</v>
      </c>
      <c r="I91" s="61"/>
      <c r="J91" s="62">
        <v>5</v>
      </c>
      <c r="K91" s="61"/>
      <c r="L91" s="61"/>
      <c r="M91" s="61"/>
      <c r="N91" s="61">
        <f t="shared" si="0"/>
        <v>40</v>
      </c>
      <c r="O91" s="57"/>
      <c r="P91" s="17"/>
    </row>
    <row r="92" spans="1:16" ht="12" customHeight="1">
      <c r="A92" s="12" t="s">
        <v>289</v>
      </c>
      <c r="B92" s="61" t="s">
        <v>343</v>
      </c>
      <c r="C92" s="61"/>
      <c r="D92" s="61"/>
      <c r="E92" s="61"/>
      <c r="F92" s="61"/>
      <c r="G92" s="61"/>
      <c r="H92" s="62">
        <v>1</v>
      </c>
      <c r="I92" s="61"/>
      <c r="J92" s="62">
        <v>2</v>
      </c>
      <c r="K92" s="61"/>
      <c r="L92" s="61"/>
      <c r="M92" s="61"/>
      <c r="N92" s="61">
        <f t="shared" si="0"/>
        <v>3</v>
      </c>
      <c r="O92" s="57"/>
      <c r="P92" s="17"/>
    </row>
    <row r="93" spans="1:16" ht="12" customHeight="1">
      <c r="A93" s="12" t="s">
        <v>236</v>
      </c>
      <c r="B93" s="61" t="s">
        <v>344</v>
      </c>
      <c r="C93" s="62">
        <v>3</v>
      </c>
      <c r="D93" s="61"/>
      <c r="E93" s="61"/>
      <c r="F93" s="61"/>
      <c r="G93" s="61"/>
      <c r="H93" s="62">
        <v>3</v>
      </c>
      <c r="I93" s="61"/>
      <c r="J93" s="61"/>
      <c r="K93" s="61"/>
      <c r="L93" s="62">
        <v>3</v>
      </c>
      <c r="M93" s="62">
        <v>7</v>
      </c>
      <c r="N93" s="61">
        <f t="shared" si="0"/>
        <v>16</v>
      </c>
      <c r="O93" s="57"/>
      <c r="P93" s="17"/>
    </row>
    <row r="94" spans="1:16" ht="12" customHeight="1">
      <c r="A94" s="12" t="s">
        <v>289</v>
      </c>
      <c r="B94" s="61" t="s">
        <v>345</v>
      </c>
      <c r="C94" s="61"/>
      <c r="D94" s="61"/>
      <c r="E94" s="61"/>
      <c r="F94" s="61"/>
      <c r="G94" s="61"/>
      <c r="H94" s="62">
        <v>2</v>
      </c>
      <c r="I94" s="62">
        <v>6</v>
      </c>
      <c r="J94" s="62">
        <v>1</v>
      </c>
      <c r="K94" s="61"/>
      <c r="L94" s="61"/>
      <c r="M94" s="61"/>
      <c r="N94" s="61">
        <f t="shared" si="0"/>
        <v>9</v>
      </c>
      <c r="O94" s="57"/>
      <c r="P94" s="17"/>
    </row>
    <row r="95" spans="1:16" ht="12" customHeight="1">
      <c r="A95" s="12" t="s">
        <v>289</v>
      </c>
      <c r="B95" s="61" t="s">
        <v>346</v>
      </c>
      <c r="C95" s="62">
        <v>58</v>
      </c>
      <c r="D95" s="62">
        <v>16</v>
      </c>
      <c r="E95" s="61"/>
      <c r="F95" s="61"/>
      <c r="G95" s="61"/>
      <c r="H95" s="62">
        <v>3</v>
      </c>
      <c r="I95" s="61"/>
      <c r="J95" s="62">
        <v>4</v>
      </c>
      <c r="K95" s="61"/>
      <c r="L95" s="61"/>
      <c r="M95" s="61"/>
      <c r="N95" s="61">
        <f t="shared" si="0"/>
        <v>81</v>
      </c>
      <c r="O95" s="63">
        <v>1</v>
      </c>
      <c r="P95" s="17"/>
    </row>
    <row r="96" spans="1:16" ht="12" customHeight="1">
      <c r="A96" s="12" t="s">
        <v>250</v>
      </c>
      <c r="B96" s="61" t="s">
        <v>347</v>
      </c>
      <c r="C96" s="61"/>
      <c r="D96" s="61"/>
      <c r="E96" s="61"/>
      <c r="F96" s="61"/>
      <c r="G96" s="61"/>
      <c r="H96" s="61"/>
      <c r="I96" s="61"/>
      <c r="J96" s="62">
        <v>6</v>
      </c>
      <c r="K96" s="61"/>
      <c r="L96" s="61"/>
      <c r="M96" s="62">
        <v>1</v>
      </c>
      <c r="N96" s="61">
        <f t="shared" si="0"/>
        <v>7</v>
      </c>
      <c r="O96" s="57"/>
      <c r="P96" s="17"/>
    </row>
    <row r="97" spans="1:16" ht="12" customHeight="1">
      <c r="A97" s="12" t="s">
        <v>348</v>
      </c>
      <c r="B97" s="61" t="s">
        <v>349</v>
      </c>
      <c r="C97" s="61"/>
      <c r="D97" s="61"/>
      <c r="E97" s="61"/>
      <c r="F97" s="61"/>
      <c r="G97" s="62">
        <v>100</v>
      </c>
      <c r="H97" s="62">
        <v>4</v>
      </c>
      <c r="I97" s="62">
        <v>20</v>
      </c>
      <c r="J97" s="62">
        <v>10</v>
      </c>
      <c r="K97" s="61"/>
      <c r="L97" s="61"/>
      <c r="M97" s="61"/>
      <c r="N97" s="61">
        <f t="shared" si="0"/>
        <v>134</v>
      </c>
      <c r="O97" s="57"/>
      <c r="P97" s="17"/>
    </row>
    <row r="98" spans="1:16" ht="12" customHeight="1">
      <c r="A98" s="12" t="s">
        <v>348</v>
      </c>
      <c r="B98" s="61" t="s">
        <v>350</v>
      </c>
      <c r="C98" s="61"/>
      <c r="D98" s="61"/>
      <c r="E98" s="61"/>
      <c r="F98" s="61"/>
      <c r="G98" s="62">
        <v>70</v>
      </c>
      <c r="H98" s="62">
        <v>4</v>
      </c>
      <c r="I98" s="62">
        <v>31</v>
      </c>
      <c r="J98" s="62">
        <v>10</v>
      </c>
      <c r="K98" s="62">
        <v>3</v>
      </c>
      <c r="L98" s="61"/>
      <c r="M98" s="61"/>
      <c r="N98" s="61">
        <f t="shared" si="0"/>
        <v>118</v>
      </c>
      <c r="O98" s="63">
        <v>1</v>
      </c>
      <c r="P98" s="17"/>
    </row>
    <row r="99" spans="1:16" ht="12" customHeight="1">
      <c r="A99" s="12" t="s">
        <v>348</v>
      </c>
      <c r="B99" s="61" t="s">
        <v>351</v>
      </c>
      <c r="C99" s="62">
        <v>93</v>
      </c>
      <c r="D99" s="61"/>
      <c r="E99" s="61"/>
      <c r="F99" s="61"/>
      <c r="G99" s="62">
        <v>52</v>
      </c>
      <c r="H99" s="62">
        <v>4</v>
      </c>
      <c r="I99" s="62">
        <v>6</v>
      </c>
      <c r="J99" s="61"/>
      <c r="K99" s="62">
        <v>4</v>
      </c>
      <c r="L99" s="61"/>
      <c r="M99" s="61"/>
      <c r="N99" s="61">
        <f t="shared" si="0"/>
        <v>159</v>
      </c>
      <c r="O99" s="57"/>
      <c r="P99" s="17"/>
    </row>
    <row r="100" spans="1:16" ht="12" customHeight="1">
      <c r="A100" s="12" t="s">
        <v>348</v>
      </c>
      <c r="B100" s="61" t="s">
        <v>352</v>
      </c>
      <c r="C100" s="62">
        <v>153</v>
      </c>
      <c r="D100" s="61"/>
      <c r="E100" s="61"/>
      <c r="F100" s="61"/>
      <c r="G100" s="61"/>
      <c r="H100" s="61"/>
      <c r="I100" s="61"/>
      <c r="J100" s="61"/>
      <c r="K100" s="62">
        <v>4</v>
      </c>
      <c r="L100" s="61"/>
      <c r="M100" s="61"/>
      <c r="N100" s="61">
        <f t="shared" si="0"/>
        <v>157</v>
      </c>
      <c r="O100" s="57"/>
      <c r="P100" s="17"/>
    </row>
    <row r="101" spans="1:16" ht="12" customHeight="1">
      <c r="A101" s="12" t="s">
        <v>348</v>
      </c>
      <c r="B101" s="61" t="s">
        <v>353</v>
      </c>
      <c r="C101" s="62">
        <v>155</v>
      </c>
      <c r="D101" s="61"/>
      <c r="E101" s="61"/>
      <c r="F101" s="61"/>
      <c r="G101" s="61"/>
      <c r="H101" s="61"/>
      <c r="I101" s="62">
        <v>3</v>
      </c>
      <c r="J101" s="61"/>
      <c r="K101" s="61"/>
      <c r="L101" s="61"/>
      <c r="M101" s="61"/>
      <c r="N101" s="61">
        <f t="shared" si="0"/>
        <v>158</v>
      </c>
      <c r="O101" s="57"/>
      <c r="P101" s="17"/>
    </row>
    <row r="102" spans="1:16" ht="12" customHeight="1">
      <c r="A102" s="12" t="s">
        <v>348</v>
      </c>
      <c r="B102" s="61" t="s">
        <v>354</v>
      </c>
      <c r="C102" s="61"/>
      <c r="D102" s="62">
        <v>123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>
        <f t="shared" si="0"/>
        <v>123</v>
      </c>
      <c r="O102" s="57"/>
      <c r="P102" s="17"/>
    </row>
    <row r="103" spans="1:16" ht="12" customHeight="1">
      <c r="A103" s="12" t="s">
        <v>289</v>
      </c>
      <c r="B103" s="61" t="s">
        <v>355</v>
      </c>
      <c r="C103" s="61"/>
      <c r="D103" s="61"/>
      <c r="E103" s="61"/>
      <c r="F103" s="61"/>
      <c r="G103" s="61"/>
      <c r="H103" s="61"/>
      <c r="I103" s="61"/>
      <c r="J103" s="62">
        <v>5</v>
      </c>
      <c r="K103" s="61"/>
      <c r="L103" s="62">
        <v>6</v>
      </c>
      <c r="M103" s="61"/>
      <c r="N103" s="61">
        <f t="shared" si="0"/>
        <v>11</v>
      </c>
      <c r="O103" s="57"/>
      <c r="P103" s="17"/>
    </row>
    <row r="104" spans="1:16" ht="12" customHeight="1">
      <c r="A104" s="12" t="s">
        <v>250</v>
      </c>
      <c r="B104" s="61" t="s">
        <v>356</v>
      </c>
      <c r="C104" s="62">
        <v>159</v>
      </c>
      <c r="D104" s="62">
        <v>104</v>
      </c>
      <c r="E104" s="61"/>
      <c r="F104" s="61"/>
      <c r="G104" s="62">
        <v>10</v>
      </c>
      <c r="H104" s="62">
        <v>10</v>
      </c>
      <c r="I104" s="61"/>
      <c r="J104" s="61"/>
      <c r="K104" s="61"/>
      <c r="L104" s="61"/>
      <c r="M104" s="62">
        <v>3</v>
      </c>
      <c r="N104" s="61">
        <f t="shared" si="0"/>
        <v>286</v>
      </c>
      <c r="O104" s="63">
        <v>1</v>
      </c>
      <c r="P104" s="17"/>
    </row>
    <row r="105" spans="1:16" ht="12" customHeight="1">
      <c r="A105" s="12" t="s">
        <v>250</v>
      </c>
      <c r="B105" s="61" t="s">
        <v>357</v>
      </c>
      <c r="C105" s="62">
        <v>2</v>
      </c>
      <c r="D105" s="61"/>
      <c r="E105" s="61"/>
      <c r="F105" s="61"/>
      <c r="G105" s="62">
        <v>4</v>
      </c>
      <c r="H105" s="62">
        <v>33</v>
      </c>
      <c r="I105" s="61"/>
      <c r="J105" s="62">
        <v>6</v>
      </c>
      <c r="K105" s="61"/>
      <c r="L105" s="62">
        <v>3</v>
      </c>
      <c r="M105" s="61"/>
      <c r="N105" s="61">
        <f t="shared" si="0"/>
        <v>48</v>
      </c>
      <c r="O105" s="63">
        <v>3</v>
      </c>
      <c r="P105" s="17"/>
    </row>
    <row r="106" spans="1:16" ht="12" customHeight="1">
      <c r="A106" s="12" t="s">
        <v>250</v>
      </c>
      <c r="B106" s="61" t="s">
        <v>358</v>
      </c>
      <c r="C106" s="61"/>
      <c r="D106" s="61"/>
      <c r="E106" s="62">
        <v>22</v>
      </c>
      <c r="F106" s="61"/>
      <c r="G106" s="62">
        <v>12</v>
      </c>
      <c r="H106" s="62">
        <v>8</v>
      </c>
      <c r="I106" s="61"/>
      <c r="J106" s="62">
        <v>6</v>
      </c>
      <c r="K106" s="61"/>
      <c r="L106" s="61"/>
      <c r="M106" s="62">
        <v>2</v>
      </c>
      <c r="N106" s="61">
        <f t="shared" si="0"/>
        <v>50</v>
      </c>
      <c r="O106" s="63">
        <v>1</v>
      </c>
      <c r="P106" s="17"/>
    </row>
    <row r="107" spans="1:16" ht="12" customHeight="1">
      <c r="A107" s="12" t="s">
        <v>250</v>
      </c>
      <c r="B107" s="61" t="s">
        <v>359</v>
      </c>
      <c r="C107" s="61"/>
      <c r="D107" s="61"/>
      <c r="E107" s="61"/>
      <c r="F107" s="61"/>
      <c r="G107" s="61"/>
      <c r="H107" s="62">
        <v>4</v>
      </c>
      <c r="I107" s="61"/>
      <c r="J107" s="61"/>
      <c r="K107" s="61"/>
      <c r="L107" s="62">
        <v>1</v>
      </c>
      <c r="M107" s="61"/>
      <c r="N107" s="61">
        <f t="shared" si="0"/>
        <v>5</v>
      </c>
      <c r="O107" s="57"/>
      <c r="P107" s="17"/>
    </row>
    <row r="108" spans="1:16" ht="12" customHeight="1">
      <c r="A108" s="12" t="s">
        <v>268</v>
      </c>
      <c r="B108" s="61" t="s">
        <v>360</v>
      </c>
      <c r="C108" s="62">
        <v>3</v>
      </c>
      <c r="D108" s="61"/>
      <c r="E108" s="61"/>
      <c r="F108" s="61"/>
      <c r="G108" s="62">
        <v>12</v>
      </c>
      <c r="H108" s="61"/>
      <c r="I108" s="61"/>
      <c r="J108" s="62">
        <v>2</v>
      </c>
      <c r="K108" s="62">
        <v>2</v>
      </c>
      <c r="L108" s="62">
        <v>3</v>
      </c>
      <c r="M108" s="61"/>
      <c r="N108" s="61">
        <f t="shared" si="0"/>
        <v>22</v>
      </c>
      <c r="O108" s="63">
        <v>1</v>
      </c>
      <c r="P108" s="17"/>
    </row>
    <row r="109" spans="1:16" ht="12" customHeight="1">
      <c r="A109" s="12" t="s">
        <v>261</v>
      </c>
      <c r="B109" s="61" t="s">
        <v>361</v>
      </c>
      <c r="C109" s="61"/>
      <c r="D109" s="62">
        <v>51</v>
      </c>
      <c r="E109" s="61"/>
      <c r="F109" s="61"/>
      <c r="G109" s="62">
        <v>16</v>
      </c>
      <c r="H109" s="61"/>
      <c r="I109" s="62">
        <v>20</v>
      </c>
      <c r="J109" s="62">
        <v>9</v>
      </c>
      <c r="K109" s="62">
        <v>133</v>
      </c>
      <c r="L109" s="62">
        <v>8</v>
      </c>
      <c r="M109" s="62">
        <v>8</v>
      </c>
      <c r="N109" s="61">
        <f t="shared" si="0"/>
        <v>245</v>
      </c>
      <c r="O109" s="63">
        <v>3</v>
      </c>
      <c r="P109" s="17"/>
    </row>
    <row r="110" spans="1:16" ht="12" customHeight="1">
      <c r="A110" s="66" t="s">
        <v>250</v>
      </c>
      <c r="B110" s="61" t="s">
        <v>362</v>
      </c>
      <c r="C110" s="61"/>
      <c r="D110" s="61"/>
      <c r="E110" s="61"/>
      <c r="F110" s="61"/>
      <c r="G110" s="61"/>
      <c r="H110" s="62">
        <v>10</v>
      </c>
      <c r="I110" s="61"/>
      <c r="J110" s="62">
        <v>9</v>
      </c>
      <c r="K110" s="61"/>
      <c r="L110" s="61"/>
      <c r="M110" s="61"/>
      <c r="N110" s="61">
        <f t="shared" si="0"/>
        <v>19</v>
      </c>
      <c r="O110" s="57"/>
      <c r="P110" s="17"/>
    </row>
    <row r="111" spans="1:16" ht="12" customHeight="1">
      <c r="A111" s="66" t="s">
        <v>250</v>
      </c>
      <c r="B111" s="61" t="s">
        <v>363</v>
      </c>
      <c r="C111" s="61"/>
      <c r="D111" s="61"/>
      <c r="E111" s="61"/>
      <c r="F111" s="61"/>
      <c r="G111" s="61"/>
      <c r="H111" s="62">
        <v>1</v>
      </c>
      <c r="I111" s="61"/>
      <c r="J111" s="61"/>
      <c r="K111" s="61"/>
      <c r="L111" s="62">
        <v>4</v>
      </c>
      <c r="M111" s="61"/>
      <c r="N111" s="61">
        <f t="shared" si="0"/>
        <v>5</v>
      </c>
      <c r="O111" s="57"/>
      <c r="P111" s="17"/>
    </row>
    <row r="112" spans="1:16" ht="12" customHeight="1">
      <c r="A112" s="66" t="s">
        <v>261</v>
      </c>
      <c r="B112" s="61" t="s">
        <v>364</v>
      </c>
      <c r="C112" s="62">
        <v>28</v>
      </c>
      <c r="D112" s="62">
        <v>166</v>
      </c>
      <c r="E112" s="61"/>
      <c r="F112" s="61"/>
      <c r="G112" s="62">
        <v>9</v>
      </c>
      <c r="H112" s="62">
        <v>1</v>
      </c>
      <c r="I112" s="62">
        <v>2</v>
      </c>
      <c r="J112" s="61"/>
      <c r="K112" s="61"/>
      <c r="L112" s="61"/>
      <c r="M112" s="61"/>
      <c r="N112" s="61">
        <f t="shared" si="0"/>
        <v>206</v>
      </c>
      <c r="O112" s="63">
        <v>1</v>
      </c>
      <c r="P112" s="17"/>
    </row>
    <row r="113" spans="1:16" ht="12" customHeight="1">
      <c r="A113" s="66" t="s">
        <v>250</v>
      </c>
      <c r="B113" s="61" t="s">
        <v>365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>
        <f t="shared" si="0"/>
        <v>0</v>
      </c>
      <c r="O113" s="57"/>
      <c r="P113" s="17"/>
    </row>
    <row r="114" spans="1:16" ht="12" customHeight="1">
      <c r="A114" s="67" t="s">
        <v>280</v>
      </c>
      <c r="B114" s="61" t="s">
        <v>366</v>
      </c>
      <c r="C114" s="61"/>
      <c r="D114" s="61"/>
      <c r="E114" s="61"/>
      <c r="F114" s="61"/>
      <c r="G114" s="61"/>
      <c r="H114" s="61"/>
      <c r="I114" s="61"/>
      <c r="J114" s="62">
        <v>10</v>
      </c>
      <c r="K114" s="61"/>
      <c r="L114" s="61"/>
      <c r="M114" s="61"/>
      <c r="N114" s="61">
        <f t="shared" si="0"/>
        <v>10</v>
      </c>
      <c r="O114" s="57"/>
      <c r="P114" s="17"/>
    </row>
    <row r="115" spans="1:16" ht="12" customHeight="1">
      <c r="A115" s="67" t="s">
        <v>280</v>
      </c>
      <c r="B115" s="61" t="s">
        <v>367</v>
      </c>
      <c r="C115" s="62">
        <v>124</v>
      </c>
      <c r="D115" s="61"/>
      <c r="E115" s="61"/>
      <c r="F115" s="61"/>
      <c r="G115" s="62">
        <v>5</v>
      </c>
      <c r="H115" s="62">
        <v>86</v>
      </c>
      <c r="I115" s="62">
        <v>11</v>
      </c>
      <c r="J115" s="62">
        <v>4</v>
      </c>
      <c r="K115" s="62">
        <v>2</v>
      </c>
      <c r="L115" s="61"/>
      <c r="M115" s="61"/>
      <c r="N115" s="61">
        <f t="shared" si="0"/>
        <v>232</v>
      </c>
      <c r="O115" s="57"/>
      <c r="P115" s="17"/>
    </row>
    <row r="116" spans="1:16" ht="12" customHeight="1">
      <c r="A116" s="67" t="s">
        <v>280</v>
      </c>
      <c r="B116" s="61" t="s">
        <v>368</v>
      </c>
      <c r="C116" s="62">
        <v>23</v>
      </c>
      <c r="D116" s="61"/>
      <c r="E116" s="61"/>
      <c r="F116" s="61"/>
      <c r="G116" s="62">
        <v>38</v>
      </c>
      <c r="H116" s="62">
        <v>42</v>
      </c>
      <c r="I116" s="61"/>
      <c r="J116" s="62">
        <v>17</v>
      </c>
      <c r="K116" s="61"/>
      <c r="L116" s="62">
        <v>2</v>
      </c>
      <c r="M116" s="62">
        <v>6</v>
      </c>
      <c r="N116" s="61">
        <f t="shared" si="0"/>
        <v>128</v>
      </c>
      <c r="O116" s="63">
        <v>1</v>
      </c>
      <c r="P116" s="17"/>
    </row>
    <row r="117" spans="1:16" ht="12" customHeight="1">
      <c r="A117" s="67" t="s">
        <v>280</v>
      </c>
      <c r="B117" s="61" t="s">
        <v>369</v>
      </c>
      <c r="C117" s="61"/>
      <c r="D117" s="62">
        <v>34</v>
      </c>
      <c r="E117" s="61"/>
      <c r="F117" s="61"/>
      <c r="G117" s="61"/>
      <c r="H117" s="61"/>
      <c r="I117" s="61"/>
      <c r="J117" s="62">
        <v>4</v>
      </c>
      <c r="K117" s="61"/>
      <c r="L117" s="61"/>
      <c r="M117" s="61"/>
      <c r="N117" s="61">
        <f t="shared" si="0"/>
        <v>38</v>
      </c>
      <c r="O117" s="57"/>
      <c r="P117" s="17"/>
    </row>
    <row r="118" spans="1:16" ht="12" customHeight="1">
      <c r="A118" s="67" t="s">
        <v>280</v>
      </c>
      <c r="B118" s="61" t="s">
        <v>370</v>
      </c>
      <c r="C118" s="61"/>
      <c r="D118" s="61"/>
      <c r="E118" s="61"/>
      <c r="F118" s="61"/>
      <c r="G118" s="61"/>
      <c r="H118" s="62">
        <v>8</v>
      </c>
      <c r="I118" s="61"/>
      <c r="J118" s="62">
        <v>1</v>
      </c>
      <c r="K118" s="62">
        <v>7</v>
      </c>
      <c r="L118" s="61"/>
      <c r="M118" s="61"/>
      <c r="N118" s="61">
        <f t="shared" si="0"/>
        <v>16</v>
      </c>
      <c r="O118" s="57"/>
      <c r="P118" s="17"/>
    </row>
    <row r="119" spans="1:16" ht="12" customHeight="1">
      <c r="A119" s="67" t="s">
        <v>280</v>
      </c>
      <c r="B119" s="61" t="s">
        <v>371</v>
      </c>
      <c r="C119" s="61"/>
      <c r="D119" s="61"/>
      <c r="E119" s="61"/>
      <c r="F119" s="61"/>
      <c r="G119" s="61"/>
      <c r="H119" s="62">
        <v>6</v>
      </c>
      <c r="I119" s="61"/>
      <c r="J119" s="62">
        <v>2</v>
      </c>
      <c r="K119" s="61"/>
      <c r="L119" s="61"/>
      <c r="M119" s="61"/>
      <c r="N119" s="61">
        <f t="shared" si="0"/>
        <v>8</v>
      </c>
      <c r="O119" s="57"/>
      <c r="P119" s="17"/>
    </row>
    <row r="120" spans="1:16" ht="12" customHeight="1">
      <c r="A120" s="67" t="s">
        <v>280</v>
      </c>
      <c r="B120" s="61" t="s">
        <v>372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2">
        <v>8</v>
      </c>
      <c r="M120" s="61"/>
      <c r="N120" s="61">
        <f t="shared" si="0"/>
        <v>8</v>
      </c>
      <c r="O120" s="57"/>
      <c r="P120" s="17"/>
    </row>
    <row r="121" spans="1:16" ht="12" customHeight="1">
      <c r="A121" s="68" t="s">
        <v>280</v>
      </c>
      <c r="B121" s="61" t="s">
        <v>373</v>
      </c>
      <c r="C121" s="61"/>
      <c r="D121" s="61"/>
      <c r="E121" s="61"/>
      <c r="F121" s="61"/>
      <c r="G121" s="61"/>
      <c r="H121" s="62">
        <v>3</v>
      </c>
      <c r="I121" s="61"/>
      <c r="J121" s="62">
        <v>2</v>
      </c>
      <c r="K121" s="61"/>
      <c r="L121" s="61"/>
      <c r="M121" s="62">
        <v>6</v>
      </c>
      <c r="N121" s="61">
        <f t="shared" si="0"/>
        <v>11</v>
      </c>
      <c r="O121" s="57"/>
      <c r="P121" s="17"/>
    </row>
    <row r="122" spans="1:16" ht="12" customHeight="1">
      <c r="A122" s="12" t="s">
        <v>280</v>
      </c>
      <c r="B122" s="61" t="s">
        <v>374</v>
      </c>
      <c r="C122" s="62">
        <v>120</v>
      </c>
      <c r="D122" s="61"/>
      <c r="E122" s="61"/>
      <c r="F122" s="61"/>
      <c r="G122" s="61"/>
      <c r="H122" s="61"/>
      <c r="I122" s="62">
        <v>8</v>
      </c>
      <c r="J122" s="62">
        <v>5</v>
      </c>
      <c r="K122" s="61"/>
      <c r="L122" s="61"/>
      <c r="M122" s="61"/>
      <c r="N122" s="61">
        <f t="shared" si="0"/>
        <v>133</v>
      </c>
      <c r="O122" s="57"/>
      <c r="P122" s="17"/>
    </row>
    <row r="123" spans="1:16" ht="12" customHeight="1">
      <c r="A123" s="12" t="s">
        <v>375</v>
      </c>
      <c r="B123" s="61" t="s">
        <v>376</v>
      </c>
      <c r="C123" s="61"/>
      <c r="D123" s="61"/>
      <c r="E123" s="62">
        <v>250</v>
      </c>
      <c r="F123" s="61"/>
      <c r="G123" s="61"/>
      <c r="H123" s="61"/>
      <c r="I123" s="62">
        <v>8</v>
      </c>
      <c r="J123" s="62">
        <v>1</v>
      </c>
      <c r="K123" s="62">
        <v>5</v>
      </c>
      <c r="L123" s="62">
        <v>2</v>
      </c>
      <c r="M123" s="61"/>
      <c r="N123" s="61">
        <f t="shared" si="0"/>
        <v>266</v>
      </c>
      <c r="O123" s="62">
        <v>3</v>
      </c>
      <c r="P123" s="17"/>
    </row>
    <row r="124" spans="1:16" ht="12" customHeight="1">
      <c r="A124" s="12" t="s">
        <v>375</v>
      </c>
      <c r="B124" s="61" t="s">
        <v>377</v>
      </c>
      <c r="C124" s="61"/>
      <c r="D124" s="61"/>
      <c r="E124" s="62">
        <v>178</v>
      </c>
      <c r="F124" s="61"/>
      <c r="G124" s="61"/>
      <c r="H124" s="61"/>
      <c r="I124" s="62">
        <v>71</v>
      </c>
      <c r="J124" s="62">
        <v>6</v>
      </c>
      <c r="K124" s="62">
        <v>2</v>
      </c>
      <c r="L124" s="61"/>
      <c r="M124" s="61"/>
      <c r="N124" s="61">
        <f t="shared" si="0"/>
        <v>257</v>
      </c>
      <c r="O124" s="62">
        <v>2</v>
      </c>
      <c r="P124" s="17"/>
    </row>
    <row r="125" spans="1:16" ht="12" customHeight="1">
      <c r="A125" s="12" t="s">
        <v>375</v>
      </c>
      <c r="B125" s="61" t="s">
        <v>378</v>
      </c>
      <c r="C125" s="61"/>
      <c r="D125" s="62">
        <v>180</v>
      </c>
      <c r="E125" s="61"/>
      <c r="F125" s="61"/>
      <c r="G125" s="62">
        <v>48</v>
      </c>
      <c r="H125" s="61"/>
      <c r="I125" s="62">
        <v>12</v>
      </c>
      <c r="J125" s="62">
        <v>6</v>
      </c>
      <c r="K125" s="62">
        <v>5</v>
      </c>
      <c r="L125" s="61"/>
      <c r="M125" s="61"/>
      <c r="N125" s="61">
        <f t="shared" si="0"/>
        <v>251</v>
      </c>
      <c r="O125" s="62">
        <v>2</v>
      </c>
      <c r="P125" s="17"/>
    </row>
    <row r="126" spans="1:16" ht="12" customHeight="1">
      <c r="A126" s="12" t="s">
        <v>375</v>
      </c>
      <c r="B126" s="61" t="s">
        <v>379</v>
      </c>
      <c r="C126" s="62">
        <v>156</v>
      </c>
      <c r="D126" s="62">
        <v>89</v>
      </c>
      <c r="E126" s="61"/>
      <c r="F126" s="61"/>
      <c r="G126" s="61"/>
      <c r="H126" s="61"/>
      <c r="I126" s="62">
        <v>8</v>
      </c>
      <c r="J126" s="62">
        <v>6</v>
      </c>
      <c r="K126" s="62">
        <v>2</v>
      </c>
      <c r="L126" s="61"/>
      <c r="M126" s="61"/>
      <c r="N126" s="61">
        <f t="shared" si="0"/>
        <v>261</v>
      </c>
      <c r="O126" s="62">
        <v>2</v>
      </c>
      <c r="P126" s="17"/>
    </row>
    <row r="127" spans="1:16" ht="12" customHeight="1">
      <c r="A127" s="12" t="s">
        <v>375</v>
      </c>
      <c r="B127" s="61" t="s">
        <v>380</v>
      </c>
      <c r="C127" s="61"/>
      <c r="D127" s="62">
        <v>253</v>
      </c>
      <c r="E127" s="61"/>
      <c r="F127" s="61"/>
      <c r="G127" s="61"/>
      <c r="H127" s="61"/>
      <c r="I127" s="62">
        <v>6</v>
      </c>
      <c r="J127" s="62">
        <v>5</v>
      </c>
      <c r="K127" s="62">
        <v>1</v>
      </c>
      <c r="L127" s="61"/>
      <c r="M127" s="61"/>
      <c r="N127" s="61">
        <f t="shared" si="0"/>
        <v>265</v>
      </c>
      <c r="O127" s="62">
        <v>2</v>
      </c>
      <c r="P127" s="17"/>
    </row>
    <row r="128" spans="1:16" ht="12" customHeight="1">
      <c r="A128" s="12" t="s">
        <v>303</v>
      </c>
      <c r="B128" s="61" t="s">
        <v>381</v>
      </c>
      <c r="C128" s="61"/>
      <c r="D128" s="62">
        <v>63</v>
      </c>
      <c r="E128" s="62">
        <v>257</v>
      </c>
      <c r="F128" s="61"/>
      <c r="G128" s="61"/>
      <c r="H128" s="61"/>
      <c r="I128" s="61"/>
      <c r="J128" s="61"/>
      <c r="K128" s="61"/>
      <c r="L128" s="61"/>
      <c r="M128" s="61"/>
      <c r="N128" s="61">
        <f t="shared" si="0"/>
        <v>320</v>
      </c>
      <c r="O128" s="57"/>
      <c r="P128" s="17"/>
    </row>
    <row r="129" spans="1:27" ht="12" customHeight="1">
      <c r="A129" s="12" t="s">
        <v>303</v>
      </c>
      <c r="B129" s="61" t="s">
        <v>382</v>
      </c>
      <c r="C129" s="61"/>
      <c r="D129" s="62">
        <v>331</v>
      </c>
      <c r="E129" s="61"/>
      <c r="F129" s="61"/>
      <c r="G129" s="61"/>
      <c r="H129" s="62">
        <v>25</v>
      </c>
      <c r="I129" s="62">
        <v>6</v>
      </c>
      <c r="J129" s="62">
        <v>12</v>
      </c>
      <c r="K129" s="62">
        <v>10</v>
      </c>
      <c r="L129" s="61"/>
      <c r="M129" s="62">
        <v>2</v>
      </c>
      <c r="N129" s="61">
        <f t="shared" si="0"/>
        <v>386</v>
      </c>
      <c r="O129" s="63">
        <v>1</v>
      </c>
      <c r="P129" s="17"/>
    </row>
    <row r="130" spans="1:27" ht="12" customHeight="1">
      <c r="A130" s="12" t="s">
        <v>303</v>
      </c>
      <c r="B130" s="61" t="s">
        <v>383</v>
      </c>
      <c r="C130" s="61"/>
      <c r="D130" s="62"/>
      <c r="E130" s="62"/>
      <c r="F130" s="62">
        <v>654</v>
      </c>
      <c r="G130" s="61"/>
      <c r="H130" s="61"/>
      <c r="I130" s="61"/>
      <c r="J130" s="61"/>
      <c r="K130" s="61"/>
      <c r="L130" s="61"/>
      <c r="M130" s="61"/>
      <c r="N130" s="61">
        <f t="shared" si="0"/>
        <v>654</v>
      </c>
      <c r="O130" s="57"/>
      <c r="P130" s="17"/>
    </row>
    <row r="131" spans="1:27" ht="12" customHeight="1">
      <c r="A131" s="12" t="s">
        <v>303</v>
      </c>
      <c r="B131" s="61" t="s">
        <v>384</v>
      </c>
      <c r="C131" s="61"/>
      <c r="D131" s="61"/>
      <c r="E131" s="62"/>
      <c r="F131" s="62">
        <v>184</v>
      </c>
      <c r="G131" s="61"/>
      <c r="H131" s="61"/>
      <c r="I131" s="61"/>
      <c r="J131" s="61"/>
      <c r="K131" s="61"/>
      <c r="L131" s="61"/>
      <c r="M131" s="61"/>
      <c r="N131" s="61">
        <f t="shared" si="0"/>
        <v>184</v>
      </c>
      <c r="O131" s="57"/>
      <c r="P131" s="17"/>
    </row>
    <row r="132" spans="1:27" ht="12" customHeight="1">
      <c r="A132" s="12" t="s">
        <v>303</v>
      </c>
      <c r="B132" s="61" t="s">
        <v>386</v>
      </c>
      <c r="C132" s="61"/>
      <c r="D132" s="61"/>
      <c r="E132" s="61"/>
      <c r="F132" s="61"/>
      <c r="G132" s="61"/>
      <c r="H132" s="62">
        <v>6</v>
      </c>
      <c r="I132" s="62">
        <v>69</v>
      </c>
      <c r="J132" s="62">
        <v>4</v>
      </c>
      <c r="K132" s="61"/>
      <c r="L132" s="61"/>
      <c r="M132" s="62">
        <v>3</v>
      </c>
      <c r="N132" s="61">
        <f t="shared" si="0"/>
        <v>82</v>
      </c>
      <c r="O132" s="57"/>
      <c r="P132" s="17"/>
    </row>
    <row r="133" spans="1:27" ht="12" customHeight="1">
      <c r="A133" s="12" t="s">
        <v>387</v>
      </c>
      <c r="B133" s="61" t="s">
        <v>388</v>
      </c>
      <c r="C133" s="62">
        <v>177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>
        <f t="shared" si="0"/>
        <v>177</v>
      </c>
      <c r="O133" s="57"/>
      <c r="P133" s="17"/>
    </row>
    <row r="134" spans="1:27" ht="12" customHeight="1">
      <c r="A134" s="12" t="s">
        <v>387</v>
      </c>
      <c r="B134" s="61" t="s">
        <v>389</v>
      </c>
      <c r="C134" s="62">
        <v>195</v>
      </c>
      <c r="D134" s="61"/>
      <c r="E134" s="61"/>
      <c r="F134" s="61"/>
      <c r="G134" s="61"/>
      <c r="H134" s="62">
        <v>40</v>
      </c>
      <c r="I134" s="62">
        <v>3</v>
      </c>
      <c r="J134" s="62">
        <v>12</v>
      </c>
      <c r="K134" s="61"/>
      <c r="L134" s="61"/>
      <c r="M134" s="61"/>
      <c r="N134" s="61">
        <f t="shared" si="0"/>
        <v>250</v>
      </c>
      <c r="O134" s="63">
        <v>2</v>
      </c>
      <c r="P134" s="17"/>
    </row>
    <row r="135" spans="1:27" ht="12" customHeight="1">
      <c r="A135" s="12" t="s">
        <v>387</v>
      </c>
      <c r="B135" s="61" t="s">
        <v>390</v>
      </c>
      <c r="C135" s="61"/>
      <c r="D135" s="62">
        <v>277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>
        <f t="shared" si="0"/>
        <v>277</v>
      </c>
      <c r="O135" s="57"/>
      <c r="P135" s="17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>
      <c r="A136" s="12" t="s">
        <v>391</v>
      </c>
      <c r="B136" s="61" t="s">
        <v>392</v>
      </c>
      <c r="C136" s="61"/>
      <c r="D136" s="61"/>
      <c r="E136" s="61"/>
      <c r="F136" s="61"/>
      <c r="G136" s="62">
        <v>128</v>
      </c>
      <c r="H136" s="61"/>
      <c r="I136" s="61"/>
      <c r="J136" s="61"/>
      <c r="K136" s="61"/>
      <c r="L136" s="61"/>
      <c r="M136" s="61"/>
      <c r="N136" s="61">
        <f t="shared" si="0"/>
        <v>128</v>
      </c>
      <c r="O136" s="63">
        <v>1</v>
      </c>
      <c r="P136" s="17"/>
    </row>
    <row r="137" spans="1:27" ht="12" customHeight="1">
      <c r="A137" s="12" t="s">
        <v>391</v>
      </c>
      <c r="B137" s="61" t="s">
        <v>393</v>
      </c>
      <c r="C137" s="61"/>
      <c r="D137" s="61"/>
      <c r="E137" s="61"/>
      <c r="F137" s="61"/>
      <c r="G137" s="62">
        <v>177</v>
      </c>
      <c r="H137" s="61"/>
      <c r="I137" s="62">
        <v>3</v>
      </c>
      <c r="J137" s="61"/>
      <c r="K137" s="61"/>
      <c r="L137" s="61"/>
      <c r="M137" s="61"/>
      <c r="N137" s="61">
        <f t="shared" si="0"/>
        <v>180</v>
      </c>
      <c r="O137" s="63">
        <v>1</v>
      </c>
      <c r="P137" s="17"/>
    </row>
    <row r="138" spans="1:27" ht="12" customHeight="1">
      <c r="A138" s="12" t="s">
        <v>391</v>
      </c>
      <c r="B138" s="61" t="s">
        <v>395</v>
      </c>
      <c r="C138" s="61"/>
      <c r="D138" s="61"/>
      <c r="E138" s="61"/>
      <c r="F138" s="61"/>
      <c r="G138" s="62">
        <v>116</v>
      </c>
      <c r="H138" s="61"/>
      <c r="I138" s="62">
        <v>3</v>
      </c>
      <c r="J138" s="62">
        <v>37</v>
      </c>
      <c r="K138" s="61"/>
      <c r="L138" s="61"/>
      <c r="M138" s="61"/>
      <c r="N138" s="61">
        <f t="shared" si="0"/>
        <v>156</v>
      </c>
      <c r="O138" s="57"/>
      <c r="P138" s="17"/>
    </row>
    <row r="139" spans="1:27" ht="12" customHeight="1">
      <c r="A139" s="12" t="s">
        <v>391</v>
      </c>
      <c r="B139" s="61" t="s">
        <v>396</v>
      </c>
      <c r="C139" s="62">
        <v>9</v>
      </c>
      <c r="D139" s="61"/>
      <c r="E139" s="61"/>
      <c r="F139" s="61"/>
      <c r="G139" s="62">
        <v>70</v>
      </c>
      <c r="H139" s="62">
        <v>10</v>
      </c>
      <c r="I139" s="62">
        <v>5</v>
      </c>
      <c r="J139" s="62">
        <v>31</v>
      </c>
      <c r="K139" s="61"/>
      <c r="L139" s="61"/>
      <c r="M139" s="61"/>
      <c r="N139" s="61">
        <f t="shared" si="0"/>
        <v>125</v>
      </c>
      <c r="O139" s="63">
        <v>1</v>
      </c>
      <c r="P139" s="17"/>
    </row>
    <row r="140" spans="1:27" ht="12" customHeight="1">
      <c r="A140" s="12" t="s">
        <v>391</v>
      </c>
      <c r="B140" s="61" t="s">
        <v>397</v>
      </c>
      <c r="C140" s="61"/>
      <c r="D140" s="61"/>
      <c r="E140" s="61"/>
      <c r="F140" s="61"/>
      <c r="G140" s="62">
        <v>104</v>
      </c>
      <c r="H140" s="62">
        <v>24</v>
      </c>
      <c r="I140" s="61"/>
      <c r="J140" s="62">
        <v>36</v>
      </c>
      <c r="K140" s="61"/>
      <c r="L140" s="61"/>
      <c r="M140" s="61"/>
      <c r="N140" s="61">
        <f t="shared" si="0"/>
        <v>164</v>
      </c>
      <c r="O140" s="63">
        <v>1</v>
      </c>
      <c r="P140" s="17"/>
    </row>
    <row r="141" spans="1:27" ht="12" customHeight="1">
      <c r="A141" s="12" t="s">
        <v>398</v>
      </c>
      <c r="B141" s="61" t="s">
        <v>399</v>
      </c>
      <c r="C141" s="62">
        <v>4</v>
      </c>
      <c r="D141" s="61"/>
      <c r="E141" s="61"/>
      <c r="F141" s="61"/>
      <c r="G141" s="62">
        <v>64</v>
      </c>
      <c r="H141" s="61"/>
      <c r="I141" s="62">
        <v>15</v>
      </c>
      <c r="J141" s="62">
        <v>60</v>
      </c>
      <c r="K141" s="61"/>
      <c r="L141" s="61"/>
      <c r="M141" s="61"/>
      <c r="N141" s="61">
        <f t="shared" si="0"/>
        <v>143</v>
      </c>
      <c r="O141" s="63">
        <v>1</v>
      </c>
      <c r="P141" s="17"/>
    </row>
    <row r="142" spans="1:27" ht="12" customHeight="1">
      <c r="A142" s="12" t="s">
        <v>398</v>
      </c>
      <c r="B142" s="61" t="s">
        <v>400</v>
      </c>
      <c r="C142" s="62">
        <v>17</v>
      </c>
      <c r="D142" s="61"/>
      <c r="E142" s="61"/>
      <c r="F142" s="61"/>
      <c r="G142" s="62">
        <v>155</v>
      </c>
      <c r="H142" s="61"/>
      <c r="I142" s="61"/>
      <c r="J142" s="62">
        <v>10</v>
      </c>
      <c r="K142" s="61"/>
      <c r="L142" s="61"/>
      <c r="M142" s="61"/>
      <c r="N142" s="61">
        <f t="shared" si="0"/>
        <v>182</v>
      </c>
      <c r="O142" s="63">
        <v>2</v>
      </c>
      <c r="P142" s="17"/>
    </row>
    <row r="143" spans="1:27" ht="12" customHeight="1">
      <c r="A143" s="12" t="s">
        <v>398</v>
      </c>
      <c r="B143" s="61" t="s">
        <v>401</v>
      </c>
      <c r="C143" s="62">
        <v>57</v>
      </c>
      <c r="D143" s="62">
        <v>103</v>
      </c>
      <c r="E143" s="61"/>
      <c r="F143" s="61"/>
      <c r="G143" s="62">
        <v>39</v>
      </c>
      <c r="H143" s="61"/>
      <c r="I143" s="61"/>
      <c r="J143" s="62">
        <v>9</v>
      </c>
      <c r="K143" s="61"/>
      <c r="L143" s="61"/>
      <c r="M143" s="61"/>
      <c r="N143" s="61">
        <f t="shared" si="0"/>
        <v>208</v>
      </c>
      <c r="O143" s="57"/>
      <c r="P143" s="17"/>
    </row>
    <row r="144" spans="1:27" ht="12" customHeight="1">
      <c r="A144" s="12" t="s">
        <v>398</v>
      </c>
      <c r="B144" s="61" t="s">
        <v>402</v>
      </c>
      <c r="C144" s="62">
        <v>117</v>
      </c>
      <c r="D144" s="62">
        <v>100</v>
      </c>
      <c r="E144" s="61"/>
      <c r="F144" s="61"/>
      <c r="G144" s="61"/>
      <c r="H144" s="62">
        <v>6</v>
      </c>
      <c r="I144" s="61"/>
      <c r="J144" s="61"/>
      <c r="K144" s="61"/>
      <c r="L144" s="61"/>
      <c r="M144" s="61"/>
      <c r="N144" s="61">
        <f t="shared" si="0"/>
        <v>223</v>
      </c>
      <c r="O144" s="63">
        <v>1</v>
      </c>
      <c r="P144" s="17"/>
    </row>
    <row r="145" spans="1:16" ht="12" customHeight="1">
      <c r="A145" s="12" t="s">
        <v>398</v>
      </c>
      <c r="B145" s="61" t="s">
        <v>404</v>
      </c>
      <c r="C145" s="61"/>
      <c r="D145" s="62">
        <v>222</v>
      </c>
      <c r="E145" s="61"/>
      <c r="F145" s="61"/>
      <c r="G145" s="61"/>
      <c r="H145" s="61"/>
      <c r="I145" s="62">
        <v>2</v>
      </c>
      <c r="J145" s="61"/>
      <c r="K145" s="61"/>
      <c r="L145" s="61"/>
      <c r="M145" s="61"/>
      <c r="N145" s="61">
        <f t="shared" si="0"/>
        <v>224</v>
      </c>
      <c r="O145" s="63">
        <v>1</v>
      </c>
      <c r="P145" s="17"/>
    </row>
    <row r="146" spans="1:16" ht="12" customHeight="1">
      <c r="A146" s="12" t="s">
        <v>398</v>
      </c>
      <c r="B146" s="61" t="s">
        <v>405</v>
      </c>
      <c r="C146" s="61"/>
      <c r="D146" s="62">
        <v>131</v>
      </c>
      <c r="E146" s="61"/>
      <c r="F146" s="61"/>
      <c r="G146" s="61"/>
      <c r="H146" s="61"/>
      <c r="I146" s="62">
        <v>27</v>
      </c>
      <c r="J146" s="61"/>
      <c r="K146" s="61"/>
      <c r="L146" s="61"/>
      <c r="M146" s="61"/>
      <c r="N146" s="61">
        <f t="shared" si="0"/>
        <v>158</v>
      </c>
      <c r="O146" s="63">
        <v>1</v>
      </c>
      <c r="P146" s="17"/>
    </row>
    <row r="147" spans="1:16" ht="12" customHeight="1">
      <c r="A147" s="12" t="s">
        <v>398</v>
      </c>
      <c r="B147" s="61" t="s">
        <v>406</v>
      </c>
      <c r="C147" s="61"/>
      <c r="D147" s="62">
        <v>100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>
        <f t="shared" si="0"/>
        <v>100</v>
      </c>
      <c r="O147" s="57"/>
      <c r="P147" s="17"/>
    </row>
    <row r="148" spans="1:16" ht="12" customHeight="1">
      <c r="A148" s="12" t="s">
        <v>407</v>
      </c>
      <c r="B148" s="61" t="s">
        <v>408</v>
      </c>
      <c r="C148" s="61"/>
      <c r="D148" s="61"/>
      <c r="E148" s="61"/>
      <c r="F148" s="61"/>
      <c r="G148" s="61"/>
      <c r="H148" s="62">
        <v>104</v>
      </c>
      <c r="I148" s="62">
        <v>12</v>
      </c>
      <c r="J148" s="62">
        <v>13</v>
      </c>
      <c r="K148" s="61"/>
      <c r="L148" s="61"/>
      <c r="M148" s="61"/>
      <c r="N148" s="61">
        <f t="shared" si="0"/>
        <v>129</v>
      </c>
      <c r="O148" s="57"/>
      <c r="P148" s="17"/>
    </row>
    <row r="149" spans="1:16" ht="12" customHeight="1">
      <c r="A149" s="12" t="s">
        <v>407</v>
      </c>
      <c r="B149" s="61" t="s">
        <v>409</v>
      </c>
      <c r="C149" s="61"/>
      <c r="D149" s="61"/>
      <c r="E149" s="61"/>
      <c r="F149" s="61"/>
      <c r="G149" s="61"/>
      <c r="H149" s="62">
        <v>25</v>
      </c>
      <c r="I149" s="62">
        <v>4</v>
      </c>
      <c r="J149" s="62">
        <v>2</v>
      </c>
      <c r="K149" s="61"/>
      <c r="L149" s="61"/>
      <c r="M149" s="61"/>
      <c r="N149" s="61">
        <f t="shared" si="0"/>
        <v>31</v>
      </c>
      <c r="O149" s="57"/>
      <c r="P149" s="17"/>
    </row>
    <row r="150" spans="1:16" ht="12" customHeight="1">
      <c r="A150" s="12" t="s">
        <v>407</v>
      </c>
      <c r="B150" s="61" t="s">
        <v>410</v>
      </c>
      <c r="C150" s="61"/>
      <c r="D150" s="61"/>
      <c r="E150" s="61"/>
      <c r="F150" s="61"/>
      <c r="G150" s="61"/>
      <c r="H150" s="62">
        <v>32</v>
      </c>
      <c r="I150" s="61"/>
      <c r="J150" s="62">
        <v>2</v>
      </c>
      <c r="K150" s="61"/>
      <c r="L150" s="61"/>
      <c r="M150" s="61"/>
      <c r="N150" s="61">
        <f t="shared" si="0"/>
        <v>34</v>
      </c>
      <c r="O150" s="57"/>
      <c r="P150" s="17"/>
    </row>
    <row r="151" spans="1:16" ht="12" customHeight="1">
      <c r="A151" s="12" t="s">
        <v>407</v>
      </c>
      <c r="B151" s="61" t="s">
        <v>411</v>
      </c>
      <c r="C151" s="61"/>
      <c r="D151" s="61"/>
      <c r="E151" s="61"/>
      <c r="F151" s="61"/>
      <c r="G151" s="61"/>
      <c r="H151" s="62">
        <v>7</v>
      </c>
      <c r="I151" s="61"/>
      <c r="J151" s="61"/>
      <c r="K151" s="62">
        <v>2</v>
      </c>
      <c r="L151" s="61"/>
      <c r="M151" s="62">
        <v>4</v>
      </c>
      <c r="N151" s="61">
        <f t="shared" si="0"/>
        <v>13</v>
      </c>
      <c r="O151" s="57"/>
      <c r="P151" s="17"/>
    </row>
    <row r="152" spans="1:16" ht="12" customHeight="1">
      <c r="A152" s="12" t="s">
        <v>407</v>
      </c>
      <c r="B152" s="61" t="s">
        <v>412</v>
      </c>
      <c r="C152" s="61"/>
      <c r="D152" s="61"/>
      <c r="E152" s="61"/>
      <c r="F152" s="61"/>
      <c r="G152" s="61"/>
      <c r="H152" s="61"/>
      <c r="I152" s="62">
        <v>2</v>
      </c>
      <c r="J152" s="62">
        <v>2</v>
      </c>
      <c r="K152" s="62">
        <v>4</v>
      </c>
      <c r="L152" s="62">
        <v>5</v>
      </c>
      <c r="M152" s="61"/>
      <c r="N152" s="61">
        <f t="shared" si="0"/>
        <v>13</v>
      </c>
      <c r="O152" s="57"/>
      <c r="P152" s="17"/>
    </row>
    <row r="153" spans="1:16" ht="12" customHeight="1">
      <c r="A153" s="12" t="s">
        <v>407</v>
      </c>
      <c r="B153" s="61" t="s">
        <v>413</v>
      </c>
      <c r="C153" s="61"/>
      <c r="D153" s="61"/>
      <c r="E153" s="61"/>
      <c r="F153" s="61"/>
      <c r="G153" s="61"/>
      <c r="H153" s="62">
        <v>16</v>
      </c>
      <c r="I153" s="62">
        <v>44</v>
      </c>
      <c r="J153" s="62">
        <v>9</v>
      </c>
      <c r="K153" s="61"/>
      <c r="L153" s="61"/>
      <c r="M153" s="62">
        <v>2</v>
      </c>
      <c r="N153" s="61">
        <f t="shared" si="0"/>
        <v>71</v>
      </c>
      <c r="O153" s="63">
        <v>2</v>
      </c>
      <c r="P153" s="17"/>
    </row>
    <row r="154" spans="1:16" ht="12" customHeight="1">
      <c r="A154" s="12" t="s">
        <v>407</v>
      </c>
      <c r="B154" s="61" t="s">
        <v>414</v>
      </c>
      <c r="C154" s="62">
        <v>74</v>
      </c>
      <c r="D154" s="62">
        <v>111</v>
      </c>
      <c r="E154" s="61"/>
      <c r="F154" s="61"/>
      <c r="G154" s="62">
        <v>50</v>
      </c>
      <c r="H154" s="62">
        <v>1</v>
      </c>
      <c r="I154" s="61"/>
      <c r="J154" s="62">
        <v>11</v>
      </c>
      <c r="K154" s="62">
        <v>1</v>
      </c>
      <c r="L154" s="61"/>
      <c r="M154" s="62">
        <v>4</v>
      </c>
      <c r="N154" s="61">
        <f t="shared" si="0"/>
        <v>252</v>
      </c>
      <c r="O154" s="63">
        <v>4</v>
      </c>
      <c r="P154" s="17"/>
    </row>
    <row r="155" spans="1:16" ht="12" customHeight="1">
      <c r="A155" s="12" t="s">
        <v>407</v>
      </c>
      <c r="B155" s="61" t="s">
        <v>415</v>
      </c>
      <c r="C155" s="61"/>
      <c r="D155" s="61"/>
      <c r="E155" s="61"/>
      <c r="F155" s="61"/>
      <c r="G155" s="61"/>
      <c r="H155" s="61"/>
      <c r="I155" s="61"/>
      <c r="J155" s="61"/>
      <c r="K155" s="62">
        <v>3</v>
      </c>
      <c r="L155" s="62">
        <v>3</v>
      </c>
      <c r="M155" s="62">
        <v>3</v>
      </c>
      <c r="N155" s="61">
        <f t="shared" si="0"/>
        <v>9</v>
      </c>
      <c r="O155" s="57"/>
      <c r="P155" s="17"/>
    </row>
    <row r="156" spans="1:16" ht="12" customHeight="1">
      <c r="A156" s="12" t="s">
        <v>407</v>
      </c>
      <c r="B156" s="61" t="s">
        <v>416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2">
        <v>3</v>
      </c>
      <c r="M156" s="62">
        <v>1</v>
      </c>
      <c r="N156" s="61">
        <f t="shared" si="0"/>
        <v>4</v>
      </c>
      <c r="O156" s="57"/>
      <c r="P156" s="17"/>
    </row>
    <row r="157" spans="1:16" ht="12" customHeight="1">
      <c r="A157" s="12" t="s">
        <v>331</v>
      </c>
      <c r="B157" s="61" t="s">
        <v>417</v>
      </c>
      <c r="C157" s="61"/>
      <c r="D157" s="61"/>
      <c r="E157" s="62"/>
      <c r="F157" s="62">
        <v>243</v>
      </c>
      <c r="G157" s="61"/>
      <c r="H157" s="61"/>
      <c r="I157" s="61"/>
      <c r="J157" s="61"/>
      <c r="K157" s="61"/>
      <c r="L157" s="61"/>
      <c r="M157" s="61"/>
      <c r="N157" s="61">
        <f t="shared" si="0"/>
        <v>243</v>
      </c>
      <c r="O157" s="57"/>
      <c r="P157" s="17"/>
    </row>
    <row r="158" spans="1:16" ht="12" customHeight="1">
      <c r="A158" s="12" t="s">
        <v>331</v>
      </c>
      <c r="B158" s="61" t="s">
        <v>418</v>
      </c>
      <c r="C158" s="61"/>
      <c r="D158" s="62">
        <v>78</v>
      </c>
      <c r="E158" s="61"/>
      <c r="F158" s="61"/>
      <c r="G158" s="61"/>
      <c r="H158" s="62">
        <v>12</v>
      </c>
      <c r="I158" s="61"/>
      <c r="J158" s="62">
        <v>18</v>
      </c>
      <c r="K158" s="61"/>
      <c r="L158" s="61"/>
      <c r="M158" s="61"/>
      <c r="N158" s="61">
        <f t="shared" si="0"/>
        <v>108</v>
      </c>
      <c r="O158" s="57"/>
      <c r="P158" s="17"/>
    </row>
    <row r="159" spans="1:16" ht="12" customHeight="1">
      <c r="A159" s="12" t="s">
        <v>331</v>
      </c>
      <c r="B159" s="61" t="s">
        <v>419</v>
      </c>
      <c r="C159" s="61"/>
      <c r="D159" s="62">
        <v>384</v>
      </c>
      <c r="E159" s="61"/>
      <c r="F159" s="61"/>
      <c r="G159" s="61"/>
      <c r="H159" s="61"/>
      <c r="I159" s="61"/>
      <c r="J159" s="62">
        <v>8</v>
      </c>
      <c r="K159" s="61"/>
      <c r="L159" s="61"/>
      <c r="M159" s="61"/>
      <c r="N159" s="61">
        <f t="shared" si="0"/>
        <v>392</v>
      </c>
      <c r="O159" s="61"/>
      <c r="P159" s="17"/>
    </row>
    <row r="160" spans="1:16" ht="12" customHeight="1">
      <c r="A160" s="69" t="s">
        <v>421</v>
      </c>
      <c r="B160" s="62" t="s">
        <v>422</v>
      </c>
      <c r="C160" s="61"/>
      <c r="D160" s="62">
        <f t="shared" ref="D160:D161" si="1">131+61</f>
        <v>192</v>
      </c>
      <c r="E160" s="61"/>
      <c r="F160" s="61"/>
      <c r="G160" s="61"/>
      <c r="H160" s="61"/>
      <c r="I160" s="62">
        <f>27+6</f>
        <v>33</v>
      </c>
      <c r="J160" s="62">
        <v>6</v>
      </c>
      <c r="K160" s="61"/>
      <c r="L160" s="61"/>
      <c r="M160" s="61"/>
      <c r="N160" s="61">
        <f t="shared" si="0"/>
        <v>231</v>
      </c>
      <c r="O160" s="62">
        <v>1</v>
      </c>
      <c r="P160" s="17"/>
    </row>
    <row r="161" spans="1:16" ht="12" customHeight="1">
      <c r="A161" s="70" t="s">
        <v>421</v>
      </c>
      <c r="B161" s="62" t="s">
        <v>423</v>
      </c>
      <c r="C161" s="61"/>
      <c r="D161" s="62">
        <f t="shared" si="1"/>
        <v>192</v>
      </c>
      <c r="E161" s="61"/>
      <c r="F161" s="61"/>
      <c r="G161" s="61"/>
      <c r="H161" s="61"/>
      <c r="I161" s="62">
        <v>12</v>
      </c>
      <c r="J161" s="62">
        <v>6</v>
      </c>
      <c r="K161" s="61"/>
      <c r="L161" s="61"/>
      <c r="M161" s="61"/>
      <c r="N161" s="61">
        <f t="shared" si="0"/>
        <v>210</v>
      </c>
      <c r="O161" s="61"/>
      <c r="P161" s="17"/>
    </row>
    <row r="162" spans="1:16" ht="12" customHeight="1">
      <c r="A162" s="72" t="s">
        <v>421</v>
      </c>
      <c r="B162" s="62" t="s">
        <v>424</v>
      </c>
      <c r="C162" s="61"/>
      <c r="D162" s="62">
        <v>51</v>
      </c>
      <c r="E162" s="61"/>
      <c r="F162" s="61"/>
      <c r="G162" s="61"/>
      <c r="H162" s="61"/>
      <c r="I162" s="62">
        <v>8</v>
      </c>
      <c r="J162" s="62">
        <v>5</v>
      </c>
      <c r="K162" s="61"/>
      <c r="L162" s="61"/>
      <c r="M162" s="61"/>
      <c r="N162" s="61">
        <f>131+61</f>
        <v>192</v>
      </c>
      <c r="O162" s="61"/>
      <c r="P162" s="17"/>
    </row>
    <row r="163" spans="1:16" ht="12" customHeight="1">
      <c r="A163" s="73" t="s">
        <v>426</v>
      </c>
      <c r="B163" s="74" t="s">
        <v>427</v>
      </c>
      <c r="C163" s="74"/>
      <c r="D163" s="74"/>
      <c r="E163" s="74"/>
      <c r="F163" s="74"/>
      <c r="G163" s="75">
        <v>41</v>
      </c>
      <c r="H163" s="74"/>
      <c r="I163" s="74"/>
      <c r="J163" s="74"/>
      <c r="K163" s="74"/>
      <c r="L163" s="74"/>
      <c r="M163" s="74"/>
      <c r="N163" s="74">
        <f t="shared" ref="N163:N199" si="2">SUM(C163:M163)</f>
        <v>41</v>
      </c>
      <c r="O163" s="76"/>
      <c r="P163" s="17"/>
    </row>
    <row r="164" spans="1:16" ht="12" customHeight="1">
      <c r="A164" s="73" t="s">
        <v>426</v>
      </c>
      <c r="B164" s="61" t="s">
        <v>428</v>
      </c>
      <c r="C164" s="61"/>
      <c r="D164" s="61"/>
      <c r="E164" s="61"/>
      <c r="F164" s="61"/>
      <c r="G164" s="62">
        <v>41</v>
      </c>
      <c r="H164" s="61"/>
      <c r="I164" s="61"/>
      <c r="J164" s="61"/>
      <c r="K164" s="61"/>
      <c r="L164" s="61"/>
      <c r="M164" s="61"/>
      <c r="N164" s="61">
        <f t="shared" si="2"/>
        <v>41</v>
      </c>
      <c r="O164" s="57"/>
      <c r="P164" s="17"/>
    </row>
    <row r="165" spans="1:16" ht="12" customHeight="1">
      <c r="A165" s="73" t="s">
        <v>426</v>
      </c>
      <c r="B165" s="61" t="s">
        <v>430</v>
      </c>
      <c r="C165" s="61"/>
      <c r="D165" s="61"/>
      <c r="E165" s="61"/>
      <c r="F165" s="61"/>
      <c r="G165" s="62">
        <v>39</v>
      </c>
      <c r="H165" s="61"/>
      <c r="I165" s="61"/>
      <c r="J165" s="61"/>
      <c r="K165" s="61"/>
      <c r="L165" s="61"/>
      <c r="M165" s="61"/>
      <c r="N165" s="61">
        <f t="shared" si="2"/>
        <v>39</v>
      </c>
      <c r="O165" s="57"/>
      <c r="P165" s="17"/>
    </row>
    <row r="166" spans="1:16" ht="12" customHeight="1">
      <c r="A166" s="73" t="s">
        <v>426</v>
      </c>
      <c r="B166" s="61" t="s">
        <v>431</v>
      </c>
      <c r="C166" s="61"/>
      <c r="D166" s="61"/>
      <c r="E166" s="61"/>
      <c r="F166" s="61"/>
      <c r="G166" s="62">
        <v>39</v>
      </c>
      <c r="H166" s="61"/>
      <c r="I166" s="61"/>
      <c r="J166" s="61"/>
      <c r="K166" s="61"/>
      <c r="L166" s="61"/>
      <c r="M166" s="61"/>
      <c r="N166" s="61">
        <f t="shared" si="2"/>
        <v>39</v>
      </c>
      <c r="O166" s="57"/>
      <c r="P166" s="17"/>
    </row>
    <row r="167" spans="1:16" ht="12" customHeight="1">
      <c r="A167" s="73" t="s">
        <v>426</v>
      </c>
      <c r="B167" s="61" t="s">
        <v>433</v>
      </c>
      <c r="C167" s="61"/>
      <c r="D167" s="61"/>
      <c r="E167" s="61"/>
      <c r="F167" s="61"/>
      <c r="G167" s="62">
        <v>39</v>
      </c>
      <c r="H167" s="61"/>
      <c r="I167" s="61"/>
      <c r="J167" s="61"/>
      <c r="K167" s="61"/>
      <c r="L167" s="61"/>
      <c r="M167" s="61"/>
      <c r="N167" s="61">
        <f t="shared" si="2"/>
        <v>39</v>
      </c>
      <c r="O167" s="57"/>
      <c r="P167" s="17"/>
    </row>
    <row r="168" spans="1:16" ht="12" customHeight="1">
      <c r="A168" s="73" t="s">
        <v>426</v>
      </c>
      <c r="B168" s="61" t="s">
        <v>434</v>
      </c>
      <c r="C168" s="61"/>
      <c r="D168" s="61"/>
      <c r="E168" s="61"/>
      <c r="F168" s="61"/>
      <c r="G168" s="62">
        <v>39</v>
      </c>
      <c r="H168" s="61"/>
      <c r="I168" s="61"/>
      <c r="J168" s="61"/>
      <c r="K168" s="61"/>
      <c r="L168" s="61"/>
      <c r="M168" s="61"/>
      <c r="N168" s="61">
        <f t="shared" si="2"/>
        <v>39</v>
      </c>
      <c r="O168" s="57"/>
      <c r="P168" s="17"/>
    </row>
    <row r="169" spans="1:16" ht="12" customHeight="1">
      <c r="A169" s="73" t="s">
        <v>426</v>
      </c>
      <c r="B169" s="61" t="s">
        <v>436</v>
      </c>
      <c r="C169" s="61"/>
      <c r="D169" s="61"/>
      <c r="E169" s="61"/>
      <c r="F169" s="61"/>
      <c r="G169" s="62">
        <v>35</v>
      </c>
      <c r="H169" s="61"/>
      <c r="I169" s="62">
        <v>4</v>
      </c>
      <c r="J169" s="61"/>
      <c r="K169" s="61"/>
      <c r="L169" s="61"/>
      <c r="M169" s="61"/>
      <c r="N169" s="61">
        <f t="shared" si="2"/>
        <v>39</v>
      </c>
      <c r="O169" s="57"/>
      <c r="P169" s="17"/>
    </row>
    <row r="170" spans="1:16" ht="12" customHeight="1">
      <c r="A170" s="73" t="s">
        <v>426</v>
      </c>
      <c r="B170" s="61" t="s">
        <v>437</v>
      </c>
      <c r="C170" s="61"/>
      <c r="D170" s="61"/>
      <c r="E170" s="61"/>
      <c r="F170" s="61"/>
      <c r="G170" s="61"/>
      <c r="H170" s="61"/>
      <c r="I170" s="62">
        <v>2</v>
      </c>
      <c r="J170" s="62">
        <v>10</v>
      </c>
      <c r="K170" s="62">
        <v>2</v>
      </c>
      <c r="L170" s="61"/>
      <c r="M170" s="61"/>
      <c r="N170" s="61">
        <f t="shared" si="2"/>
        <v>14</v>
      </c>
      <c r="O170" s="57"/>
      <c r="P170" s="17"/>
    </row>
    <row r="171" spans="1:16" ht="12" customHeight="1">
      <c r="A171" s="73" t="s">
        <v>426</v>
      </c>
      <c r="B171" s="61" t="s">
        <v>438</v>
      </c>
      <c r="C171" s="61"/>
      <c r="D171" s="61"/>
      <c r="E171" s="61"/>
      <c r="F171" s="61"/>
      <c r="G171" s="61"/>
      <c r="H171" s="62">
        <v>18</v>
      </c>
      <c r="I171" s="62">
        <v>12</v>
      </c>
      <c r="J171" s="61"/>
      <c r="K171" s="61"/>
      <c r="L171" s="61"/>
      <c r="M171" s="61"/>
      <c r="N171" s="61">
        <f t="shared" si="2"/>
        <v>30</v>
      </c>
      <c r="O171" s="63">
        <v>1</v>
      </c>
      <c r="P171" s="17"/>
    </row>
    <row r="172" spans="1:16" ht="12" customHeight="1">
      <c r="A172" s="73" t="s">
        <v>426</v>
      </c>
      <c r="B172" s="61" t="s">
        <v>439</v>
      </c>
      <c r="C172" s="62">
        <v>44</v>
      </c>
      <c r="D172" s="61"/>
      <c r="E172" s="61"/>
      <c r="F172" s="61"/>
      <c r="G172" s="61"/>
      <c r="H172" s="61"/>
      <c r="I172" s="61"/>
      <c r="J172" s="62">
        <v>3</v>
      </c>
      <c r="K172" s="61"/>
      <c r="L172" s="61"/>
      <c r="M172" s="61"/>
      <c r="N172" s="61">
        <f t="shared" si="2"/>
        <v>47</v>
      </c>
      <c r="O172" s="57"/>
      <c r="P172" s="17"/>
    </row>
    <row r="173" spans="1:16" ht="12" customHeight="1">
      <c r="A173" s="73" t="s">
        <v>426</v>
      </c>
      <c r="B173" s="61" t="s">
        <v>441</v>
      </c>
      <c r="C173" s="62">
        <v>47</v>
      </c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>
        <f t="shared" si="2"/>
        <v>47</v>
      </c>
      <c r="O173" s="57"/>
      <c r="P173" s="17"/>
    </row>
    <row r="174" spans="1:16" ht="12" customHeight="1">
      <c r="A174" s="73" t="s">
        <v>426</v>
      </c>
      <c r="B174" s="61" t="s">
        <v>442</v>
      </c>
      <c r="C174" s="62">
        <v>45</v>
      </c>
      <c r="D174" s="61"/>
      <c r="E174" s="61"/>
      <c r="F174" s="61"/>
      <c r="G174" s="61"/>
      <c r="H174" s="61"/>
      <c r="I174" s="61"/>
      <c r="J174" s="62">
        <v>1</v>
      </c>
      <c r="K174" s="61"/>
      <c r="L174" s="61"/>
      <c r="M174" s="61"/>
      <c r="N174" s="61">
        <f t="shared" si="2"/>
        <v>46</v>
      </c>
      <c r="O174" s="57"/>
      <c r="P174" s="17"/>
    </row>
    <row r="175" spans="1:16" ht="12" customHeight="1">
      <c r="A175" s="73" t="s">
        <v>426</v>
      </c>
      <c r="B175" s="61" t="s">
        <v>443</v>
      </c>
      <c r="C175" s="62">
        <v>47</v>
      </c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>
        <f t="shared" si="2"/>
        <v>47</v>
      </c>
      <c r="O175" s="57"/>
      <c r="P175" s="17"/>
    </row>
    <row r="176" spans="1:16" ht="12" customHeight="1">
      <c r="A176" s="73" t="s">
        <v>426</v>
      </c>
      <c r="B176" s="61" t="s">
        <v>444</v>
      </c>
      <c r="C176" s="62">
        <v>43</v>
      </c>
      <c r="D176" s="61"/>
      <c r="E176" s="61"/>
      <c r="F176" s="61"/>
      <c r="G176" s="61"/>
      <c r="H176" s="61"/>
      <c r="I176" s="61"/>
      <c r="J176" s="62">
        <v>1</v>
      </c>
      <c r="K176" s="61"/>
      <c r="L176" s="61"/>
      <c r="M176" s="61"/>
      <c r="N176" s="61">
        <f t="shared" si="2"/>
        <v>44</v>
      </c>
      <c r="O176" s="57"/>
      <c r="P176" s="17"/>
    </row>
    <row r="177" spans="1:16" ht="12" customHeight="1">
      <c r="A177" s="73" t="s">
        <v>445</v>
      </c>
      <c r="B177" s="61" t="s">
        <v>446</v>
      </c>
      <c r="C177" s="61"/>
      <c r="D177" s="62">
        <v>53</v>
      </c>
      <c r="E177" s="61"/>
      <c r="F177" s="61"/>
      <c r="G177" s="61"/>
      <c r="H177" s="61"/>
      <c r="I177" s="61"/>
      <c r="J177" s="62">
        <v>2</v>
      </c>
      <c r="K177" s="61"/>
      <c r="L177" s="61"/>
      <c r="M177" s="61"/>
      <c r="N177" s="61">
        <f t="shared" si="2"/>
        <v>55</v>
      </c>
      <c r="O177" s="57"/>
      <c r="P177" s="17"/>
    </row>
    <row r="178" spans="1:16" ht="12" customHeight="1">
      <c r="A178" s="73" t="s">
        <v>445</v>
      </c>
      <c r="B178" s="61" t="s">
        <v>449</v>
      </c>
      <c r="C178" s="61"/>
      <c r="D178" s="62">
        <v>80</v>
      </c>
      <c r="E178" s="61"/>
      <c r="F178" s="61"/>
      <c r="G178" s="61"/>
      <c r="H178" s="61"/>
      <c r="I178" s="62">
        <v>9</v>
      </c>
      <c r="J178" s="62">
        <v>2</v>
      </c>
      <c r="K178" s="61"/>
      <c r="L178" s="61"/>
      <c r="M178" s="61"/>
      <c r="N178" s="61">
        <f t="shared" si="2"/>
        <v>91</v>
      </c>
      <c r="O178" s="57"/>
      <c r="P178" s="17"/>
    </row>
    <row r="179" spans="1:16" ht="12" customHeight="1">
      <c r="A179" s="73" t="s">
        <v>445</v>
      </c>
      <c r="B179" s="61" t="s">
        <v>450</v>
      </c>
      <c r="C179" s="61"/>
      <c r="D179" s="62">
        <v>99</v>
      </c>
      <c r="E179" s="61"/>
      <c r="F179" s="61"/>
      <c r="G179" s="61"/>
      <c r="H179" s="61"/>
      <c r="I179" s="62">
        <v>3</v>
      </c>
      <c r="J179" s="61"/>
      <c r="K179" s="61"/>
      <c r="L179" s="61"/>
      <c r="M179" s="61"/>
      <c r="N179" s="61">
        <f t="shared" si="2"/>
        <v>102</v>
      </c>
      <c r="O179" s="63">
        <v>1</v>
      </c>
      <c r="P179" s="17"/>
    </row>
    <row r="180" spans="1:16" ht="12" customHeight="1">
      <c r="A180" s="73" t="s">
        <v>445</v>
      </c>
      <c r="B180" s="61" t="s">
        <v>451</v>
      </c>
      <c r="C180" s="61"/>
      <c r="D180" s="62">
        <v>103</v>
      </c>
      <c r="E180" s="61"/>
      <c r="F180" s="61"/>
      <c r="G180" s="61"/>
      <c r="H180" s="61"/>
      <c r="I180" s="61"/>
      <c r="J180" s="61"/>
      <c r="K180" s="61"/>
      <c r="L180" s="61"/>
      <c r="M180" s="61"/>
      <c r="N180" s="61">
        <f t="shared" si="2"/>
        <v>103</v>
      </c>
      <c r="O180" s="57"/>
      <c r="P180" s="17"/>
    </row>
    <row r="181" spans="1:16" ht="12" customHeight="1">
      <c r="A181" s="73" t="s">
        <v>445</v>
      </c>
      <c r="B181" s="61" t="s">
        <v>452</v>
      </c>
      <c r="C181" s="61"/>
      <c r="D181" s="62">
        <v>175</v>
      </c>
      <c r="E181" s="61"/>
      <c r="F181" s="61"/>
      <c r="G181" s="61"/>
      <c r="H181" s="61"/>
      <c r="I181" s="61"/>
      <c r="J181" s="61"/>
      <c r="K181" s="61"/>
      <c r="L181" s="61"/>
      <c r="M181" s="61"/>
      <c r="N181" s="61">
        <f t="shared" si="2"/>
        <v>175</v>
      </c>
      <c r="O181" s="57"/>
      <c r="P181" s="17"/>
    </row>
    <row r="182" spans="1:16" ht="12" customHeight="1">
      <c r="A182" s="73" t="s">
        <v>445</v>
      </c>
      <c r="B182" s="61" t="s">
        <v>454</v>
      </c>
      <c r="C182" s="61"/>
      <c r="D182" s="62">
        <v>125</v>
      </c>
      <c r="E182" s="61"/>
      <c r="F182" s="61"/>
      <c r="G182" s="61"/>
      <c r="H182" s="61"/>
      <c r="I182" s="61"/>
      <c r="J182" s="62">
        <v>2</v>
      </c>
      <c r="K182" s="61"/>
      <c r="L182" s="61"/>
      <c r="M182" s="61"/>
      <c r="N182" s="61">
        <f t="shared" si="2"/>
        <v>127</v>
      </c>
      <c r="O182" s="57"/>
      <c r="P182" s="17"/>
    </row>
    <row r="183" spans="1:16" ht="12" customHeight="1">
      <c r="A183" s="73" t="s">
        <v>445</v>
      </c>
      <c r="B183" s="61" t="s">
        <v>455</v>
      </c>
      <c r="C183" s="61"/>
      <c r="D183" s="62">
        <v>86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>
        <f t="shared" si="2"/>
        <v>86</v>
      </c>
      <c r="O183" s="57"/>
      <c r="P183" s="17"/>
    </row>
    <row r="184" spans="1:16" ht="12" customHeight="1">
      <c r="A184" s="73" t="s">
        <v>445</v>
      </c>
      <c r="B184" s="61" t="s">
        <v>456</v>
      </c>
      <c r="C184" s="61"/>
      <c r="D184" s="62">
        <v>91</v>
      </c>
      <c r="E184" s="61"/>
      <c r="F184" s="61"/>
      <c r="G184" s="61"/>
      <c r="H184" s="61"/>
      <c r="I184" s="61"/>
      <c r="J184" s="61"/>
      <c r="K184" s="61"/>
      <c r="L184" s="61"/>
      <c r="M184" s="61"/>
      <c r="N184" s="61">
        <f t="shared" si="2"/>
        <v>91</v>
      </c>
      <c r="O184" s="57"/>
      <c r="P184" s="17"/>
    </row>
    <row r="185" spans="1:16" ht="12" customHeight="1">
      <c r="A185" s="73" t="s">
        <v>445</v>
      </c>
      <c r="B185" s="84" t="s">
        <v>457</v>
      </c>
      <c r="C185" s="84"/>
      <c r="D185" s="85">
        <v>85</v>
      </c>
      <c r="E185" s="84"/>
      <c r="F185" s="84"/>
      <c r="G185" s="84"/>
      <c r="H185" s="84"/>
      <c r="I185" s="84"/>
      <c r="J185" s="84"/>
      <c r="K185" s="84"/>
      <c r="L185" s="84"/>
      <c r="M185" s="61"/>
      <c r="N185" s="61">
        <f t="shared" si="2"/>
        <v>85</v>
      </c>
      <c r="O185" s="57"/>
      <c r="P185" s="17"/>
    </row>
    <row r="186" spans="1:16" ht="12" customHeight="1">
      <c r="A186" s="12" t="s">
        <v>445</v>
      </c>
      <c r="B186" s="61" t="s">
        <v>458</v>
      </c>
      <c r="C186" s="61"/>
      <c r="D186" s="62">
        <v>91</v>
      </c>
      <c r="E186" s="61"/>
      <c r="F186" s="61"/>
      <c r="G186" s="61"/>
      <c r="H186" s="61"/>
      <c r="I186" s="61"/>
      <c r="J186" s="61"/>
      <c r="K186" s="61"/>
      <c r="L186" s="61"/>
      <c r="M186" s="61"/>
      <c r="N186" s="61">
        <f t="shared" si="2"/>
        <v>91</v>
      </c>
      <c r="O186" s="57"/>
      <c r="P186" s="17"/>
    </row>
    <row r="187" spans="1:16" ht="12" customHeight="1">
      <c r="A187" s="12" t="s">
        <v>445</v>
      </c>
      <c r="B187" s="61" t="s">
        <v>460</v>
      </c>
      <c r="C187" s="61"/>
      <c r="D187" s="62">
        <v>28</v>
      </c>
      <c r="E187" s="61"/>
      <c r="F187" s="61"/>
      <c r="G187" s="61"/>
      <c r="H187" s="61"/>
      <c r="I187" s="61"/>
      <c r="J187" s="61"/>
      <c r="K187" s="61"/>
      <c r="L187" s="61"/>
      <c r="M187" s="61"/>
      <c r="N187" s="61">
        <f t="shared" si="2"/>
        <v>28</v>
      </c>
      <c r="O187" s="57"/>
      <c r="P187" s="17"/>
    </row>
    <row r="188" spans="1:16" ht="12" customHeight="1">
      <c r="A188" s="12" t="s">
        <v>461</v>
      </c>
      <c r="B188" s="61" t="s">
        <v>462</v>
      </c>
      <c r="C188" s="61"/>
      <c r="D188" s="61"/>
      <c r="E188" s="61"/>
      <c r="F188" s="61"/>
      <c r="G188" s="61"/>
      <c r="H188" s="61"/>
      <c r="I188" s="62">
        <v>32</v>
      </c>
      <c r="J188" s="62">
        <v>3</v>
      </c>
      <c r="K188" s="61"/>
      <c r="L188" s="61"/>
      <c r="M188" s="61"/>
      <c r="N188" s="61">
        <f t="shared" si="2"/>
        <v>35</v>
      </c>
      <c r="O188" s="63">
        <v>1</v>
      </c>
      <c r="P188" s="17"/>
    </row>
    <row r="189" spans="1:16" ht="12" customHeight="1">
      <c r="A189" s="12" t="s">
        <v>461</v>
      </c>
      <c r="B189" s="61" t="s">
        <v>463</v>
      </c>
      <c r="C189" s="62">
        <v>11</v>
      </c>
      <c r="D189" s="62">
        <v>21</v>
      </c>
      <c r="E189" s="61"/>
      <c r="F189" s="61"/>
      <c r="G189" s="61"/>
      <c r="H189" s="62">
        <v>2</v>
      </c>
      <c r="I189" s="62">
        <v>10</v>
      </c>
      <c r="J189" s="62">
        <v>1</v>
      </c>
      <c r="K189" s="61"/>
      <c r="L189" s="61"/>
      <c r="M189" s="61"/>
      <c r="N189" s="61">
        <f t="shared" si="2"/>
        <v>45</v>
      </c>
      <c r="O189" s="57"/>
      <c r="P189" s="17"/>
    </row>
    <row r="190" spans="1:16" ht="12" customHeight="1">
      <c r="A190" s="12" t="s">
        <v>461</v>
      </c>
      <c r="B190" s="61" t="s">
        <v>464</v>
      </c>
      <c r="C190" s="61"/>
      <c r="D190" s="61"/>
      <c r="E190" s="61"/>
      <c r="F190" s="61"/>
      <c r="G190" s="61"/>
      <c r="H190" s="61"/>
      <c r="I190" s="62">
        <v>5</v>
      </c>
      <c r="J190" s="61"/>
      <c r="K190" s="62">
        <v>2</v>
      </c>
      <c r="L190" s="62">
        <v>4</v>
      </c>
      <c r="M190" s="62">
        <v>6</v>
      </c>
      <c r="N190" s="61">
        <f t="shared" si="2"/>
        <v>17</v>
      </c>
      <c r="O190" s="57"/>
      <c r="P190" s="17"/>
    </row>
    <row r="191" spans="1:16" ht="12" customHeight="1">
      <c r="A191" s="12" t="s">
        <v>461</v>
      </c>
      <c r="B191" s="61" t="s">
        <v>465</v>
      </c>
      <c r="C191" s="61"/>
      <c r="D191" s="62">
        <v>7</v>
      </c>
      <c r="E191" s="61"/>
      <c r="F191" s="61"/>
      <c r="G191" s="61"/>
      <c r="H191" s="62">
        <v>4</v>
      </c>
      <c r="I191" s="61"/>
      <c r="J191" s="62">
        <v>3</v>
      </c>
      <c r="K191" s="62">
        <v>3</v>
      </c>
      <c r="L191" s="61"/>
      <c r="M191" s="61"/>
      <c r="N191" s="61">
        <f t="shared" si="2"/>
        <v>17</v>
      </c>
      <c r="O191" s="57"/>
      <c r="P191" s="17"/>
    </row>
    <row r="192" spans="1:16" ht="12" customHeight="1">
      <c r="A192" s="12" t="s">
        <v>461</v>
      </c>
      <c r="B192" s="61" t="s">
        <v>466</v>
      </c>
      <c r="C192" s="61"/>
      <c r="D192" s="61"/>
      <c r="E192" s="61"/>
      <c r="F192" s="61"/>
      <c r="G192" s="61"/>
      <c r="H192" s="62">
        <v>24</v>
      </c>
      <c r="I192" s="62">
        <v>13</v>
      </c>
      <c r="J192" s="62">
        <v>3</v>
      </c>
      <c r="K192" s="61"/>
      <c r="L192" s="61"/>
      <c r="M192" s="61"/>
      <c r="N192" s="61">
        <f t="shared" si="2"/>
        <v>40</v>
      </c>
      <c r="O192" s="57"/>
      <c r="P192" s="17"/>
    </row>
    <row r="193" spans="1:16" ht="12" customHeight="1">
      <c r="A193" s="12" t="s">
        <v>461</v>
      </c>
      <c r="B193" s="61" t="s">
        <v>467</v>
      </c>
      <c r="C193" s="62">
        <v>12</v>
      </c>
      <c r="D193" s="61"/>
      <c r="E193" s="61"/>
      <c r="F193" s="61"/>
      <c r="G193" s="61"/>
      <c r="H193" s="62">
        <v>20</v>
      </c>
      <c r="I193" s="62">
        <v>1</v>
      </c>
      <c r="J193" s="62">
        <v>1</v>
      </c>
      <c r="K193" s="62">
        <v>7</v>
      </c>
      <c r="L193" s="62">
        <v>6</v>
      </c>
      <c r="M193" s="62">
        <v>2</v>
      </c>
      <c r="N193" s="61">
        <f t="shared" si="2"/>
        <v>49</v>
      </c>
      <c r="O193" s="63">
        <v>1</v>
      </c>
      <c r="P193" s="17"/>
    </row>
    <row r="194" spans="1:16" ht="12" customHeight="1">
      <c r="A194" s="12" t="s">
        <v>461</v>
      </c>
      <c r="B194" s="61" t="s">
        <v>469</v>
      </c>
      <c r="C194" s="62">
        <v>2</v>
      </c>
      <c r="D194" s="61"/>
      <c r="E194" s="61"/>
      <c r="F194" s="61"/>
      <c r="G194" s="61"/>
      <c r="H194" s="61"/>
      <c r="I194" s="61"/>
      <c r="J194" s="61"/>
      <c r="K194" s="61"/>
      <c r="L194" s="62">
        <v>3</v>
      </c>
      <c r="M194" s="62">
        <v>3</v>
      </c>
      <c r="N194" s="61">
        <f t="shared" si="2"/>
        <v>8</v>
      </c>
      <c r="O194" s="57"/>
      <c r="P194" s="17"/>
    </row>
    <row r="195" spans="1:16" ht="12" customHeight="1">
      <c r="A195" s="12" t="s">
        <v>461</v>
      </c>
      <c r="B195" s="61" t="s">
        <v>470</v>
      </c>
      <c r="C195" s="62">
        <v>12</v>
      </c>
      <c r="D195" s="62">
        <v>5</v>
      </c>
      <c r="E195" s="61"/>
      <c r="F195" s="61"/>
      <c r="G195" s="61"/>
      <c r="H195" s="62">
        <v>38</v>
      </c>
      <c r="I195" s="62">
        <v>5</v>
      </c>
      <c r="J195" s="62">
        <v>11</v>
      </c>
      <c r="K195" s="62">
        <v>2</v>
      </c>
      <c r="L195" s="61"/>
      <c r="M195" s="62">
        <v>2</v>
      </c>
      <c r="N195" s="61">
        <f t="shared" si="2"/>
        <v>75</v>
      </c>
      <c r="O195" s="57"/>
      <c r="P195" s="17"/>
    </row>
    <row r="196" spans="1:16" ht="12" customHeight="1">
      <c r="A196" s="12" t="s">
        <v>461</v>
      </c>
      <c r="B196" s="61" t="s">
        <v>471</v>
      </c>
      <c r="C196" s="61"/>
      <c r="D196" s="61"/>
      <c r="E196" s="61"/>
      <c r="F196" s="61"/>
      <c r="G196" s="61"/>
      <c r="H196" s="62">
        <v>11</v>
      </c>
      <c r="I196" s="61"/>
      <c r="J196" s="61"/>
      <c r="K196" s="61"/>
      <c r="L196" s="61"/>
      <c r="M196" s="61"/>
      <c r="N196" s="61">
        <f t="shared" si="2"/>
        <v>11</v>
      </c>
      <c r="O196" s="57"/>
      <c r="P196" s="17"/>
    </row>
    <row r="197" spans="1:16" ht="12" customHeight="1">
      <c r="A197" s="12" t="s">
        <v>461</v>
      </c>
      <c r="B197" s="89" t="s">
        <v>472</v>
      </c>
      <c r="C197" s="89"/>
      <c r="D197" s="90">
        <v>118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>
        <f t="shared" si="2"/>
        <v>118</v>
      </c>
      <c r="O197" s="92"/>
      <c r="P197" s="17"/>
    </row>
    <row r="198" spans="1:16" ht="12" customHeight="1">
      <c r="A198" s="12" t="s">
        <v>461</v>
      </c>
      <c r="B198" s="93" t="s">
        <v>474</v>
      </c>
      <c r="C198" s="93"/>
      <c r="D198" s="94">
        <v>60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>
        <f t="shared" si="2"/>
        <v>60</v>
      </c>
      <c r="O198" s="95"/>
      <c r="P198" s="17"/>
    </row>
    <row r="199" spans="1:16" ht="12" customHeight="1">
      <c r="A199" s="12" t="s">
        <v>461</v>
      </c>
      <c r="B199" s="96" t="s">
        <v>475</v>
      </c>
      <c r="C199" s="96"/>
      <c r="D199" s="96"/>
      <c r="E199" s="96"/>
      <c r="F199" s="96"/>
      <c r="G199" s="98">
        <v>92</v>
      </c>
      <c r="H199" s="96"/>
      <c r="I199" s="98">
        <v>2</v>
      </c>
      <c r="J199" s="98">
        <v>11</v>
      </c>
      <c r="K199" s="96"/>
      <c r="L199" s="96"/>
      <c r="M199" s="96"/>
      <c r="N199" s="96">
        <f t="shared" si="2"/>
        <v>105</v>
      </c>
      <c r="O199" s="99"/>
      <c r="P199" s="17"/>
    </row>
    <row r="200" spans="1:16" ht="12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ht="15.75" customHeight="1"/>
    <row r="202" spans="1:16" ht="15.75" customHeight="1"/>
    <row r="203" spans="1:16" ht="15.75" customHeight="1"/>
    <row r="204" spans="1:16" ht="15.75" customHeight="1"/>
    <row r="205" spans="1:16" ht="15.75" customHeight="1"/>
    <row r="206" spans="1:16" ht="15.75" customHeight="1"/>
    <row r="207" spans="1:16" ht="15.75" customHeight="1"/>
    <row r="208" spans="1:1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5:N5"/>
    <mergeCell ref="B2:O2"/>
    <mergeCell ref="B3:O3"/>
    <mergeCell ref="B1:O1"/>
  </mergeCells>
  <pageMargins left="0.7" right="0.7" top="0.75" bottom="0.75" header="0" footer="0"/>
  <pageSetup orientation="landscape"/>
  <rowBreaks count="3" manualBreakCount="3">
    <brk id="162" man="1"/>
    <brk id="118" man="1"/>
    <brk id="44" man="1"/>
  </rowBreaks>
  <tableParts count="2">
    <tablePart r:id="rId1"/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/>
  <cols>
    <col min="1" max="1" width="13.140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4" width="7" customWidth="1"/>
    <col min="15" max="27" width="8" customWidth="1"/>
  </cols>
  <sheetData>
    <row r="1" spans="1:27">
      <c r="A1" s="296" t="s">
        <v>385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12.75" customHeight="1">
      <c r="A3" s="297" t="s">
        <v>38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2" customHeight="1">
      <c r="A5" s="35" t="s">
        <v>241</v>
      </c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12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2" customHeight="1">
      <c r="A8" s="44" t="s">
        <v>244</v>
      </c>
      <c r="B8" s="50">
        <f>'5A By Lot'!C8/'5A By Lot'!$N8</f>
        <v>0</v>
      </c>
      <c r="C8" s="50">
        <f>'5A By Lot'!D8/'5A By Lot'!$N8</f>
        <v>0</v>
      </c>
      <c r="D8" s="50">
        <f>'5A By Lot'!E8/'5A By Lot'!$N8</f>
        <v>0</v>
      </c>
      <c r="E8" s="50">
        <f>'5A By Lot'!F8/'5A By Lot'!$N8</f>
        <v>0</v>
      </c>
      <c r="F8" s="50">
        <f>'5A By Lot'!G8/'5A By Lot'!$N8</f>
        <v>0</v>
      </c>
      <c r="G8" s="50">
        <f>'5A By Lot'!H8/'5A By Lot'!$N8</f>
        <v>0.36363636363636365</v>
      </c>
      <c r="H8" s="50">
        <f>'5A By Lot'!I8/'5A By Lot'!$N8</f>
        <v>0.54545454545454541</v>
      </c>
      <c r="I8" s="50">
        <f>'5A By Lot'!J8/'5A By Lot'!$N8</f>
        <v>9.0909090909090912E-2</v>
      </c>
      <c r="J8" s="50">
        <f>'5A By Lot'!K8/'5A By Lot'!$N8</f>
        <v>0</v>
      </c>
      <c r="K8" s="50">
        <f>'5A By Lot'!L8/'5A By Lot'!$N8</f>
        <v>0</v>
      </c>
      <c r="L8" s="50">
        <f>'5A By Lot'!M8/'5A By Lot'!$N8</f>
        <v>0</v>
      </c>
      <c r="M8" s="50">
        <f>'5A By Lot'!N8/'5A By Lot'!$N8</f>
        <v>1</v>
      </c>
      <c r="N8" s="71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2" customHeight="1">
      <c r="A9" s="47" t="s">
        <v>246</v>
      </c>
      <c r="B9" s="51">
        <f>'5A By Lot'!C9/'5A By Lot'!$N9</f>
        <v>0</v>
      </c>
      <c r="C9" s="51">
        <f>'5A By Lot'!D9/'5A By Lot'!$N9</f>
        <v>0</v>
      </c>
      <c r="D9" s="51">
        <f>'5A By Lot'!E9/'5A By Lot'!$N9</f>
        <v>0</v>
      </c>
      <c r="E9" s="51">
        <f>'5A By Lot'!F9/'5A By Lot'!$N9</f>
        <v>0</v>
      </c>
      <c r="F9" s="51">
        <f>'5A By Lot'!G9/'5A By Lot'!$N9</f>
        <v>0</v>
      </c>
      <c r="G9" s="51">
        <f>'5A By Lot'!H9/'5A By Lot'!$N9</f>
        <v>0</v>
      </c>
      <c r="H9" s="51">
        <f>'5A By Lot'!I9/'5A By Lot'!$N9</f>
        <v>0.93939393939393945</v>
      </c>
      <c r="I9" s="51">
        <f>'5A By Lot'!J9/'5A By Lot'!$N9</f>
        <v>6.0606060606060608E-2</v>
      </c>
      <c r="J9" s="51">
        <f>'5A By Lot'!K9/'5A By Lot'!$N9</f>
        <v>0</v>
      </c>
      <c r="K9" s="51">
        <f>'5A By Lot'!L9/'5A By Lot'!$N9</f>
        <v>0</v>
      </c>
      <c r="L9" s="51">
        <f>'5A By Lot'!M9/'5A By Lot'!$N9</f>
        <v>0</v>
      </c>
      <c r="M9" s="51">
        <f>'5A By Lot'!N9/'5A By Lot'!$N9</f>
        <v>1</v>
      </c>
      <c r="N9" s="7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2" customHeight="1">
      <c r="A10" s="45" t="s">
        <v>247</v>
      </c>
      <c r="B10" s="46">
        <f>'5A By Lot'!C10/'5A By Lot'!$N10</f>
        <v>0</v>
      </c>
      <c r="C10" s="46">
        <f>'5A By Lot'!D10/'5A By Lot'!$N10</f>
        <v>0</v>
      </c>
      <c r="D10" s="46">
        <f>'5A By Lot'!E10/'5A By Lot'!$N10</f>
        <v>0</v>
      </c>
      <c r="E10" s="46">
        <f>'5A By Lot'!F10/'5A By Lot'!$N10</f>
        <v>0</v>
      </c>
      <c r="F10" s="46">
        <f>'5A By Lot'!G10/'5A By Lot'!$N10</f>
        <v>0</v>
      </c>
      <c r="G10" s="46">
        <f>'5A By Lot'!H10/'5A By Lot'!$N10</f>
        <v>0</v>
      </c>
      <c r="H10" s="46">
        <f>'5A By Lot'!I10/'5A By Lot'!$N10</f>
        <v>0.94202898550724634</v>
      </c>
      <c r="I10" s="46">
        <f>'5A By Lot'!J10/'5A By Lot'!$N10</f>
        <v>2.8985507246376812E-2</v>
      </c>
      <c r="J10" s="46">
        <f>'5A By Lot'!K10/'5A By Lot'!$N10</f>
        <v>0</v>
      </c>
      <c r="K10" s="46">
        <f>'5A By Lot'!L10/'5A By Lot'!$N10</f>
        <v>0</v>
      </c>
      <c r="L10" s="46">
        <f>'5A By Lot'!M10/'5A By Lot'!$N10</f>
        <v>2.8985507246376812E-2</v>
      </c>
      <c r="M10" s="46">
        <f>'5A By Lot'!N10/'5A By Lot'!$N10</f>
        <v>1</v>
      </c>
      <c r="N10" s="7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2" customHeight="1">
      <c r="A11" s="47" t="s">
        <v>248</v>
      </c>
      <c r="B11" s="51">
        <f>'5A By Lot'!C11/'5A By Lot'!$N11</f>
        <v>0</v>
      </c>
      <c r="C11" s="51">
        <f>'5A By Lot'!D11/'5A By Lot'!$N11</f>
        <v>0</v>
      </c>
      <c r="D11" s="51">
        <f>'5A By Lot'!E11/'5A By Lot'!$N11</f>
        <v>0</v>
      </c>
      <c r="E11" s="51">
        <f>'5A By Lot'!F11/'5A By Lot'!$N11</f>
        <v>0</v>
      </c>
      <c r="F11" s="51">
        <f>'5A By Lot'!G11/'5A By Lot'!$N11</f>
        <v>0</v>
      </c>
      <c r="G11" s="51">
        <f>'5A By Lot'!H11/'5A By Lot'!$N11</f>
        <v>0</v>
      </c>
      <c r="H11" s="51">
        <f>'5A By Lot'!I11/'5A By Lot'!$N11</f>
        <v>7.1428571428571425E-2</v>
      </c>
      <c r="I11" s="51">
        <f>'5A By Lot'!J11/'5A By Lot'!$N11</f>
        <v>0</v>
      </c>
      <c r="J11" s="51">
        <f>'5A By Lot'!K11/'5A By Lot'!$N11</f>
        <v>0.42857142857142855</v>
      </c>
      <c r="K11" s="51">
        <f>'5A By Lot'!L11/'5A By Lot'!$N11</f>
        <v>7.1428571428571425E-2</v>
      </c>
      <c r="L11" s="51">
        <f>'5A By Lot'!M11/'5A By Lot'!$N11</f>
        <v>0.42857142857142855</v>
      </c>
      <c r="M11" s="51">
        <f>'5A By Lot'!N11/'5A By Lot'!$N11</f>
        <v>1</v>
      </c>
      <c r="N11" s="7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2" customHeight="1">
      <c r="A12" s="47" t="s">
        <v>249</v>
      </c>
      <c r="B12" s="51">
        <f>'5A By Lot'!C12/'5A By Lot'!$N12</f>
        <v>0</v>
      </c>
      <c r="C12" s="51">
        <f>'5A By Lot'!D12/'5A By Lot'!$N12</f>
        <v>0</v>
      </c>
      <c r="D12" s="51">
        <f>'5A By Lot'!E12/'5A By Lot'!$N12</f>
        <v>0</v>
      </c>
      <c r="E12" s="51">
        <f>'5A By Lot'!F12/'5A By Lot'!$N12</f>
        <v>0</v>
      </c>
      <c r="F12" s="51">
        <f>'5A By Lot'!G12/'5A By Lot'!$N12</f>
        <v>0</v>
      </c>
      <c r="G12" s="51">
        <f>'5A By Lot'!H12/'5A By Lot'!$N12</f>
        <v>0</v>
      </c>
      <c r="H12" s="51">
        <f>'5A By Lot'!I12/'5A By Lot'!$N12</f>
        <v>0</v>
      </c>
      <c r="I12" s="51">
        <f>'5A By Lot'!J12/'5A By Lot'!$N12</f>
        <v>0.33333333333333331</v>
      </c>
      <c r="J12" s="51">
        <f>'5A By Lot'!K12/'5A By Lot'!$N12</f>
        <v>0</v>
      </c>
      <c r="K12" s="51">
        <f>'5A By Lot'!L12/'5A By Lot'!$N12</f>
        <v>0</v>
      </c>
      <c r="L12" s="51">
        <f>'5A By Lot'!M12/'5A By Lot'!$N12</f>
        <v>0.66666666666666663</v>
      </c>
      <c r="M12" s="51">
        <f>'5A By Lot'!N12/'5A By Lot'!$N12</f>
        <v>1</v>
      </c>
      <c r="N12" s="7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2" customHeight="1">
      <c r="A13" s="78" t="s">
        <v>447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2" customHeight="1">
      <c r="A14" s="45" t="s">
        <v>252</v>
      </c>
      <c r="B14" s="46">
        <f>'5A By Lot'!C14/'5A By Lot'!$N14</f>
        <v>0</v>
      </c>
      <c r="C14" s="46">
        <f>'5A By Lot'!D14/'5A By Lot'!$N14</f>
        <v>0</v>
      </c>
      <c r="D14" s="46">
        <f>'5A By Lot'!E14/'5A By Lot'!$N14</f>
        <v>0</v>
      </c>
      <c r="E14" s="46">
        <f>'5A By Lot'!F14/'5A By Lot'!$N14</f>
        <v>0</v>
      </c>
      <c r="F14" s="46">
        <f>'5A By Lot'!G14/'5A By Lot'!$N14</f>
        <v>0</v>
      </c>
      <c r="G14" s="46">
        <f>'5A By Lot'!H14/'5A By Lot'!$N14</f>
        <v>0</v>
      </c>
      <c r="H14" s="46">
        <f>'5A By Lot'!I14/'5A By Lot'!$N14</f>
        <v>0.88888888888888884</v>
      </c>
      <c r="I14" s="46">
        <f>'5A By Lot'!J14/'5A By Lot'!$N14</f>
        <v>0</v>
      </c>
      <c r="J14" s="46">
        <f>'5A By Lot'!K14/'5A By Lot'!$N14</f>
        <v>8.3333333333333329E-2</v>
      </c>
      <c r="K14" s="46">
        <f>'5A By Lot'!L14/'5A By Lot'!$N14</f>
        <v>0</v>
      </c>
      <c r="L14" s="46">
        <f>'5A By Lot'!M14/'5A By Lot'!$N14</f>
        <v>2.7777777777777776E-2</v>
      </c>
      <c r="M14" s="46">
        <f>'5A By Lot'!N14/'5A By Lot'!$N14</f>
        <v>1</v>
      </c>
      <c r="N14" s="7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2" customHeight="1">
      <c r="A15" s="47" t="s">
        <v>253</v>
      </c>
      <c r="B15" s="51">
        <f>'5A By Lot'!C15/'5A By Lot'!$N15</f>
        <v>0</v>
      </c>
      <c r="C15" s="51">
        <f>'5A By Lot'!D15/'5A By Lot'!$N15</f>
        <v>0</v>
      </c>
      <c r="D15" s="51">
        <f>'5A By Lot'!E15/'5A By Lot'!$N15</f>
        <v>0</v>
      </c>
      <c r="E15" s="51">
        <f>'5A By Lot'!F15/'5A By Lot'!$N15</f>
        <v>0</v>
      </c>
      <c r="F15" s="51">
        <f>'5A By Lot'!G15/'5A By Lot'!$N15</f>
        <v>0</v>
      </c>
      <c r="G15" s="51">
        <f>'5A By Lot'!H15/'5A By Lot'!$N15</f>
        <v>0</v>
      </c>
      <c r="H15" s="51">
        <f>'5A By Lot'!I15/'5A By Lot'!$N15</f>
        <v>0.89655172413793105</v>
      </c>
      <c r="I15" s="51">
        <f>'5A By Lot'!J15/'5A By Lot'!$N15</f>
        <v>6.8965517241379309E-2</v>
      </c>
      <c r="J15" s="51">
        <f>'5A By Lot'!K15/'5A By Lot'!$N15</f>
        <v>0</v>
      </c>
      <c r="K15" s="51">
        <f>'5A By Lot'!L15/'5A By Lot'!$N15</f>
        <v>0</v>
      </c>
      <c r="L15" s="51">
        <f>'5A By Lot'!M15/'5A By Lot'!$N15</f>
        <v>3.4482758620689655E-2</v>
      </c>
      <c r="M15" s="51">
        <f>'5A By Lot'!N15/'5A By Lot'!$N15</f>
        <v>1</v>
      </c>
      <c r="N15" s="7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2" customHeight="1">
      <c r="A16" s="45" t="s">
        <v>254</v>
      </c>
      <c r="B16" s="46">
        <f>'5A By Lot'!C16/'5A By Lot'!$N16</f>
        <v>0</v>
      </c>
      <c r="C16" s="46">
        <f>'5A By Lot'!D16/'5A By Lot'!$N16</f>
        <v>0</v>
      </c>
      <c r="D16" s="46">
        <f>'5A By Lot'!E16/'5A By Lot'!$N16</f>
        <v>0</v>
      </c>
      <c r="E16" s="46">
        <f>'5A By Lot'!F16/'5A By Lot'!$N16</f>
        <v>0</v>
      </c>
      <c r="F16" s="46">
        <f>'5A By Lot'!G16/'5A By Lot'!$N16</f>
        <v>0</v>
      </c>
      <c r="G16" s="46">
        <f>'5A By Lot'!H16/'5A By Lot'!$N16</f>
        <v>0</v>
      </c>
      <c r="H16" s="46">
        <f>'5A By Lot'!I16/'5A By Lot'!$N16</f>
        <v>0</v>
      </c>
      <c r="I16" s="46">
        <f>'5A By Lot'!J16/'5A By Lot'!$N16</f>
        <v>0</v>
      </c>
      <c r="J16" s="46">
        <f>'5A By Lot'!K16/'5A By Lot'!$N16</f>
        <v>0</v>
      </c>
      <c r="K16" s="46">
        <f>'5A By Lot'!L16/'5A By Lot'!$N16</f>
        <v>1</v>
      </c>
      <c r="L16" s="46">
        <f>'5A By Lot'!M16/'5A By Lot'!$N16</f>
        <v>0</v>
      </c>
      <c r="M16" s="46">
        <f>'5A By Lot'!N16/'5A By Lot'!$N16</f>
        <v>1</v>
      </c>
      <c r="N16" s="7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2" customHeight="1">
      <c r="A17" s="47" t="s">
        <v>255</v>
      </c>
      <c r="B17" s="51">
        <f>'5A By Lot'!C17/'5A By Lot'!$N17</f>
        <v>0</v>
      </c>
      <c r="C17" s="51">
        <f>'5A By Lot'!D17/'5A By Lot'!$N17</f>
        <v>0</v>
      </c>
      <c r="D17" s="51">
        <f>'5A By Lot'!E17/'5A By Lot'!$N17</f>
        <v>0</v>
      </c>
      <c r="E17" s="51">
        <f>'5A By Lot'!F17/'5A By Lot'!$N17</f>
        <v>0</v>
      </c>
      <c r="F17" s="51">
        <f>'5A By Lot'!G17/'5A By Lot'!$N17</f>
        <v>0</v>
      </c>
      <c r="G17" s="51">
        <f>'5A By Lot'!H17/'5A By Lot'!$N17</f>
        <v>0</v>
      </c>
      <c r="H17" s="51">
        <f>'5A By Lot'!I17/'5A By Lot'!$N17</f>
        <v>0.95238095238095233</v>
      </c>
      <c r="I17" s="51">
        <f>'5A By Lot'!J17/'5A By Lot'!$N17</f>
        <v>4.7619047619047616E-2</v>
      </c>
      <c r="J17" s="51">
        <f>'5A By Lot'!K17/'5A By Lot'!$N17</f>
        <v>0</v>
      </c>
      <c r="K17" s="51">
        <f>'5A By Lot'!L17/'5A By Lot'!$N17</f>
        <v>0</v>
      </c>
      <c r="L17" s="51">
        <f>'5A By Lot'!M17/'5A By Lot'!$N17</f>
        <v>0</v>
      </c>
      <c r="M17" s="51">
        <f>'5A By Lot'!N17/'5A By Lot'!$N17</f>
        <v>1</v>
      </c>
      <c r="N17" s="7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2" customHeight="1">
      <c r="A18" s="45" t="s">
        <v>256</v>
      </c>
      <c r="B18" s="46">
        <f>'5A By Lot'!C18/'5A By Lot'!$N18</f>
        <v>0</v>
      </c>
      <c r="C18" s="46">
        <f>'5A By Lot'!D18/'5A By Lot'!$N18</f>
        <v>0</v>
      </c>
      <c r="D18" s="46">
        <f>'5A By Lot'!E18/'5A By Lot'!$N18</f>
        <v>0</v>
      </c>
      <c r="E18" s="46">
        <f>'5A By Lot'!F18/'5A By Lot'!$N18</f>
        <v>0</v>
      </c>
      <c r="F18" s="46">
        <f>'5A By Lot'!G18/'5A By Lot'!$N18</f>
        <v>0</v>
      </c>
      <c r="G18" s="46">
        <f>'5A By Lot'!H18/'5A By Lot'!$N18</f>
        <v>0</v>
      </c>
      <c r="H18" s="46">
        <f>'5A By Lot'!I18/'5A By Lot'!$N18</f>
        <v>0.87878787878787878</v>
      </c>
      <c r="I18" s="46">
        <f>'5A By Lot'!J18/'5A By Lot'!$N18</f>
        <v>6.0606060606060608E-2</v>
      </c>
      <c r="J18" s="46">
        <f>'5A By Lot'!K18/'5A By Lot'!$N18</f>
        <v>0</v>
      </c>
      <c r="K18" s="46">
        <f>'5A By Lot'!L18/'5A By Lot'!$N18</f>
        <v>0</v>
      </c>
      <c r="L18" s="46">
        <f>'5A By Lot'!M18/'5A By Lot'!$N18</f>
        <v>6.0606060606060608E-2</v>
      </c>
      <c r="M18" s="46">
        <f>'5A By Lot'!N18/'5A By Lot'!$N18</f>
        <v>1</v>
      </c>
      <c r="N18" s="7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2" customHeight="1">
      <c r="A19" s="47" t="s">
        <v>257</v>
      </c>
      <c r="B19" s="51">
        <f>'5A By Lot'!C19/'5A By Lot'!$N19</f>
        <v>0</v>
      </c>
      <c r="C19" s="51">
        <f>'5A By Lot'!D19/'5A By Lot'!$N19</f>
        <v>0.48</v>
      </c>
      <c r="D19" s="51">
        <f>'5A By Lot'!E19/'5A By Lot'!$N19</f>
        <v>0</v>
      </c>
      <c r="E19" s="51">
        <f>'5A By Lot'!F19/'5A By Lot'!$N19</f>
        <v>0</v>
      </c>
      <c r="F19" s="51">
        <f>'5A By Lot'!G19/'5A By Lot'!$N19</f>
        <v>0</v>
      </c>
      <c r="G19" s="51">
        <f>'5A By Lot'!H19/'5A By Lot'!$N19</f>
        <v>0</v>
      </c>
      <c r="H19" s="51">
        <f>'5A By Lot'!I19/'5A By Lot'!$N19</f>
        <v>0.48</v>
      </c>
      <c r="I19" s="51">
        <f>'5A By Lot'!J19/'5A By Lot'!$N19</f>
        <v>0.04</v>
      </c>
      <c r="J19" s="51">
        <f>'5A By Lot'!K19/'5A By Lot'!$N19</f>
        <v>0</v>
      </c>
      <c r="K19" s="51">
        <f>'5A By Lot'!L19/'5A By Lot'!$N19</f>
        <v>0</v>
      </c>
      <c r="L19" s="51">
        <f>'5A By Lot'!M19/'5A By Lot'!$N19</f>
        <v>0</v>
      </c>
      <c r="M19" s="51">
        <f>'5A By Lot'!N19/'5A By Lot'!$N19</f>
        <v>1</v>
      </c>
      <c r="N19" s="7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2" customHeight="1">
      <c r="A20" s="45" t="s">
        <v>258</v>
      </c>
      <c r="B20" s="46">
        <f>'5A By Lot'!C20/'5A By Lot'!$N20</f>
        <v>0</v>
      </c>
      <c r="C20" s="46">
        <f>'5A By Lot'!D20/'5A By Lot'!$N20</f>
        <v>0</v>
      </c>
      <c r="D20" s="46">
        <f>'5A By Lot'!E20/'5A By Lot'!$N20</f>
        <v>0</v>
      </c>
      <c r="E20" s="46">
        <f>'5A By Lot'!F20/'5A By Lot'!$N20</f>
        <v>0</v>
      </c>
      <c r="F20" s="46">
        <f>'5A By Lot'!G20/'5A By Lot'!$N20</f>
        <v>0</v>
      </c>
      <c r="G20" s="46">
        <f>'5A By Lot'!H20/'5A By Lot'!$N20</f>
        <v>0</v>
      </c>
      <c r="H20" s="46">
        <f>'5A By Lot'!I20/'5A By Lot'!$N20</f>
        <v>0.93333333333333335</v>
      </c>
      <c r="I20" s="46">
        <f>'5A By Lot'!J20/'5A By Lot'!$N20</f>
        <v>6.6666666666666666E-2</v>
      </c>
      <c r="J20" s="46">
        <f>'5A By Lot'!K20/'5A By Lot'!$N20</f>
        <v>0</v>
      </c>
      <c r="K20" s="46">
        <f>'5A By Lot'!L20/'5A By Lot'!$N20</f>
        <v>0</v>
      </c>
      <c r="L20" s="46">
        <f>'5A By Lot'!M20/'5A By Lot'!$N20</f>
        <v>0</v>
      </c>
      <c r="M20" s="46">
        <f>'5A By Lot'!N20/'5A By Lot'!$N20</f>
        <v>1</v>
      </c>
      <c r="N20" s="7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2" customHeight="1">
      <c r="A21" s="47" t="s">
        <v>259</v>
      </c>
      <c r="B21" s="51">
        <f>'5A By Lot'!C21/'5A By Lot'!$N21</f>
        <v>0</v>
      </c>
      <c r="C21" s="51">
        <f>'5A By Lot'!D21/'5A By Lot'!$N21</f>
        <v>0</v>
      </c>
      <c r="D21" s="51">
        <f>'5A By Lot'!E21/'5A By Lot'!$N21</f>
        <v>0</v>
      </c>
      <c r="E21" s="51">
        <f>'5A By Lot'!F21/'5A By Lot'!$N21</f>
        <v>0</v>
      </c>
      <c r="F21" s="51">
        <f>'5A By Lot'!G21/'5A By Lot'!$N21</f>
        <v>3.8095238095238099E-2</v>
      </c>
      <c r="G21" s="51">
        <f>'5A By Lot'!H21/'5A By Lot'!$N21</f>
        <v>0</v>
      </c>
      <c r="H21" s="51">
        <f>'5A By Lot'!I21/'5A By Lot'!$N21</f>
        <v>0.92380952380952386</v>
      </c>
      <c r="I21" s="51">
        <f>'5A By Lot'!J21/'5A By Lot'!$N21</f>
        <v>3.8095238095238099E-2</v>
      </c>
      <c r="J21" s="51">
        <f>'5A By Lot'!K21/'5A By Lot'!$N21</f>
        <v>0</v>
      </c>
      <c r="K21" s="51">
        <f>'5A By Lot'!L21/'5A By Lot'!$N21</f>
        <v>0</v>
      </c>
      <c r="L21" s="51">
        <f>'5A By Lot'!M21/'5A By Lot'!$N21</f>
        <v>0</v>
      </c>
      <c r="M21" s="51">
        <f>'5A By Lot'!N21/'5A By Lot'!$N21</f>
        <v>1</v>
      </c>
      <c r="N21" s="7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2" customHeight="1">
      <c r="A22" s="45" t="s">
        <v>260</v>
      </c>
      <c r="B22" s="46">
        <f>'5A By Lot'!C22/'5A By Lot'!$N22</f>
        <v>0</v>
      </c>
      <c r="C22" s="46">
        <f>'5A By Lot'!D22/'5A By Lot'!$N22</f>
        <v>0</v>
      </c>
      <c r="D22" s="46">
        <f>'5A By Lot'!E22/'5A By Lot'!$N22</f>
        <v>0</v>
      </c>
      <c r="E22" s="46">
        <f>'5A By Lot'!F22/'5A By Lot'!$N22</f>
        <v>0</v>
      </c>
      <c r="F22" s="46">
        <f>'5A By Lot'!G22/'5A By Lot'!$N22</f>
        <v>0</v>
      </c>
      <c r="G22" s="46">
        <f>'5A By Lot'!H22/'5A By Lot'!$N22</f>
        <v>0</v>
      </c>
      <c r="H22" s="46">
        <f>'5A By Lot'!I22/'5A By Lot'!$N22</f>
        <v>0</v>
      </c>
      <c r="I22" s="46">
        <f>'5A By Lot'!J22/'5A By Lot'!$N22</f>
        <v>0</v>
      </c>
      <c r="J22" s="46">
        <f>'5A By Lot'!K22/'5A By Lot'!$N22</f>
        <v>0</v>
      </c>
      <c r="K22" s="46">
        <f>'5A By Lot'!L22/'5A By Lot'!$N22</f>
        <v>0</v>
      </c>
      <c r="L22" s="46">
        <f>'5A By Lot'!M22/'5A By Lot'!$N22</f>
        <v>1</v>
      </c>
      <c r="M22" s="46">
        <f>'5A By Lot'!N22/'5A By Lot'!$N22</f>
        <v>1</v>
      </c>
      <c r="N22" s="7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2" customHeight="1">
      <c r="A23" s="47" t="s">
        <v>262</v>
      </c>
      <c r="B23" s="51">
        <f>'5A By Lot'!C23/'5A By Lot'!$N23</f>
        <v>0</v>
      </c>
      <c r="C23" s="51">
        <f>'5A By Lot'!D23/'5A By Lot'!$N23</f>
        <v>0</v>
      </c>
      <c r="D23" s="51">
        <f>'5A By Lot'!E23/'5A By Lot'!$N23</f>
        <v>0.48648648648648651</v>
      </c>
      <c r="E23" s="51">
        <f>'5A By Lot'!F23/'5A By Lot'!$N23</f>
        <v>0</v>
      </c>
      <c r="F23" s="51">
        <f>'5A By Lot'!G23/'5A By Lot'!$N23</f>
        <v>0</v>
      </c>
      <c r="G23" s="51">
        <f>'5A By Lot'!H23/'5A By Lot'!$N23</f>
        <v>0</v>
      </c>
      <c r="H23" s="51">
        <f>'5A By Lot'!I23/'5A By Lot'!$N23</f>
        <v>0.48648648648648651</v>
      </c>
      <c r="I23" s="51">
        <f>'5A By Lot'!J23/'5A By Lot'!$N23</f>
        <v>2.7027027027027029E-2</v>
      </c>
      <c r="J23" s="51">
        <f>'5A By Lot'!K23/'5A By Lot'!$N23</f>
        <v>0</v>
      </c>
      <c r="K23" s="51">
        <f>'5A By Lot'!L23/'5A By Lot'!$N23</f>
        <v>0</v>
      </c>
      <c r="L23" s="51">
        <f>'5A By Lot'!M23/'5A By Lot'!$N23</f>
        <v>0</v>
      </c>
      <c r="M23" s="51">
        <f>'5A By Lot'!N23/'5A By Lot'!$N23</f>
        <v>1</v>
      </c>
      <c r="N23" s="7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2" customHeight="1">
      <c r="A24" s="45" t="s">
        <v>263</v>
      </c>
      <c r="B24" s="46">
        <f>'5A By Lot'!C24/'5A By Lot'!$N24</f>
        <v>0</v>
      </c>
      <c r="C24" s="46">
        <f>'5A By Lot'!D24/'5A By Lot'!$N24</f>
        <v>0</v>
      </c>
      <c r="D24" s="46">
        <f>'5A By Lot'!E24/'5A By Lot'!$N24</f>
        <v>0</v>
      </c>
      <c r="E24" s="46">
        <f>'5A By Lot'!F24/'5A By Lot'!$N24</f>
        <v>0</v>
      </c>
      <c r="F24" s="46">
        <f>'5A By Lot'!G24/'5A By Lot'!$N24</f>
        <v>0</v>
      </c>
      <c r="G24" s="46">
        <f>'5A By Lot'!H24/'5A By Lot'!$N24</f>
        <v>0</v>
      </c>
      <c r="H24" s="46">
        <f>'5A By Lot'!I24/'5A By Lot'!$N24</f>
        <v>0.96654275092936803</v>
      </c>
      <c r="I24" s="46">
        <f>'5A By Lot'!J24/'5A By Lot'!$N24</f>
        <v>3.3457249070631967E-2</v>
      </c>
      <c r="J24" s="46">
        <f>'5A By Lot'!K24/'5A By Lot'!$N24</f>
        <v>0</v>
      </c>
      <c r="K24" s="46">
        <f>'5A By Lot'!L24/'5A By Lot'!$N24</f>
        <v>0</v>
      </c>
      <c r="L24" s="46">
        <f>'5A By Lot'!M24/'5A By Lot'!$N24</f>
        <v>0</v>
      </c>
      <c r="M24" s="46">
        <f>'5A By Lot'!N24/'5A By Lot'!$N24</f>
        <v>1</v>
      </c>
      <c r="N24" s="7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2" customHeight="1">
      <c r="A25" s="47" t="s">
        <v>264</v>
      </c>
      <c r="B25" s="51">
        <f>'5A By Lot'!C25/'5A By Lot'!$N25</f>
        <v>0</v>
      </c>
      <c r="C25" s="51">
        <f>'5A By Lot'!D25/'5A By Lot'!$N25</f>
        <v>0</v>
      </c>
      <c r="D25" s="51">
        <f>'5A By Lot'!E25/'5A By Lot'!$N25</f>
        <v>0.56338028169014087</v>
      </c>
      <c r="E25" s="51">
        <f>'5A By Lot'!F25/'5A By Lot'!$N25</f>
        <v>0</v>
      </c>
      <c r="F25" s="51">
        <f>'5A By Lot'!G25/'5A By Lot'!$N25</f>
        <v>0</v>
      </c>
      <c r="G25" s="51">
        <f>'5A By Lot'!H25/'5A By Lot'!$N25</f>
        <v>0</v>
      </c>
      <c r="H25" s="51">
        <f>'5A By Lot'!I25/'5A By Lot'!$N25</f>
        <v>0.43661971830985913</v>
      </c>
      <c r="I25" s="51">
        <f>'5A By Lot'!J25/'5A By Lot'!$N25</f>
        <v>0</v>
      </c>
      <c r="J25" s="51">
        <f>'5A By Lot'!K25/'5A By Lot'!$N25</f>
        <v>0</v>
      </c>
      <c r="K25" s="51">
        <f>'5A By Lot'!L25/'5A By Lot'!$N25</f>
        <v>0</v>
      </c>
      <c r="L25" s="51">
        <f>'5A By Lot'!M25/'5A By Lot'!$N25</f>
        <v>0</v>
      </c>
      <c r="M25" s="51">
        <f>'5A By Lot'!N25/'5A By Lot'!$N25</f>
        <v>1</v>
      </c>
      <c r="N25" s="7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2" customHeight="1">
      <c r="A26" s="45" t="s">
        <v>265</v>
      </c>
      <c r="B26" s="46">
        <f>'5A By Lot'!C26/'5A By Lot'!$N26</f>
        <v>0</v>
      </c>
      <c r="C26" s="46">
        <f>'5A By Lot'!D26/'5A By Lot'!$N26</f>
        <v>0</v>
      </c>
      <c r="D26" s="46">
        <f>'5A By Lot'!E26/'5A By Lot'!$N26</f>
        <v>0</v>
      </c>
      <c r="E26" s="46">
        <f>'5A By Lot'!F26/'5A By Lot'!$N26</f>
        <v>0</v>
      </c>
      <c r="F26" s="46">
        <f>'5A By Lot'!G26/'5A By Lot'!$N26</f>
        <v>0</v>
      </c>
      <c r="G26" s="46">
        <f>'5A By Lot'!H26/'5A By Lot'!$N26</f>
        <v>7.6923076923076927E-2</v>
      </c>
      <c r="H26" s="46">
        <f>'5A By Lot'!I26/'5A By Lot'!$N26</f>
        <v>0</v>
      </c>
      <c r="I26" s="46">
        <f>'5A By Lot'!J26/'5A By Lot'!$N26</f>
        <v>0.92307692307692313</v>
      </c>
      <c r="J26" s="46">
        <f>'5A By Lot'!K26/'5A By Lot'!$N26</f>
        <v>0</v>
      </c>
      <c r="K26" s="46">
        <f>'5A By Lot'!L26/'5A By Lot'!$N26</f>
        <v>0</v>
      </c>
      <c r="L26" s="46">
        <f>'5A By Lot'!M26/'5A By Lot'!$N26</f>
        <v>0</v>
      </c>
      <c r="M26" s="46">
        <f>'5A By Lot'!N26/'5A By Lot'!$N26</f>
        <v>1</v>
      </c>
      <c r="N26" s="7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2" customHeight="1">
      <c r="A27" s="47" t="s">
        <v>266</v>
      </c>
      <c r="B27" s="51">
        <f>'5A By Lot'!C27/'5A By Lot'!$N27</f>
        <v>0</v>
      </c>
      <c r="C27" s="51">
        <f>'5A By Lot'!D27/'5A By Lot'!$N27</f>
        <v>0.83777239709443097</v>
      </c>
      <c r="D27" s="51">
        <f>'5A By Lot'!E27/'5A By Lot'!$N27</f>
        <v>9.2009685230024216E-2</v>
      </c>
      <c r="E27" s="51">
        <f>'5A By Lot'!F27/'5A By Lot'!$N27</f>
        <v>0</v>
      </c>
      <c r="F27" s="51">
        <f>'5A By Lot'!G27/'5A By Lot'!$N27</f>
        <v>0</v>
      </c>
      <c r="G27" s="51">
        <f>'5A By Lot'!H27/'5A By Lot'!$N27</f>
        <v>0</v>
      </c>
      <c r="H27" s="51">
        <f>'5A By Lot'!I27/'5A By Lot'!$N27</f>
        <v>3.6319612590799029E-2</v>
      </c>
      <c r="I27" s="51">
        <f>'5A By Lot'!J27/'5A By Lot'!$N27</f>
        <v>2.4213075060532687E-2</v>
      </c>
      <c r="J27" s="51">
        <f>'5A By Lot'!K27/'5A By Lot'!$N27</f>
        <v>0</v>
      </c>
      <c r="K27" s="51">
        <f>'5A By Lot'!L27/'5A By Lot'!$N27</f>
        <v>9.6852300242130755E-3</v>
      </c>
      <c r="L27" s="51">
        <f>'5A By Lot'!M27/'5A By Lot'!$N27</f>
        <v>0</v>
      </c>
      <c r="M27" s="51">
        <f>'5A By Lot'!N27/'5A By Lot'!$N27</f>
        <v>1</v>
      </c>
      <c r="N27" s="7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2" customHeight="1">
      <c r="A28" s="45" t="s">
        <v>267</v>
      </c>
      <c r="B28" s="46">
        <f>'5A By Lot'!C28/'5A By Lot'!$N28</f>
        <v>0.69339622641509435</v>
      </c>
      <c r="C28" s="46">
        <f>'5A By Lot'!D28/'5A By Lot'!$N28</f>
        <v>0.18160377358490565</v>
      </c>
      <c r="D28" s="46">
        <f>'5A By Lot'!E28/'5A By Lot'!$N28</f>
        <v>0</v>
      </c>
      <c r="E28" s="46">
        <f>'5A By Lot'!F28/'5A By Lot'!$N28</f>
        <v>0</v>
      </c>
      <c r="F28" s="46">
        <f>'5A By Lot'!G28/'5A By Lot'!$N28</f>
        <v>2.8301886792452831E-2</v>
      </c>
      <c r="G28" s="46">
        <f>'5A By Lot'!H28/'5A By Lot'!$N28</f>
        <v>3.3018867924528301E-2</v>
      </c>
      <c r="H28" s="46">
        <f>'5A By Lot'!I28/'5A By Lot'!$N28</f>
        <v>4.7169811320754715E-3</v>
      </c>
      <c r="I28" s="46">
        <f>'5A By Lot'!J28/'5A By Lot'!$N28</f>
        <v>4.716981132075472E-2</v>
      </c>
      <c r="J28" s="46">
        <f>'5A By Lot'!K28/'5A By Lot'!$N28</f>
        <v>0</v>
      </c>
      <c r="K28" s="46">
        <f>'5A By Lot'!L28/'5A By Lot'!$N28</f>
        <v>2.3584905660377358E-3</v>
      </c>
      <c r="L28" s="46">
        <f>'5A By Lot'!M28/'5A By Lot'!$N28</f>
        <v>9.433962264150943E-3</v>
      </c>
      <c r="M28" s="46">
        <f>'5A By Lot'!N28/'5A By Lot'!$N28</f>
        <v>1</v>
      </c>
      <c r="N28" s="7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2" customHeight="1">
      <c r="A29" s="47" t="s">
        <v>269</v>
      </c>
      <c r="B29" s="51">
        <f>'5A By Lot'!C29/'5A By Lot'!$N29</f>
        <v>0</v>
      </c>
      <c r="C29" s="51">
        <f>'5A By Lot'!D29/'5A By Lot'!$N29</f>
        <v>0</v>
      </c>
      <c r="D29" s="51">
        <f>'5A By Lot'!E29/'5A By Lot'!$N29</f>
        <v>0</v>
      </c>
      <c r="E29" s="51">
        <f>'5A By Lot'!F29/'5A By Lot'!$N29</f>
        <v>0</v>
      </c>
      <c r="F29" s="51">
        <f>'5A By Lot'!G29/'5A By Lot'!$N29</f>
        <v>0</v>
      </c>
      <c r="G29" s="51">
        <f>'5A By Lot'!H29/'5A By Lot'!$N29</f>
        <v>0</v>
      </c>
      <c r="H29" s="51">
        <f>'5A By Lot'!I29/'5A By Lot'!$N29</f>
        <v>0.8</v>
      </c>
      <c r="I29" s="51">
        <f>'5A By Lot'!J29/'5A By Lot'!$N29</f>
        <v>0.2</v>
      </c>
      <c r="J29" s="51">
        <f>'5A By Lot'!K29/'5A By Lot'!$N29</f>
        <v>0</v>
      </c>
      <c r="K29" s="51">
        <f>'5A By Lot'!L29/'5A By Lot'!$N29</f>
        <v>0</v>
      </c>
      <c r="L29" s="51">
        <f>'5A By Lot'!M29/'5A By Lot'!$N29</f>
        <v>0</v>
      </c>
      <c r="M29" s="51">
        <f>'5A By Lot'!N29/'5A By Lot'!$N29</f>
        <v>1</v>
      </c>
      <c r="N29" s="7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2" customHeight="1">
      <c r="A30" s="45" t="s">
        <v>270</v>
      </c>
      <c r="B30" s="46">
        <f>'5A By Lot'!C30/'5A By Lot'!$N30</f>
        <v>0</v>
      </c>
      <c r="C30" s="46">
        <f>'5A By Lot'!D30/'5A By Lot'!$N30</f>
        <v>0</v>
      </c>
      <c r="D30" s="46">
        <f>'5A By Lot'!E30/'5A By Lot'!$N30</f>
        <v>0</v>
      </c>
      <c r="E30" s="46">
        <f>'5A By Lot'!F30/'5A By Lot'!$N30</f>
        <v>0</v>
      </c>
      <c r="F30" s="46">
        <f>'5A By Lot'!G30/'5A By Lot'!$N30</f>
        <v>0.7142857142857143</v>
      </c>
      <c r="G30" s="46">
        <f>'5A By Lot'!H30/'5A By Lot'!$N30</f>
        <v>0.14285714285714285</v>
      </c>
      <c r="H30" s="46">
        <f>'5A By Lot'!I30/'5A By Lot'!$N30</f>
        <v>0</v>
      </c>
      <c r="I30" s="46">
        <f>'5A By Lot'!J30/'5A By Lot'!$N30</f>
        <v>0.14285714285714285</v>
      </c>
      <c r="J30" s="46">
        <f>'5A By Lot'!K30/'5A By Lot'!$N30</f>
        <v>0</v>
      </c>
      <c r="K30" s="46">
        <f>'5A By Lot'!L30/'5A By Lot'!$N30</f>
        <v>0</v>
      </c>
      <c r="L30" s="46">
        <f>'5A By Lot'!M30/'5A By Lot'!$N30</f>
        <v>0</v>
      </c>
      <c r="M30" s="46">
        <f>'5A By Lot'!N30/'5A By Lot'!$N30</f>
        <v>1</v>
      </c>
      <c r="N30" s="7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2" customHeight="1">
      <c r="A31" s="47" t="s">
        <v>271</v>
      </c>
      <c r="B31" s="51">
        <f>'5A By Lot'!C31/'5A By Lot'!$N31</f>
        <v>0</v>
      </c>
      <c r="C31" s="51">
        <f>'5A By Lot'!D31/'5A By Lot'!$N31</f>
        <v>0</v>
      </c>
      <c r="D31" s="51">
        <f>'5A By Lot'!E31/'5A By Lot'!$N31</f>
        <v>0</v>
      </c>
      <c r="E31" s="51">
        <f>'5A By Lot'!F31/'5A By Lot'!$N31</f>
        <v>0</v>
      </c>
      <c r="F31" s="51">
        <f>'5A By Lot'!G31/'5A By Lot'!$N31</f>
        <v>0</v>
      </c>
      <c r="G31" s="51">
        <f>'5A By Lot'!H31/'5A By Lot'!$N31</f>
        <v>0</v>
      </c>
      <c r="H31" s="51">
        <f>'5A By Lot'!I31/'5A By Lot'!$N31</f>
        <v>0</v>
      </c>
      <c r="I31" s="51">
        <f>'5A By Lot'!J31/'5A By Lot'!$N31</f>
        <v>0</v>
      </c>
      <c r="J31" s="51">
        <f>'5A By Lot'!K31/'5A By Lot'!$N31</f>
        <v>0</v>
      </c>
      <c r="K31" s="51">
        <f>'5A By Lot'!L31/'5A By Lot'!$N31</f>
        <v>0.66666666666666663</v>
      </c>
      <c r="L31" s="51">
        <f>'5A By Lot'!M31/'5A By Lot'!$N31</f>
        <v>0.33333333333333331</v>
      </c>
      <c r="M31" s="51">
        <f>'5A By Lot'!N31/'5A By Lot'!$N31</f>
        <v>1</v>
      </c>
      <c r="N31" s="7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2" customHeight="1">
      <c r="A32" s="45" t="s">
        <v>272</v>
      </c>
      <c r="B32" s="46">
        <f>'5A By Lot'!C32/'5A By Lot'!$N32</f>
        <v>0</v>
      </c>
      <c r="C32" s="46">
        <f>'5A By Lot'!D32/'5A By Lot'!$N32</f>
        <v>0</v>
      </c>
      <c r="D32" s="46">
        <f>'5A By Lot'!E32/'5A By Lot'!$N32</f>
        <v>0</v>
      </c>
      <c r="E32" s="46">
        <f>'5A By Lot'!F32/'5A By Lot'!$N32</f>
        <v>0</v>
      </c>
      <c r="F32" s="46">
        <f>'5A By Lot'!G32/'5A By Lot'!$N32</f>
        <v>0</v>
      </c>
      <c r="G32" s="46">
        <f>'5A By Lot'!H32/'5A By Lot'!$N32</f>
        <v>0</v>
      </c>
      <c r="H32" s="46">
        <f>'5A By Lot'!I32/'5A By Lot'!$N32</f>
        <v>0</v>
      </c>
      <c r="I32" s="46">
        <f>'5A By Lot'!J32/'5A By Lot'!$N32</f>
        <v>0.11764705882352941</v>
      </c>
      <c r="J32" s="46">
        <f>'5A By Lot'!K32/'5A By Lot'!$N32</f>
        <v>0.23529411764705882</v>
      </c>
      <c r="K32" s="46">
        <f>'5A By Lot'!L32/'5A By Lot'!$N32</f>
        <v>0.6470588235294118</v>
      </c>
      <c r="L32" s="46">
        <f>'5A By Lot'!M32/'5A By Lot'!$N32</f>
        <v>0</v>
      </c>
      <c r="M32" s="46">
        <f>'5A By Lot'!N32/'5A By Lot'!$N32</f>
        <v>1</v>
      </c>
      <c r="N32" s="7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2" customHeight="1">
      <c r="A33" s="101" t="s">
        <v>273</v>
      </c>
      <c r="B33" s="102">
        <f>'5A By Lot'!C33/'5A By Lot'!$N33</f>
        <v>0</v>
      </c>
      <c r="C33" s="102">
        <f>'5A By Lot'!D33/'5A By Lot'!$N33</f>
        <v>0</v>
      </c>
      <c r="D33" s="102">
        <f>'5A By Lot'!E33/'5A By Lot'!$N33</f>
        <v>0</v>
      </c>
      <c r="E33" s="102">
        <f>'5A By Lot'!F33/'5A By Lot'!$N33</f>
        <v>0</v>
      </c>
      <c r="F33" s="102">
        <f>'5A By Lot'!G33/'5A By Lot'!$N33</f>
        <v>0</v>
      </c>
      <c r="G33" s="102">
        <f>'5A By Lot'!H33/'5A By Lot'!$N33</f>
        <v>0</v>
      </c>
      <c r="H33" s="102">
        <f>'5A By Lot'!I33/'5A By Lot'!$N33</f>
        <v>0</v>
      </c>
      <c r="I33" s="102">
        <f>'5A By Lot'!J33/'5A By Lot'!$N33</f>
        <v>0</v>
      </c>
      <c r="J33" s="102">
        <f>'5A By Lot'!K33/'5A By Lot'!$N33</f>
        <v>0</v>
      </c>
      <c r="K33" s="102">
        <f>'5A By Lot'!L33/'5A By Lot'!$N33</f>
        <v>1</v>
      </c>
      <c r="L33" s="102">
        <f>'5A By Lot'!M33/'5A By Lot'!$N33</f>
        <v>0</v>
      </c>
      <c r="M33" s="102">
        <f>'5A By Lot'!N33/'5A By Lot'!$N33</f>
        <v>1</v>
      </c>
      <c r="N33" s="7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2" customHeight="1">
      <c r="A34" s="47" t="s">
        <v>274</v>
      </c>
      <c r="B34" s="103">
        <f>'5A By Lot'!C34/'5A By Lot'!$N34</f>
        <v>1</v>
      </c>
      <c r="C34" s="103">
        <f>'5A By Lot'!D34/'5A By Lot'!$N34</f>
        <v>0</v>
      </c>
      <c r="D34" s="103">
        <f>'5A By Lot'!E34/'5A By Lot'!$N34</f>
        <v>0</v>
      </c>
      <c r="E34" s="103">
        <f>'5A By Lot'!F34/'5A By Lot'!$N34</f>
        <v>0</v>
      </c>
      <c r="F34" s="103">
        <f>'5A By Lot'!G34/'5A By Lot'!$N34</f>
        <v>0</v>
      </c>
      <c r="G34" s="103">
        <f>'5A By Lot'!H34/'5A By Lot'!$N34</f>
        <v>0</v>
      </c>
      <c r="H34" s="103">
        <f>'5A By Lot'!I34/'5A By Lot'!$N34</f>
        <v>0</v>
      </c>
      <c r="I34" s="103">
        <f>'5A By Lot'!J34/'5A By Lot'!$N34</f>
        <v>0</v>
      </c>
      <c r="J34" s="103">
        <f>'5A By Lot'!K34/'5A By Lot'!$N34</f>
        <v>0</v>
      </c>
      <c r="K34" s="103">
        <f>'5A By Lot'!L34/'5A By Lot'!$N34</f>
        <v>0</v>
      </c>
      <c r="L34" s="103">
        <f>'5A By Lot'!M34/'5A By Lot'!$N34</f>
        <v>0</v>
      </c>
      <c r="M34" s="103">
        <f>'5A By Lot'!N34/'5A By Lot'!$N34</f>
        <v>1</v>
      </c>
      <c r="N34" s="7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2" customHeight="1">
      <c r="A35" s="45" t="s">
        <v>275</v>
      </c>
      <c r="B35" s="46">
        <f>'5A By Lot'!C35/'5A By Lot'!$N35</f>
        <v>0</v>
      </c>
      <c r="C35" s="46">
        <f>'5A By Lot'!D35/'5A By Lot'!$N35</f>
        <v>0</v>
      </c>
      <c r="D35" s="46">
        <f>'5A By Lot'!E35/'5A By Lot'!$N35</f>
        <v>0</v>
      </c>
      <c r="E35" s="46">
        <f>'5A By Lot'!F35/'5A By Lot'!$N35</f>
        <v>0</v>
      </c>
      <c r="F35" s="46">
        <f>'5A By Lot'!G35/'5A By Lot'!$N35</f>
        <v>0</v>
      </c>
      <c r="G35" s="46">
        <f>'5A By Lot'!H35/'5A By Lot'!$N35</f>
        <v>0</v>
      </c>
      <c r="H35" s="46">
        <f>'5A By Lot'!I35/'5A By Lot'!$N35</f>
        <v>0</v>
      </c>
      <c r="I35" s="46">
        <f>'5A By Lot'!J35/'5A By Lot'!$N35</f>
        <v>0</v>
      </c>
      <c r="J35" s="46">
        <f>'5A By Lot'!K35/'5A By Lot'!$N35</f>
        <v>0</v>
      </c>
      <c r="K35" s="46">
        <f>'5A By Lot'!L35/'5A By Lot'!$N35</f>
        <v>1</v>
      </c>
      <c r="L35" s="46">
        <f>'5A By Lot'!M35/'5A By Lot'!$N35</f>
        <v>0</v>
      </c>
      <c r="M35" s="46">
        <f>'5A By Lot'!N35/'5A By Lot'!$N35</f>
        <v>1</v>
      </c>
      <c r="N35" s="7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2" customHeight="1">
      <c r="A36" s="47" t="s">
        <v>276</v>
      </c>
      <c r="B36" s="51">
        <f>'5A By Lot'!C36/'5A By Lot'!$N36</f>
        <v>0</v>
      </c>
      <c r="C36" s="51">
        <f>'5A By Lot'!D36/'5A By Lot'!$N36</f>
        <v>0</v>
      </c>
      <c r="D36" s="51">
        <f>'5A By Lot'!E36/'5A By Lot'!$N36</f>
        <v>0</v>
      </c>
      <c r="E36" s="51">
        <f>'5A By Lot'!F36/'5A By Lot'!$N36</f>
        <v>0</v>
      </c>
      <c r="F36" s="51">
        <f>'5A By Lot'!G36/'5A By Lot'!$N36</f>
        <v>0.8666666666666667</v>
      </c>
      <c r="G36" s="51">
        <f>'5A By Lot'!H36/'5A By Lot'!$N36</f>
        <v>3.3333333333333333E-2</v>
      </c>
      <c r="H36" s="51">
        <f>'5A By Lot'!I36/'5A By Lot'!$N36</f>
        <v>0</v>
      </c>
      <c r="I36" s="51">
        <f>'5A By Lot'!J36/'5A By Lot'!$N36</f>
        <v>6.6666666666666666E-2</v>
      </c>
      <c r="J36" s="51">
        <f>'5A By Lot'!K36/'5A By Lot'!$N36</f>
        <v>0</v>
      </c>
      <c r="K36" s="51">
        <f>'5A By Lot'!L36/'5A By Lot'!$N36</f>
        <v>0</v>
      </c>
      <c r="L36" s="51">
        <f>'5A By Lot'!M36/'5A By Lot'!$N36</f>
        <v>3.3333333333333333E-2</v>
      </c>
      <c r="M36" s="51">
        <f>'5A By Lot'!N36/'5A By Lot'!$N36</f>
        <v>1</v>
      </c>
      <c r="N36" s="7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2" customHeight="1">
      <c r="A37" s="45" t="s">
        <v>479</v>
      </c>
      <c r="B37" s="46" t="e">
        <f t="shared" ref="B37:M37" si="0">#REF!/#REF!</f>
        <v>#REF!</v>
      </c>
      <c r="C37" s="46" t="e">
        <f t="shared" si="0"/>
        <v>#REF!</v>
      </c>
      <c r="D37" s="46" t="e">
        <f t="shared" si="0"/>
        <v>#REF!</v>
      </c>
      <c r="E37" s="46" t="e">
        <f t="shared" si="0"/>
        <v>#REF!</v>
      </c>
      <c r="F37" s="46" t="e">
        <f t="shared" si="0"/>
        <v>#REF!</v>
      </c>
      <c r="G37" s="46" t="e">
        <f t="shared" si="0"/>
        <v>#REF!</v>
      </c>
      <c r="H37" s="46" t="e">
        <f t="shared" si="0"/>
        <v>#REF!</v>
      </c>
      <c r="I37" s="46" t="e">
        <f t="shared" si="0"/>
        <v>#REF!</v>
      </c>
      <c r="J37" s="46" t="e">
        <f t="shared" si="0"/>
        <v>#REF!</v>
      </c>
      <c r="K37" s="46" t="e">
        <f t="shared" si="0"/>
        <v>#REF!</v>
      </c>
      <c r="L37" s="46" t="e">
        <f t="shared" si="0"/>
        <v>#REF!</v>
      </c>
      <c r="M37" s="46" t="e">
        <f t="shared" si="0"/>
        <v>#REF!</v>
      </c>
      <c r="N37" s="7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2" customHeight="1">
      <c r="A38" s="47" t="s">
        <v>277</v>
      </c>
      <c r="B38" s="51">
        <f>'5A By Lot'!C37/'5A By Lot'!$N37</f>
        <v>0</v>
      </c>
      <c r="C38" s="51">
        <f>'5A By Lot'!D37/'5A By Lot'!$N37</f>
        <v>0</v>
      </c>
      <c r="D38" s="51">
        <f>'5A By Lot'!E37/'5A By Lot'!$N37</f>
        <v>0</v>
      </c>
      <c r="E38" s="51">
        <f>'5A By Lot'!F37/'5A By Lot'!$N37</f>
        <v>0</v>
      </c>
      <c r="F38" s="51">
        <f>'5A By Lot'!G37/'5A By Lot'!$N37</f>
        <v>0</v>
      </c>
      <c r="G38" s="51">
        <f>'5A By Lot'!H37/'5A By Lot'!$N37</f>
        <v>0</v>
      </c>
      <c r="H38" s="51">
        <f>'5A By Lot'!I37/'5A By Lot'!$N37</f>
        <v>0.84615384615384615</v>
      </c>
      <c r="I38" s="51">
        <f>'5A By Lot'!J37/'5A By Lot'!$N37</f>
        <v>0</v>
      </c>
      <c r="J38" s="51">
        <f>'5A By Lot'!K37/'5A By Lot'!$N37</f>
        <v>0.15384615384615385</v>
      </c>
      <c r="K38" s="51">
        <f>'5A By Lot'!L37/'5A By Lot'!$N37</f>
        <v>0</v>
      </c>
      <c r="L38" s="51">
        <f>'5A By Lot'!M37/'5A By Lot'!$N37</f>
        <v>0</v>
      </c>
      <c r="M38" s="51">
        <f>'5A By Lot'!N37/'5A By Lot'!$N37</f>
        <v>1</v>
      </c>
      <c r="N38" s="7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2" customHeight="1">
      <c r="A39" s="45" t="s">
        <v>278</v>
      </c>
      <c r="B39" s="46">
        <f>'5A By Lot'!C38/'5A By Lot'!$N38</f>
        <v>0.5</v>
      </c>
      <c r="C39" s="46">
        <f>'5A By Lot'!D38/'5A By Lot'!$N38</f>
        <v>0</v>
      </c>
      <c r="D39" s="46">
        <f>'5A By Lot'!E38/'5A By Lot'!$N38</f>
        <v>0</v>
      </c>
      <c r="E39" s="46">
        <f>'5A By Lot'!F38/'5A By Lot'!$N38</f>
        <v>0</v>
      </c>
      <c r="F39" s="46">
        <f>'5A By Lot'!G38/'5A By Lot'!$N38</f>
        <v>0</v>
      </c>
      <c r="G39" s="46">
        <f>'5A By Lot'!H38/'5A By Lot'!$N38</f>
        <v>0</v>
      </c>
      <c r="H39" s="46">
        <f>'5A By Lot'!I38/'5A By Lot'!$N38</f>
        <v>0</v>
      </c>
      <c r="I39" s="46">
        <f>'5A By Lot'!J38/'5A By Lot'!$N38</f>
        <v>0.13636363636363635</v>
      </c>
      <c r="J39" s="46">
        <f>'5A By Lot'!K38/'5A By Lot'!$N38</f>
        <v>0</v>
      </c>
      <c r="K39" s="46">
        <f>'5A By Lot'!L38/'5A By Lot'!$N38</f>
        <v>0</v>
      </c>
      <c r="L39" s="46">
        <f>'5A By Lot'!M38/'5A By Lot'!$N38</f>
        <v>0.36363636363636365</v>
      </c>
      <c r="M39" s="46">
        <f>'5A By Lot'!N38/'5A By Lot'!$N38</f>
        <v>1</v>
      </c>
      <c r="N39" s="7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2" customHeight="1">
      <c r="A40" s="47" t="s">
        <v>279</v>
      </c>
      <c r="B40" s="51">
        <f>'5A By Lot'!C39/'5A By Lot'!$N39</f>
        <v>0</v>
      </c>
      <c r="C40" s="51">
        <f>'5A By Lot'!D39/'5A By Lot'!$N39</f>
        <v>0</v>
      </c>
      <c r="D40" s="51">
        <f>'5A By Lot'!E39/'5A By Lot'!$N39</f>
        <v>0</v>
      </c>
      <c r="E40" s="51">
        <f>'5A By Lot'!F39/'5A By Lot'!$N39</f>
        <v>0</v>
      </c>
      <c r="F40" s="51">
        <f>'5A By Lot'!G39/'5A By Lot'!$N39</f>
        <v>0</v>
      </c>
      <c r="G40" s="51">
        <f>'5A By Lot'!H39/'5A By Lot'!$N39</f>
        <v>0.1</v>
      </c>
      <c r="H40" s="51">
        <f>'5A By Lot'!I39/'5A By Lot'!$N39</f>
        <v>0</v>
      </c>
      <c r="I40" s="51">
        <f>'5A By Lot'!J39/'5A By Lot'!$N39</f>
        <v>0.3</v>
      </c>
      <c r="J40" s="51">
        <f>'5A By Lot'!K39/'5A By Lot'!$N39</f>
        <v>0</v>
      </c>
      <c r="K40" s="51">
        <f>'5A By Lot'!L39/'5A By Lot'!$N39</f>
        <v>0.2</v>
      </c>
      <c r="L40" s="51">
        <f>'5A By Lot'!M39/'5A By Lot'!$N39</f>
        <v>0.4</v>
      </c>
      <c r="M40" s="51">
        <f>'5A By Lot'!N39/'5A By Lot'!$N39</f>
        <v>1</v>
      </c>
      <c r="N40" s="7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12" customHeight="1">
      <c r="A41" s="45" t="s">
        <v>281</v>
      </c>
      <c r="B41" s="46">
        <f>'5A By Lot'!C40/'5A By Lot'!$N40</f>
        <v>0</v>
      </c>
      <c r="C41" s="46">
        <f>'5A By Lot'!D40/'5A By Lot'!$N40</f>
        <v>0</v>
      </c>
      <c r="D41" s="46">
        <f>'5A By Lot'!E40/'5A By Lot'!$N40</f>
        <v>0</v>
      </c>
      <c r="E41" s="46">
        <f>'5A By Lot'!F40/'5A By Lot'!$N40</f>
        <v>0</v>
      </c>
      <c r="F41" s="46">
        <f>'5A By Lot'!G40/'5A By Lot'!$N40</f>
        <v>0</v>
      </c>
      <c r="G41" s="46">
        <f>'5A By Lot'!H40/'5A By Lot'!$N40</f>
        <v>1</v>
      </c>
      <c r="H41" s="46">
        <f>'5A By Lot'!I40/'5A By Lot'!$N40</f>
        <v>0</v>
      </c>
      <c r="I41" s="46">
        <f>'5A By Lot'!J40/'5A By Lot'!$N40</f>
        <v>0</v>
      </c>
      <c r="J41" s="46">
        <f>'5A By Lot'!K40/'5A By Lot'!$N40</f>
        <v>0</v>
      </c>
      <c r="K41" s="46">
        <f>'5A By Lot'!L40/'5A By Lot'!$N40</f>
        <v>0</v>
      </c>
      <c r="L41" s="46">
        <f>'5A By Lot'!M40/'5A By Lot'!$N40</f>
        <v>0</v>
      </c>
      <c r="M41" s="46">
        <f>'5A By Lot'!N40/'5A By Lot'!$N40</f>
        <v>1</v>
      </c>
      <c r="N41" s="7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2" customHeight="1">
      <c r="A42" s="47" t="s">
        <v>282</v>
      </c>
      <c r="B42" s="51">
        <f>'5A By Lot'!C41/'5A By Lot'!$N41</f>
        <v>0</v>
      </c>
      <c r="C42" s="51">
        <f>'5A By Lot'!D41/'5A By Lot'!$N41</f>
        <v>0</v>
      </c>
      <c r="D42" s="51">
        <f>'5A By Lot'!E41/'5A By Lot'!$N41</f>
        <v>0</v>
      </c>
      <c r="E42" s="51">
        <f>'5A By Lot'!F41/'5A By Lot'!$N41</f>
        <v>0</v>
      </c>
      <c r="F42" s="51">
        <f>'5A By Lot'!G41/'5A By Lot'!$N41</f>
        <v>0</v>
      </c>
      <c r="G42" s="51">
        <f>'5A By Lot'!H41/'5A By Lot'!$N41</f>
        <v>0</v>
      </c>
      <c r="H42" s="51">
        <f>'5A By Lot'!I41/'5A By Lot'!$N41</f>
        <v>1</v>
      </c>
      <c r="I42" s="51">
        <f>'5A By Lot'!J41/'5A By Lot'!$N41</f>
        <v>0</v>
      </c>
      <c r="J42" s="51">
        <f>'5A By Lot'!K41/'5A By Lot'!$N41</f>
        <v>0</v>
      </c>
      <c r="K42" s="51">
        <f>'5A By Lot'!L41/'5A By Lot'!$N41</f>
        <v>0</v>
      </c>
      <c r="L42" s="51">
        <f>'5A By Lot'!M41/'5A By Lot'!$N41</f>
        <v>0</v>
      </c>
      <c r="M42" s="51">
        <f>'5A By Lot'!N41/'5A By Lot'!$N41</f>
        <v>1</v>
      </c>
      <c r="N42" s="7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2" customHeight="1">
      <c r="A43" s="45" t="s">
        <v>283</v>
      </c>
      <c r="B43" s="46">
        <f>'5A By Lot'!C42/'5A By Lot'!$N42</f>
        <v>0</v>
      </c>
      <c r="C43" s="46">
        <f>'5A By Lot'!D42/'5A By Lot'!$N42</f>
        <v>0</v>
      </c>
      <c r="D43" s="46">
        <f>'5A By Lot'!E42/'5A By Lot'!$N42</f>
        <v>0</v>
      </c>
      <c r="E43" s="46">
        <f>'5A By Lot'!F42/'5A By Lot'!$N42</f>
        <v>0</v>
      </c>
      <c r="F43" s="46">
        <f>'5A By Lot'!G42/'5A By Lot'!$N42</f>
        <v>0</v>
      </c>
      <c r="G43" s="46">
        <f>'5A By Lot'!H42/'5A By Lot'!$N42</f>
        <v>0</v>
      </c>
      <c r="H43" s="46">
        <f>'5A By Lot'!I42/'5A By Lot'!$N42</f>
        <v>0</v>
      </c>
      <c r="I43" s="46">
        <f>'5A By Lot'!J42/'5A By Lot'!$N42</f>
        <v>0</v>
      </c>
      <c r="J43" s="46">
        <f>'5A By Lot'!K42/'5A By Lot'!$N42</f>
        <v>0</v>
      </c>
      <c r="K43" s="46">
        <f>'5A By Lot'!L42/'5A By Lot'!$N42</f>
        <v>1</v>
      </c>
      <c r="L43" s="46">
        <f>'5A By Lot'!M42/'5A By Lot'!$N42</f>
        <v>0</v>
      </c>
      <c r="M43" s="46">
        <f>'5A By Lot'!N42/'5A By Lot'!$N42</f>
        <v>1</v>
      </c>
      <c r="N43" s="7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2" customHeight="1">
      <c r="A44" s="47" t="s">
        <v>284</v>
      </c>
      <c r="B44" s="51">
        <f>'5A By Lot'!C43/'5A By Lot'!$N43</f>
        <v>0.35507246376811596</v>
      </c>
      <c r="C44" s="51">
        <f>'5A By Lot'!D43/'5A By Lot'!$N43</f>
        <v>7.2463768115942032E-2</v>
      </c>
      <c r="D44" s="51">
        <f>'5A By Lot'!E43/'5A By Lot'!$N43</f>
        <v>0</v>
      </c>
      <c r="E44" s="51">
        <f>'5A By Lot'!F43/'5A By Lot'!$N43</f>
        <v>0</v>
      </c>
      <c r="F44" s="51">
        <f>'5A By Lot'!G43/'5A By Lot'!$N43</f>
        <v>0</v>
      </c>
      <c r="G44" s="51">
        <f>'5A By Lot'!H43/'5A By Lot'!$N43</f>
        <v>0.45652173913043476</v>
      </c>
      <c r="H44" s="51">
        <f>'5A By Lot'!I43/'5A By Lot'!$N43</f>
        <v>1.4492753623188406E-2</v>
      </c>
      <c r="I44" s="51">
        <f>'5A By Lot'!J43/'5A By Lot'!$N43</f>
        <v>0.10144927536231885</v>
      </c>
      <c r="J44" s="51">
        <f>'5A By Lot'!K43/'5A By Lot'!$N43</f>
        <v>0</v>
      </c>
      <c r="K44" s="51">
        <f>'5A By Lot'!L43/'5A By Lot'!$N43</f>
        <v>0</v>
      </c>
      <c r="L44" s="51">
        <f>'5A By Lot'!M43/'5A By Lot'!$N43</f>
        <v>0</v>
      </c>
      <c r="M44" s="51">
        <f>'5A By Lot'!N43/'5A By Lot'!$N43</f>
        <v>1</v>
      </c>
      <c r="N44" s="7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2" customHeight="1">
      <c r="A45" s="45" t="s">
        <v>285</v>
      </c>
      <c r="B45" s="46">
        <f>'5A By Lot'!C44/'5A By Lot'!$N44</f>
        <v>0.30172413793103448</v>
      </c>
      <c r="C45" s="46">
        <f>'5A By Lot'!D44/'5A By Lot'!$N44</f>
        <v>0.63793103448275867</v>
      </c>
      <c r="D45" s="46">
        <f>'5A By Lot'!E44/'5A By Lot'!$N44</f>
        <v>0</v>
      </c>
      <c r="E45" s="46">
        <f>'5A By Lot'!F44/'5A By Lot'!$N44</f>
        <v>0</v>
      </c>
      <c r="F45" s="46">
        <f>'5A By Lot'!G44/'5A By Lot'!$N44</f>
        <v>1.7241379310344827E-2</v>
      </c>
      <c r="G45" s="46">
        <f>'5A By Lot'!H44/'5A By Lot'!$N44</f>
        <v>0</v>
      </c>
      <c r="H45" s="46">
        <f>'5A By Lot'!I44/'5A By Lot'!$N44</f>
        <v>0</v>
      </c>
      <c r="I45" s="46">
        <f>'5A By Lot'!J44/'5A By Lot'!$N44</f>
        <v>4.3103448275862072E-2</v>
      </c>
      <c r="J45" s="46">
        <f>'5A By Lot'!K44/'5A By Lot'!$N44</f>
        <v>0</v>
      </c>
      <c r="K45" s="46">
        <f>'5A By Lot'!L44/'5A By Lot'!$N44</f>
        <v>0</v>
      </c>
      <c r="L45" s="46">
        <f>'5A By Lot'!M44/'5A By Lot'!$N44</f>
        <v>0</v>
      </c>
      <c r="M45" s="46">
        <f>'5A By Lot'!N44/'5A By Lot'!$N44</f>
        <v>1</v>
      </c>
      <c r="N45" s="7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2" customHeight="1">
      <c r="A46" s="47" t="s">
        <v>286</v>
      </c>
      <c r="B46" s="51">
        <f>'5A By Lot'!C45/'5A By Lot'!$N45</f>
        <v>0.64166666666666672</v>
      </c>
      <c r="C46" s="51">
        <f>'5A By Lot'!D45/'5A By Lot'!$N45</f>
        <v>0</v>
      </c>
      <c r="D46" s="51">
        <f>'5A By Lot'!E45/'5A By Lot'!$N45</f>
        <v>0</v>
      </c>
      <c r="E46" s="51">
        <f>'5A By Lot'!F45/'5A By Lot'!$N45</f>
        <v>0</v>
      </c>
      <c r="F46" s="51">
        <f>'5A By Lot'!G45/'5A By Lot'!$N45</f>
        <v>0.21666666666666667</v>
      </c>
      <c r="G46" s="51">
        <f>'5A By Lot'!H45/'5A By Lot'!$N45</f>
        <v>4.1666666666666664E-2</v>
      </c>
      <c r="H46" s="51">
        <f>'5A By Lot'!I45/'5A By Lot'!$N45</f>
        <v>1.6666666666666666E-2</v>
      </c>
      <c r="I46" s="51">
        <f>'5A By Lot'!J45/'5A By Lot'!$N45</f>
        <v>0.05</v>
      </c>
      <c r="J46" s="51">
        <f>'5A By Lot'!K45/'5A By Lot'!$N45</f>
        <v>0</v>
      </c>
      <c r="K46" s="51">
        <f>'5A By Lot'!L45/'5A By Lot'!$N45</f>
        <v>1.6666666666666666E-2</v>
      </c>
      <c r="L46" s="51">
        <f>'5A By Lot'!M45/'5A By Lot'!$N45</f>
        <v>1.6666666666666666E-2</v>
      </c>
      <c r="M46" s="51">
        <f>'5A By Lot'!N45/'5A By Lot'!$N45</f>
        <v>1</v>
      </c>
      <c r="N46" s="7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2" customHeight="1">
      <c r="A47" s="45" t="s">
        <v>287</v>
      </c>
      <c r="B47" s="46">
        <f>'5A By Lot'!C46/'5A By Lot'!$N46</f>
        <v>0.92405063291139244</v>
      </c>
      <c r="C47" s="46">
        <f>'5A By Lot'!D46/'5A By Lot'!$N46</f>
        <v>0</v>
      </c>
      <c r="D47" s="46">
        <f>'5A By Lot'!E46/'5A By Lot'!$N46</f>
        <v>0</v>
      </c>
      <c r="E47" s="46">
        <f>'5A By Lot'!F46/'5A By Lot'!$N46</f>
        <v>0</v>
      </c>
      <c r="F47" s="46">
        <f>'5A By Lot'!G46/'5A By Lot'!$N46</f>
        <v>0</v>
      </c>
      <c r="G47" s="46">
        <f>'5A By Lot'!H46/'5A By Lot'!$N46</f>
        <v>0</v>
      </c>
      <c r="H47" s="46">
        <f>'5A By Lot'!I46/'5A By Lot'!$N46</f>
        <v>0</v>
      </c>
      <c r="I47" s="46">
        <f>'5A By Lot'!J46/'5A By Lot'!$N46</f>
        <v>2.5316455696202531E-2</v>
      </c>
      <c r="J47" s="46">
        <f>'5A By Lot'!K46/'5A By Lot'!$N46</f>
        <v>0</v>
      </c>
      <c r="K47" s="46">
        <f>'5A By Lot'!L46/'5A By Lot'!$N46</f>
        <v>2.5316455696202531E-2</v>
      </c>
      <c r="L47" s="46">
        <f>'5A By Lot'!M46/'5A By Lot'!$N46</f>
        <v>2.5316455696202531E-2</v>
      </c>
      <c r="M47" s="46">
        <f>'5A By Lot'!N46/'5A By Lot'!$N46</f>
        <v>1</v>
      </c>
      <c r="N47" s="7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2" customHeight="1">
      <c r="A48" s="47" t="s">
        <v>288</v>
      </c>
      <c r="B48" s="51">
        <f>'5A By Lot'!C47/'5A By Lot'!$N47</f>
        <v>0</v>
      </c>
      <c r="C48" s="51">
        <f>'5A By Lot'!D47/'5A By Lot'!$N47</f>
        <v>0</v>
      </c>
      <c r="D48" s="51">
        <f>'5A By Lot'!E47/'5A By Lot'!$N47</f>
        <v>0</v>
      </c>
      <c r="E48" s="51">
        <f>'5A By Lot'!F47/'5A By Lot'!$N47</f>
        <v>0</v>
      </c>
      <c r="F48" s="51">
        <f>'5A By Lot'!G47/'5A By Lot'!$N47</f>
        <v>0</v>
      </c>
      <c r="G48" s="51">
        <f>'5A By Lot'!H47/'5A By Lot'!$N47</f>
        <v>0.2857142857142857</v>
      </c>
      <c r="H48" s="51">
        <f>'5A By Lot'!I47/'5A By Lot'!$N47</f>
        <v>0</v>
      </c>
      <c r="I48" s="51">
        <f>'5A By Lot'!J47/'5A By Lot'!$N47</f>
        <v>0.21428571428571427</v>
      </c>
      <c r="J48" s="51">
        <f>'5A By Lot'!K47/'5A By Lot'!$N47</f>
        <v>0.21428571428571427</v>
      </c>
      <c r="K48" s="51">
        <f>'5A By Lot'!L47/'5A By Lot'!$N47</f>
        <v>0</v>
      </c>
      <c r="L48" s="51">
        <f>'5A By Lot'!M47/'5A By Lot'!$N47</f>
        <v>0.2857142857142857</v>
      </c>
      <c r="M48" s="51">
        <f>'5A By Lot'!N47/'5A By Lot'!$N47</f>
        <v>1</v>
      </c>
      <c r="N48" s="7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2" customHeight="1">
      <c r="A49" s="45" t="s">
        <v>290</v>
      </c>
      <c r="B49" s="46">
        <f>'5A By Lot'!C48/'5A By Lot'!$N48</f>
        <v>0</v>
      </c>
      <c r="C49" s="46">
        <f>'5A By Lot'!D48/'5A By Lot'!$N48</f>
        <v>0.88990825688073394</v>
      </c>
      <c r="D49" s="46">
        <f>'5A By Lot'!E48/'5A By Lot'!$N48</f>
        <v>0</v>
      </c>
      <c r="E49" s="46">
        <f>'5A By Lot'!F48/'5A By Lot'!$N48</f>
        <v>0</v>
      </c>
      <c r="F49" s="46">
        <f>'5A By Lot'!G48/'5A By Lot'!$N48</f>
        <v>0</v>
      </c>
      <c r="G49" s="46">
        <f>'5A By Lot'!H48/'5A By Lot'!$N48</f>
        <v>9.1743119266055051E-3</v>
      </c>
      <c r="H49" s="46">
        <f>'5A By Lot'!I48/'5A By Lot'!$N48</f>
        <v>2.7522935779816515E-2</v>
      </c>
      <c r="I49" s="46">
        <f>'5A By Lot'!J48/'5A By Lot'!$N48</f>
        <v>2.7522935779816515E-2</v>
      </c>
      <c r="J49" s="46">
        <f>'5A By Lot'!K48/'5A By Lot'!$N48</f>
        <v>0</v>
      </c>
      <c r="K49" s="46">
        <f>'5A By Lot'!L48/'5A By Lot'!$N48</f>
        <v>2.7522935779816515E-2</v>
      </c>
      <c r="L49" s="46">
        <f>'5A By Lot'!M48/'5A By Lot'!$N48</f>
        <v>1.834862385321101E-2</v>
      </c>
      <c r="M49" s="46">
        <f>'5A By Lot'!N48/'5A By Lot'!$N48</f>
        <v>1</v>
      </c>
      <c r="N49" s="7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12" customHeight="1">
      <c r="A50" s="47" t="s">
        <v>291</v>
      </c>
      <c r="B50" s="51">
        <f>'5A By Lot'!C49/'5A By Lot'!$N49</f>
        <v>0.48</v>
      </c>
      <c r="C50" s="51">
        <f>'5A By Lot'!D49/'5A By Lot'!$N49</f>
        <v>0</v>
      </c>
      <c r="D50" s="51">
        <f>'5A By Lot'!E49/'5A By Lot'!$N49</f>
        <v>0</v>
      </c>
      <c r="E50" s="51">
        <f>'5A By Lot'!F49/'5A By Lot'!$N49</f>
        <v>0</v>
      </c>
      <c r="F50" s="51">
        <f>'5A By Lot'!G49/'5A By Lot'!$N49</f>
        <v>0</v>
      </c>
      <c r="G50" s="51">
        <f>'5A By Lot'!H49/'5A By Lot'!$N49</f>
        <v>0.12</v>
      </c>
      <c r="H50" s="51">
        <f>'5A By Lot'!I49/'5A By Lot'!$N49</f>
        <v>0</v>
      </c>
      <c r="I50" s="51">
        <f>'5A By Lot'!J49/'5A By Lot'!$N49</f>
        <v>0.36</v>
      </c>
      <c r="J50" s="51">
        <f>'5A By Lot'!K49/'5A By Lot'!$N49</f>
        <v>0</v>
      </c>
      <c r="K50" s="51">
        <f>'5A By Lot'!L49/'5A By Lot'!$N49</f>
        <v>0</v>
      </c>
      <c r="L50" s="51">
        <f>'5A By Lot'!M49/'5A By Lot'!$N49</f>
        <v>0.04</v>
      </c>
      <c r="M50" s="51">
        <f>'5A By Lot'!N49/'5A By Lot'!$N49</f>
        <v>1</v>
      </c>
      <c r="N50" s="7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2" customHeight="1">
      <c r="A51" s="45" t="s">
        <v>292</v>
      </c>
      <c r="B51" s="46">
        <f>'5A By Lot'!C50/'5A By Lot'!$N50</f>
        <v>0</v>
      </c>
      <c r="C51" s="46">
        <f>'5A By Lot'!D50/'5A By Lot'!$N50</f>
        <v>0</v>
      </c>
      <c r="D51" s="46">
        <f>'5A By Lot'!E50/'5A By Lot'!$N50</f>
        <v>0</v>
      </c>
      <c r="E51" s="46">
        <f>'5A By Lot'!F50/'5A By Lot'!$N50</f>
        <v>0</v>
      </c>
      <c r="F51" s="46">
        <f>'5A By Lot'!G50/'5A By Lot'!$N50</f>
        <v>0</v>
      </c>
      <c r="G51" s="46">
        <f>'5A By Lot'!H50/'5A By Lot'!$N50</f>
        <v>0</v>
      </c>
      <c r="H51" s="46">
        <f>'5A By Lot'!I50/'5A By Lot'!$N50</f>
        <v>0</v>
      </c>
      <c r="I51" s="46">
        <f>'5A By Lot'!J50/'5A By Lot'!$N50</f>
        <v>0.5</v>
      </c>
      <c r="J51" s="46">
        <f>'5A By Lot'!K50/'5A By Lot'!$N50</f>
        <v>0</v>
      </c>
      <c r="K51" s="46">
        <f>'5A By Lot'!L50/'5A By Lot'!$N50</f>
        <v>0</v>
      </c>
      <c r="L51" s="46">
        <f>'5A By Lot'!M50/'5A By Lot'!$N50</f>
        <v>0.5</v>
      </c>
      <c r="M51" s="46">
        <f>'5A By Lot'!N50/'5A By Lot'!$N50</f>
        <v>1</v>
      </c>
      <c r="N51" s="7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2" customHeight="1">
      <c r="A52" s="47" t="s">
        <v>294</v>
      </c>
      <c r="B52" s="51">
        <f>'5A By Lot'!C51/'5A By Lot'!$N51</f>
        <v>0</v>
      </c>
      <c r="C52" s="51">
        <f>'5A By Lot'!D51/'5A By Lot'!$N51</f>
        <v>0</v>
      </c>
      <c r="D52" s="51">
        <f>'5A By Lot'!E51/'5A By Lot'!$N51</f>
        <v>0.96610169491525422</v>
      </c>
      <c r="E52" s="51">
        <f>'5A By Lot'!F51/'5A By Lot'!$N51</f>
        <v>0</v>
      </c>
      <c r="F52" s="51">
        <f>'5A By Lot'!G51/'5A By Lot'!$N51</f>
        <v>0</v>
      </c>
      <c r="G52" s="51">
        <f>'5A By Lot'!H51/'5A By Lot'!$N51</f>
        <v>8.4745762711864406E-3</v>
      </c>
      <c r="H52" s="51">
        <f>'5A By Lot'!I51/'5A By Lot'!$N51</f>
        <v>0</v>
      </c>
      <c r="I52" s="51">
        <f>'5A By Lot'!J51/'5A By Lot'!$N51</f>
        <v>0</v>
      </c>
      <c r="J52" s="51">
        <f>'5A By Lot'!K51/'5A By Lot'!$N51</f>
        <v>2.5423728813559324E-2</v>
      </c>
      <c r="K52" s="51">
        <f>'5A By Lot'!L51/'5A By Lot'!$N51</f>
        <v>0</v>
      </c>
      <c r="L52" s="51">
        <f>'5A By Lot'!M51/'5A By Lot'!$N51</f>
        <v>0</v>
      </c>
      <c r="M52" s="51">
        <f>'5A By Lot'!N51/'5A By Lot'!$N51</f>
        <v>1</v>
      </c>
      <c r="N52" s="7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2" customHeight="1">
      <c r="A53" s="45" t="s">
        <v>295</v>
      </c>
      <c r="B53" s="46">
        <f>'5A By Lot'!C52/'5A By Lot'!$N52</f>
        <v>0</v>
      </c>
      <c r="C53" s="46">
        <f>'5A By Lot'!D52/'5A By Lot'!$N52</f>
        <v>0</v>
      </c>
      <c r="D53" s="46">
        <f>'5A By Lot'!E52/'5A By Lot'!$N52</f>
        <v>0.60416666666666663</v>
      </c>
      <c r="E53" s="46">
        <f>'5A By Lot'!F52/'5A By Lot'!$N52</f>
        <v>0</v>
      </c>
      <c r="F53" s="46">
        <f>'5A By Lot'!G52/'5A By Lot'!$N52</f>
        <v>0</v>
      </c>
      <c r="G53" s="46">
        <f>'5A By Lot'!H52/'5A By Lot'!$N52</f>
        <v>4.1666666666666664E-2</v>
      </c>
      <c r="H53" s="46">
        <f>'5A By Lot'!I52/'5A By Lot'!$N52</f>
        <v>0.328125</v>
      </c>
      <c r="I53" s="46">
        <f>'5A By Lot'!J52/'5A By Lot'!$N52</f>
        <v>2.6041666666666668E-2</v>
      </c>
      <c r="J53" s="46">
        <f>'5A By Lot'!K52/'5A By Lot'!$N52</f>
        <v>0</v>
      </c>
      <c r="K53" s="46">
        <f>'5A By Lot'!L52/'5A By Lot'!$N52</f>
        <v>0</v>
      </c>
      <c r="L53" s="46">
        <f>'5A By Lot'!M52/'5A By Lot'!$N52</f>
        <v>0</v>
      </c>
      <c r="M53" s="46">
        <f>'5A By Lot'!N52/'5A By Lot'!$N52</f>
        <v>1</v>
      </c>
      <c r="N53" s="7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2" customHeight="1">
      <c r="A54" s="47" t="s">
        <v>296</v>
      </c>
      <c r="B54" s="51">
        <f>'5A By Lot'!C53/'5A By Lot'!$N53</f>
        <v>0</v>
      </c>
      <c r="C54" s="51">
        <f>'5A By Lot'!D53/'5A By Lot'!$N53</f>
        <v>0.37089201877934275</v>
      </c>
      <c r="D54" s="51">
        <f>'5A By Lot'!E53/'5A By Lot'!$N53</f>
        <v>0.55868544600938963</v>
      </c>
      <c r="E54" s="51">
        <f>'5A By Lot'!F53/'5A By Lot'!$N53</f>
        <v>0</v>
      </c>
      <c r="F54" s="51">
        <f>'5A By Lot'!G53/'5A By Lot'!$N53</f>
        <v>0</v>
      </c>
      <c r="G54" s="51">
        <f>'5A By Lot'!H53/'5A By Lot'!$N53</f>
        <v>0</v>
      </c>
      <c r="H54" s="51">
        <f>'5A By Lot'!I53/'5A By Lot'!$N53</f>
        <v>7.0422535211267609E-2</v>
      </c>
      <c r="I54" s="51">
        <f>'5A By Lot'!J53/'5A By Lot'!$N53</f>
        <v>0</v>
      </c>
      <c r="J54" s="51">
        <f>'5A By Lot'!K53/'5A By Lot'!$N53</f>
        <v>0</v>
      </c>
      <c r="K54" s="51">
        <f>'5A By Lot'!L53/'5A By Lot'!$N53</f>
        <v>0</v>
      </c>
      <c r="L54" s="51">
        <f>'5A By Lot'!M53/'5A By Lot'!$N53</f>
        <v>0</v>
      </c>
      <c r="M54" s="51">
        <f>'5A By Lot'!N53/'5A By Lot'!$N53</f>
        <v>1</v>
      </c>
      <c r="N54" s="7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2" customHeight="1">
      <c r="A55" s="45" t="s">
        <v>297</v>
      </c>
      <c r="B55" s="46">
        <f>'5A By Lot'!C54/'5A By Lot'!$N54</f>
        <v>0</v>
      </c>
      <c r="C55" s="46">
        <f>'5A By Lot'!D54/'5A By Lot'!$N54</f>
        <v>1</v>
      </c>
      <c r="D55" s="46">
        <f>'5A By Lot'!E54/'5A By Lot'!$N54</f>
        <v>0</v>
      </c>
      <c r="E55" s="46">
        <f>'5A By Lot'!F54/'5A By Lot'!$N54</f>
        <v>0</v>
      </c>
      <c r="F55" s="46">
        <f>'5A By Lot'!G54/'5A By Lot'!$N54</f>
        <v>0</v>
      </c>
      <c r="G55" s="46">
        <f>'5A By Lot'!H54/'5A By Lot'!$N54</f>
        <v>0</v>
      </c>
      <c r="H55" s="46">
        <f>'5A By Lot'!I54/'5A By Lot'!$N54</f>
        <v>0</v>
      </c>
      <c r="I55" s="46">
        <f>'5A By Lot'!J54/'5A By Lot'!$N54</f>
        <v>0</v>
      </c>
      <c r="J55" s="46">
        <f>'5A By Lot'!K54/'5A By Lot'!$N54</f>
        <v>0</v>
      </c>
      <c r="K55" s="46">
        <f>'5A By Lot'!L54/'5A By Lot'!$N54</f>
        <v>0</v>
      </c>
      <c r="L55" s="46">
        <f>'5A By Lot'!M54/'5A By Lot'!$N54</f>
        <v>0</v>
      </c>
      <c r="M55" s="46">
        <f>'5A By Lot'!N54/'5A By Lot'!$N54</f>
        <v>1</v>
      </c>
      <c r="N55" s="7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2" customHeight="1">
      <c r="A56" s="47" t="s">
        <v>298</v>
      </c>
      <c r="B56" s="51">
        <f>'5A By Lot'!C55/'5A By Lot'!$N55</f>
        <v>0</v>
      </c>
      <c r="C56" s="51">
        <f>'5A By Lot'!D55/'5A By Lot'!$N55</f>
        <v>0.93809523809523809</v>
      </c>
      <c r="D56" s="51">
        <f>'5A By Lot'!E55/'5A By Lot'!$N55</f>
        <v>0</v>
      </c>
      <c r="E56" s="51">
        <f>'5A By Lot'!F55/'5A By Lot'!$N55</f>
        <v>0</v>
      </c>
      <c r="F56" s="51">
        <f>'5A By Lot'!G55/'5A By Lot'!$N55</f>
        <v>0</v>
      </c>
      <c r="G56" s="51">
        <f>'5A By Lot'!H55/'5A By Lot'!$N55</f>
        <v>0</v>
      </c>
      <c r="H56" s="51">
        <f>'5A By Lot'!I55/'5A By Lot'!$N55</f>
        <v>5.7142857142857141E-2</v>
      </c>
      <c r="I56" s="51">
        <f>'5A By Lot'!J55/'5A By Lot'!$N55</f>
        <v>4.7619047619047623E-3</v>
      </c>
      <c r="J56" s="51">
        <f>'5A By Lot'!K55/'5A By Lot'!$N55</f>
        <v>0</v>
      </c>
      <c r="K56" s="51">
        <f>'5A By Lot'!L55/'5A By Lot'!$N55</f>
        <v>0</v>
      </c>
      <c r="L56" s="51">
        <f>'5A By Lot'!M55/'5A By Lot'!$N55</f>
        <v>0</v>
      </c>
      <c r="M56" s="51">
        <f>'5A By Lot'!N55/'5A By Lot'!$N55</f>
        <v>1</v>
      </c>
      <c r="N56" s="7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2" customHeight="1">
      <c r="A57" s="45" t="s">
        <v>299</v>
      </c>
      <c r="B57" s="46">
        <f>'5A By Lot'!C56/'5A By Lot'!$N56</f>
        <v>0.32105263157894737</v>
      </c>
      <c r="C57" s="46">
        <f>'5A By Lot'!D56/'5A By Lot'!$N56</f>
        <v>0.59473684210526312</v>
      </c>
      <c r="D57" s="46">
        <f>'5A By Lot'!E56/'5A By Lot'!$N56</f>
        <v>0</v>
      </c>
      <c r="E57" s="46">
        <f>'5A By Lot'!F56/'5A By Lot'!$N56</f>
        <v>0</v>
      </c>
      <c r="F57" s="46">
        <f>'5A By Lot'!G56/'5A By Lot'!$N56</f>
        <v>0</v>
      </c>
      <c r="G57" s="46">
        <f>'5A By Lot'!H56/'5A By Lot'!$N56</f>
        <v>0</v>
      </c>
      <c r="H57" s="46">
        <f>'5A By Lot'!I56/'5A By Lot'!$N56</f>
        <v>0</v>
      </c>
      <c r="I57" s="46">
        <f>'5A By Lot'!J56/'5A By Lot'!$N56</f>
        <v>8.4210526315789472E-2</v>
      </c>
      <c r="J57" s="46">
        <f>'5A By Lot'!K56/'5A By Lot'!$N56</f>
        <v>0</v>
      </c>
      <c r="K57" s="46">
        <f>'5A By Lot'!L56/'5A By Lot'!$N56</f>
        <v>0</v>
      </c>
      <c r="L57" s="46">
        <f>'5A By Lot'!M56/'5A By Lot'!$N56</f>
        <v>0</v>
      </c>
      <c r="M57" s="46">
        <f>'5A By Lot'!N56/'5A By Lot'!$N56</f>
        <v>1</v>
      </c>
      <c r="N57" s="7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2" customHeight="1">
      <c r="A58" s="47" t="s">
        <v>300</v>
      </c>
      <c r="B58" s="51">
        <f>'5A By Lot'!C57/'5A By Lot'!$N57</f>
        <v>0.37419354838709679</v>
      </c>
      <c r="C58" s="51">
        <f>'5A By Lot'!D57/'5A By Lot'!$N57</f>
        <v>0</v>
      </c>
      <c r="D58" s="51">
        <f>'5A By Lot'!E57/'5A By Lot'!$N57</f>
        <v>0</v>
      </c>
      <c r="E58" s="51">
        <f>'5A By Lot'!F57/'5A By Lot'!$N57</f>
        <v>0</v>
      </c>
      <c r="F58" s="51">
        <f>'5A By Lot'!G57/'5A By Lot'!$N57</f>
        <v>0.58709677419354833</v>
      </c>
      <c r="G58" s="51">
        <f>'5A By Lot'!H57/'5A By Lot'!$N57</f>
        <v>1.935483870967742E-2</v>
      </c>
      <c r="H58" s="51">
        <f>'5A By Lot'!I57/'5A By Lot'!$N57</f>
        <v>0</v>
      </c>
      <c r="I58" s="51">
        <f>'5A By Lot'!J57/'5A By Lot'!$N57</f>
        <v>1.935483870967742E-2</v>
      </c>
      <c r="J58" s="51">
        <f>'5A By Lot'!K57/'5A By Lot'!$N57</f>
        <v>0</v>
      </c>
      <c r="K58" s="51">
        <f>'5A By Lot'!L57/'5A By Lot'!$N57</f>
        <v>0</v>
      </c>
      <c r="L58" s="51">
        <f>'5A By Lot'!M57/'5A By Lot'!$N57</f>
        <v>0</v>
      </c>
      <c r="M58" s="51">
        <f>'5A By Lot'!N57/'5A By Lot'!$N57</f>
        <v>1</v>
      </c>
      <c r="N58" s="7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2" customHeight="1">
      <c r="A59" s="109" t="s">
        <v>301</v>
      </c>
      <c r="B59" s="110">
        <f>'5A By Lot'!C58/'5A By Lot'!$N58</f>
        <v>0.70588235294117652</v>
      </c>
      <c r="C59" s="110">
        <f>'5A By Lot'!D58/'5A By Lot'!$N58</f>
        <v>0</v>
      </c>
      <c r="D59" s="110">
        <f>'5A By Lot'!E58/'5A By Lot'!$N58</f>
        <v>0</v>
      </c>
      <c r="E59" s="110">
        <f>'5A By Lot'!F58/'5A By Lot'!$N58</f>
        <v>0</v>
      </c>
      <c r="F59" s="110">
        <f>'5A By Lot'!G58/'5A By Lot'!$N58</f>
        <v>0</v>
      </c>
      <c r="G59" s="110">
        <f>'5A By Lot'!H58/'5A By Lot'!$N58</f>
        <v>0.29411764705882354</v>
      </c>
      <c r="H59" s="110">
        <f>'5A By Lot'!I58/'5A By Lot'!$N58</f>
        <v>0</v>
      </c>
      <c r="I59" s="110">
        <f>'5A By Lot'!J58/'5A By Lot'!$N58</f>
        <v>0</v>
      </c>
      <c r="J59" s="110">
        <f>'5A By Lot'!K58/'5A By Lot'!$N58</f>
        <v>0</v>
      </c>
      <c r="K59" s="110">
        <f>'5A By Lot'!L58/'5A By Lot'!$N58</f>
        <v>0</v>
      </c>
      <c r="L59" s="110">
        <f>'5A By Lot'!M58/'5A By Lot'!$N58</f>
        <v>0</v>
      </c>
      <c r="M59" s="110">
        <f>'5A By Lot'!N58/'5A By Lot'!$N58</f>
        <v>1</v>
      </c>
      <c r="N59" s="7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2" customHeight="1">
      <c r="A60" s="47" t="s">
        <v>302</v>
      </c>
      <c r="B60" s="51" t="e">
        <f>'5A By Lot'!C59/'5A By Lot'!$N59</f>
        <v>#DIV/0!</v>
      </c>
      <c r="C60" s="51" t="e">
        <f>'5A By Lot'!D59/'5A By Lot'!$N59</f>
        <v>#DIV/0!</v>
      </c>
      <c r="D60" s="51" t="e">
        <f>'5A By Lot'!E59/'5A By Lot'!$N59</f>
        <v>#DIV/0!</v>
      </c>
      <c r="E60" s="51" t="e">
        <f>'5A By Lot'!F59/'5A By Lot'!$N59</f>
        <v>#DIV/0!</v>
      </c>
      <c r="F60" s="51" t="e">
        <f>'5A By Lot'!G59/'5A By Lot'!$N59</f>
        <v>#DIV/0!</v>
      </c>
      <c r="G60" s="51" t="e">
        <f>'5A By Lot'!H59/'5A By Lot'!$N59</f>
        <v>#DIV/0!</v>
      </c>
      <c r="H60" s="51" t="e">
        <f>'5A By Lot'!I59/'5A By Lot'!$N59</f>
        <v>#DIV/0!</v>
      </c>
      <c r="I60" s="51" t="e">
        <f>'5A By Lot'!J59/'5A By Lot'!$N59</f>
        <v>#DIV/0!</v>
      </c>
      <c r="J60" s="51" t="e">
        <f>'5A By Lot'!K59/'5A By Lot'!$N59</f>
        <v>#DIV/0!</v>
      </c>
      <c r="K60" s="51" t="e">
        <f>'5A By Lot'!L59/'5A By Lot'!$N59</f>
        <v>#DIV/0!</v>
      </c>
      <c r="L60" s="51" t="e">
        <f>'5A By Lot'!M59/'5A By Lot'!$N59</f>
        <v>#DIV/0!</v>
      </c>
      <c r="M60" s="51" t="e">
        <f>'5A By Lot'!N59/'5A By Lot'!$N59</f>
        <v>#DIV/0!</v>
      </c>
      <c r="N60" s="7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2" customHeight="1">
      <c r="A61" s="45" t="s">
        <v>304</v>
      </c>
      <c r="B61" s="46">
        <f>'5A By Lot'!C60/'5A By Lot'!$N60</f>
        <v>0</v>
      </c>
      <c r="C61" s="46">
        <f>'5A By Lot'!D60/'5A By Lot'!$N60</f>
        <v>0</v>
      </c>
      <c r="D61" s="46">
        <f>'5A By Lot'!E60/'5A By Lot'!$N60</f>
        <v>0</v>
      </c>
      <c r="E61" s="46">
        <f>'5A By Lot'!F60/'5A By Lot'!$N60</f>
        <v>0</v>
      </c>
      <c r="F61" s="46">
        <f>'5A By Lot'!G60/'5A By Lot'!$N60</f>
        <v>0</v>
      </c>
      <c r="G61" s="46">
        <f>'5A By Lot'!H60/'5A By Lot'!$N60</f>
        <v>0</v>
      </c>
      <c r="H61" s="46">
        <f>'5A By Lot'!I60/'5A By Lot'!$N60</f>
        <v>4.3478260869565216E-2</v>
      </c>
      <c r="I61" s="46">
        <f>'5A By Lot'!J60/'5A By Lot'!$N60</f>
        <v>0.17391304347826086</v>
      </c>
      <c r="J61" s="46">
        <f>'5A By Lot'!K60/'5A By Lot'!$N60</f>
        <v>4.3478260869565216E-2</v>
      </c>
      <c r="K61" s="46">
        <f>'5A By Lot'!L60/'5A By Lot'!$N60</f>
        <v>0</v>
      </c>
      <c r="L61" s="46">
        <f>'5A By Lot'!M60/'5A By Lot'!$N60</f>
        <v>0.73913043478260865</v>
      </c>
      <c r="M61" s="46">
        <f>'5A By Lot'!N60/'5A By Lot'!$N60</f>
        <v>1</v>
      </c>
      <c r="N61" s="7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>
      <c r="A62" s="47" t="s">
        <v>305</v>
      </c>
      <c r="B62" s="51">
        <f>'5A By Lot'!C61/'5A By Lot'!$N61</f>
        <v>0</v>
      </c>
      <c r="C62" s="51">
        <f>'5A By Lot'!D61/'5A By Lot'!$N61</f>
        <v>0</v>
      </c>
      <c r="D62" s="51">
        <f>'5A By Lot'!E61/'5A By Lot'!$N61</f>
        <v>0</v>
      </c>
      <c r="E62" s="51">
        <f>'5A By Lot'!F61/'5A By Lot'!$N61</f>
        <v>0</v>
      </c>
      <c r="F62" s="51">
        <f>'5A By Lot'!G61/'5A By Lot'!$N61</f>
        <v>0</v>
      </c>
      <c r="G62" s="51">
        <f>'5A By Lot'!H61/'5A By Lot'!$N61</f>
        <v>0</v>
      </c>
      <c r="H62" s="51">
        <f>'5A By Lot'!I61/'5A By Lot'!$N61</f>
        <v>0</v>
      </c>
      <c r="I62" s="51">
        <f>'5A By Lot'!J61/'5A By Lot'!$N61</f>
        <v>0.2857142857142857</v>
      </c>
      <c r="J62" s="51">
        <f>'5A By Lot'!K61/'5A By Lot'!$N61</f>
        <v>0.14285714285714285</v>
      </c>
      <c r="K62" s="51">
        <f>'5A By Lot'!L61/'5A By Lot'!$N61</f>
        <v>0.5714285714285714</v>
      </c>
      <c r="L62" s="51">
        <f>'5A By Lot'!M61/'5A By Lot'!$N61</f>
        <v>0</v>
      </c>
      <c r="M62" s="51">
        <f>'5A By Lot'!N61/'5A By Lot'!$N61</f>
        <v>1</v>
      </c>
      <c r="N62" s="7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>
      <c r="A63" s="45" t="s">
        <v>306</v>
      </c>
      <c r="B63" s="46">
        <f>'5A By Lot'!C62/'5A By Lot'!$N62</f>
        <v>0</v>
      </c>
      <c r="C63" s="46">
        <f>'5A By Lot'!D62/'5A By Lot'!$N62</f>
        <v>0.78431372549019607</v>
      </c>
      <c r="D63" s="46">
        <f>'5A By Lot'!E62/'5A By Lot'!$N62</f>
        <v>0</v>
      </c>
      <c r="E63" s="46">
        <f>'5A By Lot'!F62/'5A By Lot'!$N62</f>
        <v>0</v>
      </c>
      <c r="F63" s="46">
        <f>'5A By Lot'!G62/'5A By Lot'!$N62</f>
        <v>8.4967320261437912E-2</v>
      </c>
      <c r="G63" s="46">
        <f>'5A By Lot'!H62/'5A By Lot'!$N62</f>
        <v>2.6143790849673203E-2</v>
      </c>
      <c r="H63" s="46">
        <f>'5A By Lot'!I62/'5A By Lot'!$N62</f>
        <v>5.2287581699346407E-2</v>
      </c>
      <c r="I63" s="46">
        <f>'5A By Lot'!J62/'5A By Lot'!$N62</f>
        <v>3.9215686274509803E-2</v>
      </c>
      <c r="J63" s="46">
        <f>'5A By Lot'!K62/'5A By Lot'!$N62</f>
        <v>0</v>
      </c>
      <c r="K63" s="46">
        <f>'5A By Lot'!L62/'5A By Lot'!$N62</f>
        <v>1.3071895424836602E-2</v>
      </c>
      <c r="L63" s="46">
        <f>'5A By Lot'!M62/'5A By Lot'!$N62</f>
        <v>0</v>
      </c>
      <c r="M63" s="46">
        <f>'5A By Lot'!N62/'5A By Lot'!$N62</f>
        <v>1</v>
      </c>
      <c r="N63" s="7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>
      <c r="A64" s="47" t="s">
        <v>307</v>
      </c>
      <c r="B64" s="51">
        <f>'5A By Lot'!C63/'5A By Lot'!$N63</f>
        <v>0</v>
      </c>
      <c r="C64" s="51">
        <f>'5A By Lot'!D63/'5A By Lot'!$N63</f>
        <v>0</v>
      </c>
      <c r="D64" s="51">
        <f>'5A By Lot'!E63/'5A By Lot'!$N63</f>
        <v>0</v>
      </c>
      <c r="E64" s="51">
        <f>'5A By Lot'!F63/'5A By Lot'!$N63</f>
        <v>0</v>
      </c>
      <c r="F64" s="51">
        <f>'5A By Lot'!G63/'5A By Lot'!$N63</f>
        <v>0</v>
      </c>
      <c r="G64" s="51">
        <f>'5A By Lot'!H63/'5A By Lot'!$N63</f>
        <v>0</v>
      </c>
      <c r="H64" s="51">
        <f>'5A By Lot'!I63/'5A By Lot'!$N63</f>
        <v>0</v>
      </c>
      <c r="I64" s="51">
        <f>'5A By Lot'!J63/'5A By Lot'!$N63</f>
        <v>0</v>
      </c>
      <c r="J64" s="51">
        <f>'5A By Lot'!K63/'5A By Lot'!$N63</f>
        <v>1</v>
      </c>
      <c r="K64" s="51">
        <f>'5A By Lot'!L63/'5A By Lot'!$N63</f>
        <v>0</v>
      </c>
      <c r="L64" s="51">
        <f>'5A By Lot'!M63/'5A By Lot'!$N63</f>
        <v>0</v>
      </c>
      <c r="M64" s="51">
        <f>'5A By Lot'!N63/'5A By Lot'!$N63</f>
        <v>1</v>
      </c>
      <c r="N64" s="7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2" customHeight="1">
      <c r="A65" s="45" t="s">
        <v>308</v>
      </c>
      <c r="B65" s="46">
        <f>'5A By Lot'!C64/'5A By Lot'!$N64</f>
        <v>0</v>
      </c>
      <c r="C65" s="46">
        <f>'5A By Lot'!D64/'5A By Lot'!$N64</f>
        <v>0.89090909090909087</v>
      </c>
      <c r="D65" s="46">
        <f>'5A By Lot'!E64/'5A By Lot'!$N64</f>
        <v>0</v>
      </c>
      <c r="E65" s="46">
        <f>'5A By Lot'!F64/'5A By Lot'!$N64</f>
        <v>0</v>
      </c>
      <c r="F65" s="46">
        <f>'5A By Lot'!G64/'5A By Lot'!$N64</f>
        <v>0</v>
      </c>
      <c r="G65" s="46">
        <f>'5A By Lot'!H64/'5A By Lot'!$N64</f>
        <v>0</v>
      </c>
      <c r="H65" s="46">
        <f>'5A By Lot'!I64/'5A By Lot'!$N64</f>
        <v>0</v>
      </c>
      <c r="I65" s="46">
        <f>'5A By Lot'!J64/'5A By Lot'!$N64</f>
        <v>0</v>
      </c>
      <c r="J65" s="46">
        <f>'5A By Lot'!K64/'5A By Lot'!$N64</f>
        <v>0.10909090909090909</v>
      </c>
      <c r="K65" s="46">
        <f>'5A By Lot'!L64/'5A By Lot'!$N64</f>
        <v>0</v>
      </c>
      <c r="L65" s="46">
        <f>'5A By Lot'!M64/'5A By Lot'!$N64</f>
        <v>0</v>
      </c>
      <c r="M65" s="46">
        <f>'5A By Lot'!N64/'5A By Lot'!$N64</f>
        <v>1</v>
      </c>
      <c r="N65" s="7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2" customHeight="1">
      <c r="A66" s="47" t="s">
        <v>310</v>
      </c>
      <c r="B66" s="51">
        <f>'5A By Lot'!C65/'5A By Lot'!$N65</f>
        <v>0</v>
      </c>
      <c r="C66" s="51">
        <f>'5A By Lot'!D65/'5A By Lot'!$N65</f>
        <v>0</v>
      </c>
      <c r="D66" s="51">
        <f>'5A By Lot'!E65/'5A By Lot'!$N65</f>
        <v>1</v>
      </c>
      <c r="E66" s="51">
        <f>'5A By Lot'!F65/'5A By Lot'!$N65</f>
        <v>0</v>
      </c>
      <c r="F66" s="51">
        <f>'5A By Lot'!G65/'5A By Lot'!$N65</f>
        <v>0</v>
      </c>
      <c r="G66" s="51">
        <f>'5A By Lot'!H65/'5A By Lot'!$N65</f>
        <v>0</v>
      </c>
      <c r="H66" s="51">
        <f>'5A By Lot'!I65/'5A By Lot'!$N65</f>
        <v>0</v>
      </c>
      <c r="I66" s="51">
        <f>'5A By Lot'!J65/'5A By Lot'!$N65</f>
        <v>0</v>
      </c>
      <c r="J66" s="51">
        <f>'5A By Lot'!K65/'5A By Lot'!$N65</f>
        <v>0</v>
      </c>
      <c r="K66" s="51">
        <f>'5A By Lot'!L65/'5A By Lot'!$N65</f>
        <v>0</v>
      </c>
      <c r="L66" s="51">
        <f>'5A By Lot'!M65/'5A By Lot'!$N65</f>
        <v>0</v>
      </c>
      <c r="M66" s="51">
        <f>'5A By Lot'!N65/'5A By Lot'!$N65</f>
        <v>1</v>
      </c>
      <c r="N66" s="7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2" customHeight="1">
      <c r="A67" s="45" t="s">
        <v>311</v>
      </c>
      <c r="B67" s="46">
        <f>'5A By Lot'!C66/'5A By Lot'!$N66</f>
        <v>0</v>
      </c>
      <c r="C67" s="46">
        <f>'5A By Lot'!D66/'5A By Lot'!$N66</f>
        <v>0</v>
      </c>
      <c r="D67" s="46">
        <f>'5A By Lot'!E66/'5A By Lot'!$N66</f>
        <v>0.99459459459459465</v>
      </c>
      <c r="E67" s="46">
        <f>'5A By Lot'!F66/'5A By Lot'!$N66</f>
        <v>0</v>
      </c>
      <c r="F67" s="46">
        <f>'5A By Lot'!G66/'5A By Lot'!$N66</f>
        <v>0</v>
      </c>
      <c r="G67" s="46">
        <f>'5A By Lot'!H66/'5A By Lot'!$N66</f>
        <v>0</v>
      </c>
      <c r="H67" s="46">
        <f>'5A By Lot'!I66/'5A By Lot'!$N66</f>
        <v>0</v>
      </c>
      <c r="I67" s="46">
        <f>'5A By Lot'!J66/'5A By Lot'!$N66</f>
        <v>0</v>
      </c>
      <c r="J67" s="46">
        <f>'5A By Lot'!K66/'5A By Lot'!$N66</f>
        <v>5.4054054054054057E-3</v>
      </c>
      <c r="K67" s="46">
        <f>'5A By Lot'!L66/'5A By Lot'!$N66</f>
        <v>0</v>
      </c>
      <c r="L67" s="46">
        <f>'5A By Lot'!M66/'5A By Lot'!$N66</f>
        <v>0</v>
      </c>
      <c r="M67" s="46">
        <f>'5A By Lot'!N66/'5A By Lot'!$N66</f>
        <v>1</v>
      </c>
      <c r="N67" s="7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2" customHeight="1">
      <c r="A68" s="47" t="s">
        <v>312</v>
      </c>
      <c r="B68" s="51">
        <f>'5A By Lot'!C67/'5A By Lot'!$N67</f>
        <v>0</v>
      </c>
      <c r="C68" s="51">
        <f>'5A By Lot'!D67/'5A By Lot'!$N67</f>
        <v>0.47089947089947087</v>
      </c>
      <c r="D68" s="51">
        <f>'5A By Lot'!E67/'5A By Lot'!$N67</f>
        <v>0.52910052910052907</v>
      </c>
      <c r="E68" s="51">
        <f>'5A By Lot'!F67/'5A By Lot'!$N67</f>
        <v>0</v>
      </c>
      <c r="F68" s="51">
        <f>'5A By Lot'!G67/'5A By Lot'!$N67</f>
        <v>0</v>
      </c>
      <c r="G68" s="51">
        <f>'5A By Lot'!H67/'5A By Lot'!$N67</f>
        <v>0</v>
      </c>
      <c r="H68" s="51">
        <f>'5A By Lot'!I67/'5A By Lot'!$N67</f>
        <v>0</v>
      </c>
      <c r="I68" s="51">
        <f>'5A By Lot'!J67/'5A By Lot'!$N67</f>
        <v>0</v>
      </c>
      <c r="J68" s="51">
        <f>'5A By Lot'!K67/'5A By Lot'!$N67</f>
        <v>0</v>
      </c>
      <c r="K68" s="51">
        <f>'5A By Lot'!L67/'5A By Lot'!$N67</f>
        <v>0</v>
      </c>
      <c r="L68" s="51">
        <f>'5A By Lot'!M67/'5A By Lot'!$N67</f>
        <v>0</v>
      </c>
      <c r="M68" s="51">
        <f>'5A By Lot'!N67/'5A By Lot'!$N67</f>
        <v>1</v>
      </c>
      <c r="N68" s="7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2" customHeight="1">
      <c r="A69" s="45" t="s">
        <v>313</v>
      </c>
      <c r="B69" s="46">
        <f>'5A By Lot'!C68/'5A By Lot'!$N68</f>
        <v>0</v>
      </c>
      <c r="C69" s="46">
        <f>'5A By Lot'!D68/'5A By Lot'!$N68</f>
        <v>0.94285714285714284</v>
      </c>
      <c r="D69" s="46">
        <f>'5A By Lot'!E68/'5A By Lot'!$N68</f>
        <v>0</v>
      </c>
      <c r="E69" s="46">
        <f>'5A By Lot'!F68/'5A By Lot'!$N68</f>
        <v>0</v>
      </c>
      <c r="F69" s="46">
        <f>'5A By Lot'!G68/'5A By Lot'!$N68</f>
        <v>0</v>
      </c>
      <c r="G69" s="46">
        <f>'5A By Lot'!H68/'5A By Lot'!$N68</f>
        <v>0</v>
      </c>
      <c r="H69" s="46">
        <f>'5A By Lot'!I68/'5A By Lot'!$N68</f>
        <v>5.7142857142857141E-2</v>
      </c>
      <c r="I69" s="46">
        <f>'5A By Lot'!J68/'5A By Lot'!$N68</f>
        <v>0</v>
      </c>
      <c r="J69" s="46">
        <f>'5A By Lot'!K68/'5A By Lot'!$N68</f>
        <v>0</v>
      </c>
      <c r="K69" s="46">
        <f>'5A By Lot'!L68/'5A By Lot'!$N68</f>
        <v>0</v>
      </c>
      <c r="L69" s="46">
        <f>'5A By Lot'!M68/'5A By Lot'!$N68</f>
        <v>0</v>
      </c>
      <c r="M69" s="46">
        <f>'5A By Lot'!N68/'5A By Lot'!$N68</f>
        <v>1</v>
      </c>
      <c r="N69" s="7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2" customHeight="1">
      <c r="A70" s="47" t="s">
        <v>315</v>
      </c>
      <c r="B70" s="51">
        <f>'5A By Lot'!C69/'5A By Lot'!$N69</f>
        <v>0.37423312883435583</v>
      </c>
      <c r="C70" s="51">
        <f>'5A By Lot'!D69/'5A By Lot'!$N69</f>
        <v>0.46012269938650308</v>
      </c>
      <c r="D70" s="51">
        <f>'5A By Lot'!E69/'5A By Lot'!$N69</f>
        <v>0</v>
      </c>
      <c r="E70" s="51">
        <f>'5A By Lot'!F69/'5A By Lot'!$N69</f>
        <v>0</v>
      </c>
      <c r="F70" s="51">
        <f>'5A By Lot'!G69/'5A By Lot'!$N69</f>
        <v>0</v>
      </c>
      <c r="G70" s="51">
        <f>'5A By Lot'!H69/'5A By Lot'!$N69</f>
        <v>4.9079754601226995E-2</v>
      </c>
      <c r="H70" s="51">
        <f>'5A By Lot'!I69/'5A By Lot'!$N69</f>
        <v>3.6809815950920248E-2</v>
      </c>
      <c r="I70" s="51">
        <f>'5A By Lot'!J69/'5A By Lot'!$N69</f>
        <v>3.0674846625766871E-2</v>
      </c>
      <c r="J70" s="51">
        <f>'5A By Lot'!K69/'5A By Lot'!$N69</f>
        <v>4.9079754601226995E-2</v>
      </c>
      <c r="K70" s="51">
        <f>'5A By Lot'!L69/'5A By Lot'!$N69</f>
        <v>0</v>
      </c>
      <c r="L70" s="51">
        <f>'5A By Lot'!M69/'5A By Lot'!$N69</f>
        <v>0</v>
      </c>
      <c r="M70" s="51">
        <f>'5A By Lot'!N69/'5A By Lot'!$N69</f>
        <v>1</v>
      </c>
      <c r="N70" s="7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2" customHeight="1">
      <c r="A71" s="45" t="s">
        <v>316</v>
      </c>
      <c r="B71" s="46">
        <f>'5A By Lot'!C70/'5A By Lot'!$N70</f>
        <v>0.20353982300884957</v>
      </c>
      <c r="C71" s="46">
        <f>'5A By Lot'!D70/'5A By Lot'!$N70</f>
        <v>0</v>
      </c>
      <c r="D71" s="46">
        <f>'5A By Lot'!E70/'5A By Lot'!$N70</f>
        <v>0</v>
      </c>
      <c r="E71" s="46">
        <f>'5A By Lot'!F70/'5A By Lot'!$N70</f>
        <v>0</v>
      </c>
      <c r="F71" s="46">
        <f>'5A By Lot'!G70/'5A By Lot'!$N70</f>
        <v>0.67256637168141598</v>
      </c>
      <c r="G71" s="46">
        <f>'5A By Lot'!H70/'5A By Lot'!$N70</f>
        <v>3.5398230088495575E-2</v>
      </c>
      <c r="H71" s="46">
        <f>'5A By Lot'!I70/'5A By Lot'!$N70</f>
        <v>0</v>
      </c>
      <c r="I71" s="46">
        <f>'5A By Lot'!J70/'5A By Lot'!$N70</f>
        <v>8.8495575221238937E-2</v>
      </c>
      <c r="J71" s="46">
        <f>'5A By Lot'!K70/'5A By Lot'!$N70</f>
        <v>0</v>
      </c>
      <c r="K71" s="46">
        <f>'5A By Lot'!L70/'5A By Lot'!$N70</f>
        <v>0</v>
      </c>
      <c r="L71" s="46">
        <f>'5A By Lot'!M70/'5A By Lot'!$N70</f>
        <v>0</v>
      </c>
      <c r="M71" s="46">
        <f>'5A By Lot'!N70/'5A By Lot'!$N70</f>
        <v>1</v>
      </c>
      <c r="N71" s="7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2" customHeight="1">
      <c r="A72" s="47" t="s">
        <v>318</v>
      </c>
      <c r="B72" s="51">
        <f>'5A By Lot'!C71/'5A By Lot'!$N71</f>
        <v>0</v>
      </c>
      <c r="C72" s="51">
        <f>'5A By Lot'!D71/'5A By Lot'!$N71</f>
        <v>0.79545454545454541</v>
      </c>
      <c r="D72" s="51">
        <f>'5A By Lot'!E71/'5A By Lot'!$N71</f>
        <v>0</v>
      </c>
      <c r="E72" s="51">
        <f>'5A By Lot'!F71/'5A By Lot'!$N71</f>
        <v>0</v>
      </c>
      <c r="F72" s="51">
        <f>'5A By Lot'!G71/'5A By Lot'!$N71</f>
        <v>0</v>
      </c>
      <c r="G72" s="51">
        <f>'5A By Lot'!H71/'5A By Lot'!$N71</f>
        <v>1.5151515151515152E-2</v>
      </c>
      <c r="H72" s="51">
        <f>'5A By Lot'!I71/'5A By Lot'!$N71</f>
        <v>0.12121212121212122</v>
      </c>
      <c r="I72" s="51">
        <f>'5A By Lot'!J71/'5A By Lot'!$N71</f>
        <v>4.5454545454545456E-2</v>
      </c>
      <c r="J72" s="51">
        <f>'5A By Lot'!K71/'5A By Lot'!$N71</f>
        <v>1.5151515151515152E-2</v>
      </c>
      <c r="K72" s="51">
        <f>'5A By Lot'!L71/'5A By Lot'!$N71</f>
        <v>0</v>
      </c>
      <c r="L72" s="51">
        <f>'5A By Lot'!M71/'5A By Lot'!$N71</f>
        <v>7.575757575757576E-3</v>
      </c>
      <c r="M72" s="51">
        <f>'5A By Lot'!N71/'5A By Lot'!$N71</f>
        <v>1</v>
      </c>
      <c r="N72" s="7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2" customHeight="1">
      <c r="A73" s="45" t="s">
        <v>319</v>
      </c>
      <c r="B73" s="46">
        <f>'5A By Lot'!C72/'5A By Lot'!$N72</f>
        <v>0</v>
      </c>
      <c r="C73" s="46">
        <f>'5A By Lot'!D72/'5A By Lot'!$N72</f>
        <v>0.88424437299035374</v>
      </c>
      <c r="D73" s="46">
        <f>'5A By Lot'!E72/'5A By Lot'!$N72</f>
        <v>1.2861736334405145E-2</v>
      </c>
      <c r="E73" s="46">
        <f>'5A By Lot'!F72/'5A By Lot'!$N72</f>
        <v>0</v>
      </c>
      <c r="F73" s="46">
        <f>'5A By Lot'!G72/'5A By Lot'!$N72</f>
        <v>2.8938906752411574E-2</v>
      </c>
      <c r="G73" s="46">
        <f>'5A By Lot'!H72/'5A By Lot'!$N72</f>
        <v>6.4308681672025723E-3</v>
      </c>
      <c r="H73" s="46">
        <f>'5A By Lot'!I72/'5A By Lot'!$N72</f>
        <v>5.4662379421221867E-2</v>
      </c>
      <c r="I73" s="46">
        <f>'5A By Lot'!J72/'5A By Lot'!$N72</f>
        <v>1.2861736334405145E-2</v>
      </c>
      <c r="J73" s="46">
        <f>'5A By Lot'!K72/'5A By Lot'!$N72</f>
        <v>0</v>
      </c>
      <c r="K73" s="46">
        <f>'5A By Lot'!L72/'5A By Lot'!$N72</f>
        <v>0</v>
      </c>
      <c r="L73" s="46">
        <f>'5A By Lot'!M72/'5A By Lot'!$N72</f>
        <v>0</v>
      </c>
      <c r="M73" s="46">
        <f>'5A By Lot'!N72/'5A By Lot'!$N72</f>
        <v>1</v>
      </c>
      <c r="N73" s="7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2" customHeight="1">
      <c r="A74" s="47" t="s">
        <v>321</v>
      </c>
      <c r="B74" s="51">
        <f>'5A By Lot'!C73/'5A By Lot'!$N73</f>
        <v>0</v>
      </c>
      <c r="C74" s="51">
        <f>'5A By Lot'!D73/'5A By Lot'!$N73</f>
        <v>0</v>
      </c>
      <c r="D74" s="51">
        <f>'5A By Lot'!E73/'5A By Lot'!$N73</f>
        <v>0</v>
      </c>
      <c r="E74" s="51">
        <f>'5A By Lot'!F73/'5A By Lot'!$N73</f>
        <v>0</v>
      </c>
      <c r="F74" s="51">
        <f>'5A By Lot'!G73/'5A By Lot'!$N73</f>
        <v>0.4</v>
      </c>
      <c r="G74" s="51">
        <f>'5A By Lot'!H73/'5A By Lot'!$N73</f>
        <v>0</v>
      </c>
      <c r="H74" s="51">
        <f>'5A By Lot'!I73/'5A By Lot'!$N73</f>
        <v>0</v>
      </c>
      <c r="I74" s="51">
        <f>'5A By Lot'!J73/'5A By Lot'!$N73</f>
        <v>0.05</v>
      </c>
      <c r="J74" s="51">
        <f>'5A By Lot'!K73/'5A By Lot'!$N73</f>
        <v>0.55000000000000004</v>
      </c>
      <c r="K74" s="51">
        <f>'5A By Lot'!L73/'5A By Lot'!$N73</f>
        <v>0</v>
      </c>
      <c r="L74" s="51">
        <f>'5A By Lot'!M73/'5A By Lot'!$N73</f>
        <v>0</v>
      </c>
      <c r="M74" s="51">
        <f>'5A By Lot'!N73/'5A By Lot'!$N73</f>
        <v>1</v>
      </c>
      <c r="N74" s="7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2" customHeight="1">
      <c r="A75" s="45" t="s">
        <v>322</v>
      </c>
      <c r="B75" s="46">
        <f>'5A By Lot'!C74/'5A By Lot'!$N74</f>
        <v>0</v>
      </c>
      <c r="C75" s="46">
        <f>'5A By Lot'!D74/'5A By Lot'!$N74</f>
        <v>0.72043010752688175</v>
      </c>
      <c r="D75" s="46">
        <f>'5A By Lot'!E74/'5A By Lot'!$N74</f>
        <v>0</v>
      </c>
      <c r="E75" s="46">
        <f>'5A By Lot'!F74/'5A By Lot'!$N74</f>
        <v>0</v>
      </c>
      <c r="F75" s="46">
        <f>'5A By Lot'!G74/'5A By Lot'!$N74</f>
        <v>0</v>
      </c>
      <c r="G75" s="46">
        <f>'5A By Lot'!H74/'5A By Lot'!$N74</f>
        <v>0</v>
      </c>
      <c r="H75" s="46">
        <f>'5A By Lot'!I74/'5A By Lot'!$N74</f>
        <v>0.27956989247311825</v>
      </c>
      <c r="I75" s="46">
        <f>'5A By Lot'!J74/'5A By Lot'!$N74</f>
        <v>0</v>
      </c>
      <c r="J75" s="46">
        <f>'5A By Lot'!K74/'5A By Lot'!$N74</f>
        <v>0</v>
      </c>
      <c r="K75" s="46">
        <f>'5A By Lot'!L74/'5A By Lot'!$N74</f>
        <v>0</v>
      </c>
      <c r="L75" s="46">
        <f>'5A By Lot'!M74/'5A By Lot'!$N74</f>
        <v>0</v>
      </c>
      <c r="M75" s="46">
        <f>'5A By Lot'!N74/'5A By Lot'!$N74</f>
        <v>1</v>
      </c>
      <c r="N75" s="7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2" customHeight="1">
      <c r="A76" s="47" t="s">
        <v>323</v>
      </c>
      <c r="B76" s="51">
        <f>'5A By Lot'!C75/'5A By Lot'!$N75</f>
        <v>0</v>
      </c>
      <c r="C76" s="51">
        <f>'5A By Lot'!D75/'5A By Lot'!$N75</f>
        <v>0</v>
      </c>
      <c r="D76" s="51">
        <f>'5A By Lot'!E75/'5A By Lot'!$N75</f>
        <v>0</v>
      </c>
      <c r="E76" s="51">
        <f>'5A By Lot'!F75/'5A By Lot'!$N75</f>
        <v>0</v>
      </c>
      <c r="F76" s="51">
        <f>'5A By Lot'!G75/'5A By Lot'!$N75</f>
        <v>0.9327731092436975</v>
      </c>
      <c r="G76" s="51">
        <f>'5A By Lot'!H75/'5A By Lot'!$N75</f>
        <v>2.5210084033613446E-2</v>
      </c>
      <c r="H76" s="51">
        <f>'5A By Lot'!I75/'5A By Lot'!$N75</f>
        <v>0</v>
      </c>
      <c r="I76" s="51">
        <f>'5A By Lot'!J75/'5A By Lot'!$N75</f>
        <v>4.2016806722689079E-2</v>
      </c>
      <c r="J76" s="51">
        <f>'5A By Lot'!K75/'5A By Lot'!$N75</f>
        <v>0</v>
      </c>
      <c r="K76" s="51">
        <f>'5A By Lot'!L75/'5A By Lot'!$N75</f>
        <v>0</v>
      </c>
      <c r="L76" s="51">
        <f>'5A By Lot'!M75/'5A By Lot'!$N75</f>
        <v>0</v>
      </c>
      <c r="M76" s="51">
        <f>'5A By Lot'!N75/'5A By Lot'!$N75</f>
        <v>1</v>
      </c>
      <c r="N76" s="7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2" customHeight="1">
      <c r="A77" s="45" t="s">
        <v>325</v>
      </c>
      <c r="B77" s="46">
        <f>'5A By Lot'!C76/'5A By Lot'!$N76</f>
        <v>0</v>
      </c>
      <c r="C77" s="46">
        <f>'5A By Lot'!D76/'5A By Lot'!$N76</f>
        <v>0</v>
      </c>
      <c r="D77" s="46">
        <f>'5A By Lot'!E76/'5A By Lot'!$N76</f>
        <v>0</v>
      </c>
      <c r="E77" s="46">
        <f>'5A By Lot'!F76/'5A By Lot'!$N76</f>
        <v>1</v>
      </c>
      <c r="F77" s="46">
        <f>'5A By Lot'!G76/'5A By Lot'!$N76</f>
        <v>0</v>
      </c>
      <c r="G77" s="46">
        <f>'5A By Lot'!H76/'5A By Lot'!$N76</f>
        <v>0</v>
      </c>
      <c r="H77" s="46">
        <f>'5A By Lot'!I76/'5A By Lot'!$N76</f>
        <v>0</v>
      </c>
      <c r="I77" s="46">
        <f>'5A By Lot'!J76/'5A By Lot'!$N76</f>
        <v>0</v>
      </c>
      <c r="J77" s="46">
        <f>'5A By Lot'!K76/'5A By Lot'!$N76</f>
        <v>0</v>
      </c>
      <c r="K77" s="46">
        <f>'5A By Lot'!L76/'5A By Lot'!$N76</f>
        <v>0</v>
      </c>
      <c r="L77" s="46">
        <f>'5A By Lot'!M76/'5A By Lot'!$N76</f>
        <v>0</v>
      </c>
      <c r="M77" s="46">
        <f>'5A By Lot'!N76/'5A By Lot'!$N76</f>
        <v>1</v>
      </c>
      <c r="N77" s="7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2" customHeight="1">
      <c r="A78" s="47" t="s">
        <v>327</v>
      </c>
      <c r="B78" s="51">
        <f>'5A By Lot'!C77/'5A By Lot'!$N77</f>
        <v>0</v>
      </c>
      <c r="C78" s="51">
        <f>'5A By Lot'!D77/'5A By Lot'!$N77</f>
        <v>0.6</v>
      </c>
      <c r="D78" s="51">
        <f>'5A By Lot'!E77/'5A By Lot'!$N77</f>
        <v>0</v>
      </c>
      <c r="E78" s="51">
        <f>'5A By Lot'!F77/'5A By Lot'!$N77</f>
        <v>0</v>
      </c>
      <c r="F78" s="51">
        <f>'5A By Lot'!G77/'5A By Lot'!$N77</f>
        <v>0</v>
      </c>
      <c r="G78" s="51">
        <f>'5A By Lot'!H77/'5A By Lot'!$N77</f>
        <v>0.23333333333333334</v>
      </c>
      <c r="H78" s="51">
        <f>'5A By Lot'!I77/'5A By Lot'!$N77</f>
        <v>0</v>
      </c>
      <c r="I78" s="51">
        <f>'5A By Lot'!J77/'5A By Lot'!$N77</f>
        <v>0.1</v>
      </c>
      <c r="J78" s="51">
        <f>'5A By Lot'!K77/'5A By Lot'!$N77</f>
        <v>0</v>
      </c>
      <c r="K78" s="51">
        <f>'5A By Lot'!L77/'5A By Lot'!$N77</f>
        <v>3.3333333333333333E-2</v>
      </c>
      <c r="L78" s="51">
        <f>'5A By Lot'!M77/'5A By Lot'!$N77</f>
        <v>3.3333333333333333E-2</v>
      </c>
      <c r="M78" s="51">
        <f>'5A By Lot'!N77/'5A By Lot'!$N77</f>
        <v>1</v>
      </c>
      <c r="N78" s="7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12" customHeight="1">
      <c r="A79" s="45" t="s">
        <v>328</v>
      </c>
      <c r="B79" s="46">
        <f>'5A By Lot'!C78/'5A By Lot'!$N78</f>
        <v>0</v>
      </c>
      <c r="C79" s="46">
        <f>'5A By Lot'!D78/'5A By Lot'!$N78</f>
        <v>0.98765432098765427</v>
      </c>
      <c r="D79" s="46">
        <f>'5A By Lot'!E78/'5A By Lot'!$N78</f>
        <v>0</v>
      </c>
      <c r="E79" s="46">
        <f>'5A By Lot'!F78/'5A By Lot'!$N78</f>
        <v>0</v>
      </c>
      <c r="F79" s="46">
        <f>'5A By Lot'!G78/'5A By Lot'!$N78</f>
        <v>0</v>
      </c>
      <c r="G79" s="46">
        <f>'5A By Lot'!H78/'5A By Lot'!$N78</f>
        <v>0</v>
      </c>
      <c r="H79" s="46">
        <f>'5A By Lot'!I78/'5A By Lot'!$N78</f>
        <v>1.2345679012345678E-2</v>
      </c>
      <c r="I79" s="46">
        <f>'5A By Lot'!J78/'5A By Lot'!$N78</f>
        <v>0</v>
      </c>
      <c r="J79" s="46">
        <f>'5A By Lot'!K78/'5A By Lot'!$N78</f>
        <v>0</v>
      </c>
      <c r="K79" s="46">
        <f>'5A By Lot'!L78/'5A By Lot'!$N78</f>
        <v>0</v>
      </c>
      <c r="L79" s="71">
        <f>'5A By Lot'!M78/'5A By Lot'!$N78</f>
        <v>0</v>
      </c>
      <c r="M79" s="46">
        <f>'5A By Lot'!N78/'5A By Lot'!$N78</f>
        <v>1</v>
      </c>
      <c r="N79" s="7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2" customHeight="1">
      <c r="A80" s="47" t="s">
        <v>329</v>
      </c>
      <c r="B80" s="51">
        <f>'5A By Lot'!C79/'5A By Lot'!$N79</f>
        <v>0</v>
      </c>
      <c r="C80" s="51">
        <f>'5A By Lot'!D79/'5A By Lot'!$N79</f>
        <v>0.88636363636363635</v>
      </c>
      <c r="D80" s="51">
        <f>'5A By Lot'!E79/'5A By Lot'!$N79</f>
        <v>0.11363636363636363</v>
      </c>
      <c r="E80" s="51">
        <f>'5A By Lot'!F79/'5A By Lot'!$N79</f>
        <v>0</v>
      </c>
      <c r="F80" s="51">
        <f>'5A By Lot'!G79/'5A By Lot'!$N79</f>
        <v>0</v>
      </c>
      <c r="G80" s="51">
        <f>'5A By Lot'!H79/'5A By Lot'!$N79</f>
        <v>0</v>
      </c>
      <c r="H80" s="51">
        <f>'5A By Lot'!I79/'5A By Lot'!$N79</f>
        <v>0</v>
      </c>
      <c r="I80" s="51">
        <f>'5A By Lot'!J79/'5A By Lot'!$N79</f>
        <v>0</v>
      </c>
      <c r="J80" s="51">
        <f>'5A By Lot'!K79/'5A By Lot'!$N79</f>
        <v>0</v>
      </c>
      <c r="K80" s="51">
        <f>'5A By Lot'!L79/'5A By Lot'!$N79</f>
        <v>0</v>
      </c>
      <c r="L80" s="51">
        <f>'5A By Lot'!M79/'5A By Lot'!$N79</f>
        <v>0</v>
      </c>
      <c r="M80" s="51">
        <f>'5A By Lot'!N79/'5A By Lot'!$N79</f>
        <v>1</v>
      </c>
      <c r="N80" s="7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12" customHeight="1">
      <c r="A81" s="45" t="s">
        <v>330</v>
      </c>
      <c r="B81" s="46">
        <f>'5A By Lot'!C80/'5A By Lot'!$N80</f>
        <v>0</v>
      </c>
      <c r="C81" s="46">
        <f>'5A By Lot'!D80/'5A By Lot'!$N80</f>
        <v>1</v>
      </c>
      <c r="D81" s="46">
        <f>'5A By Lot'!E80/'5A By Lot'!$N80</f>
        <v>0</v>
      </c>
      <c r="E81" s="46">
        <f>'5A By Lot'!F80/'5A By Lot'!$N80</f>
        <v>0</v>
      </c>
      <c r="F81" s="46">
        <f>'5A By Lot'!G80/'5A By Lot'!$N80</f>
        <v>0</v>
      </c>
      <c r="G81" s="46">
        <f>'5A By Lot'!H80/'5A By Lot'!$N80</f>
        <v>0</v>
      </c>
      <c r="H81" s="46">
        <f>'5A By Lot'!I80/'5A By Lot'!$N80</f>
        <v>0</v>
      </c>
      <c r="I81" s="46">
        <f>'5A By Lot'!J80/'5A By Lot'!$N80</f>
        <v>0</v>
      </c>
      <c r="J81" s="46">
        <f>'5A By Lot'!K80/'5A By Lot'!$N80</f>
        <v>0</v>
      </c>
      <c r="K81" s="46">
        <f>'5A By Lot'!L80/'5A By Lot'!$N80</f>
        <v>0</v>
      </c>
      <c r="L81" s="46">
        <f>'5A By Lot'!M80/'5A By Lot'!$N80</f>
        <v>0</v>
      </c>
      <c r="M81" s="46">
        <f>'5A By Lot'!N80/'5A By Lot'!$N80</f>
        <v>1</v>
      </c>
      <c r="N81" s="7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2" customHeight="1">
      <c r="A82" s="47" t="s">
        <v>332</v>
      </c>
      <c r="B82" s="51">
        <f>'5A By Lot'!C81/'5A By Lot'!$N81</f>
        <v>0</v>
      </c>
      <c r="C82" s="51">
        <f>'5A By Lot'!D81/'5A By Lot'!$N81</f>
        <v>6.6666666666666666E-2</v>
      </c>
      <c r="D82" s="51">
        <f>'5A By Lot'!E81/'5A By Lot'!$N81</f>
        <v>0</v>
      </c>
      <c r="E82" s="51">
        <f>'5A By Lot'!F81/'5A By Lot'!$N81</f>
        <v>0</v>
      </c>
      <c r="F82" s="51">
        <f>'5A By Lot'!G81/'5A By Lot'!$N81</f>
        <v>0.66666666666666663</v>
      </c>
      <c r="G82" s="51">
        <f>'5A By Lot'!H81/'5A By Lot'!$N81</f>
        <v>0.2</v>
      </c>
      <c r="H82" s="51">
        <f>'5A By Lot'!I81/'5A By Lot'!$N81</f>
        <v>6.6666666666666666E-2</v>
      </c>
      <c r="I82" s="51">
        <f>'5A By Lot'!J81/'5A By Lot'!$N81</f>
        <v>0</v>
      </c>
      <c r="J82" s="51">
        <f>'5A By Lot'!K81/'5A By Lot'!$N81</f>
        <v>0</v>
      </c>
      <c r="K82" s="51">
        <f>'5A By Lot'!L81/'5A By Lot'!$N81</f>
        <v>0</v>
      </c>
      <c r="L82" s="51">
        <f>'5A By Lot'!M81/'5A By Lot'!$N81</f>
        <v>0</v>
      </c>
      <c r="M82" s="51">
        <f>'5A By Lot'!N81/'5A By Lot'!$N81</f>
        <v>1</v>
      </c>
      <c r="N82" s="7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2" customHeight="1">
      <c r="A83" s="45" t="s">
        <v>333</v>
      </c>
      <c r="B83" s="46">
        <f>'5A By Lot'!C82/'5A By Lot'!$N82</f>
        <v>0</v>
      </c>
      <c r="C83" s="46">
        <f>'5A By Lot'!D82/'5A By Lot'!$N82</f>
        <v>0</v>
      </c>
      <c r="D83" s="46">
        <f>'5A By Lot'!E82/'5A By Lot'!$N82</f>
        <v>0.87628865979381443</v>
      </c>
      <c r="E83" s="46">
        <f>'5A By Lot'!F82/'5A By Lot'!$N82</f>
        <v>0</v>
      </c>
      <c r="F83" s="46">
        <f>'5A By Lot'!G82/'5A By Lot'!$N82</f>
        <v>2.0618556701030927E-2</v>
      </c>
      <c r="G83" s="46">
        <f>'5A By Lot'!H82/'5A By Lot'!$N82</f>
        <v>0</v>
      </c>
      <c r="H83" s="46">
        <f>'5A By Lot'!I82/'5A By Lot'!$N82</f>
        <v>9.2783505154639179E-2</v>
      </c>
      <c r="I83" s="46">
        <f>'5A By Lot'!J82/'5A By Lot'!$N82</f>
        <v>1.0309278350515464E-2</v>
      </c>
      <c r="J83" s="46">
        <f>'5A By Lot'!K82/'5A By Lot'!$N82</f>
        <v>0</v>
      </c>
      <c r="K83" s="46">
        <f>'5A By Lot'!L82/'5A By Lot'!$N82</f>
        <v>0</v>
      </c>
      <c r="L83" s="46">
        <f>'5A By Lot'!M82/'5A By Lot'!$N82</f>
        <v>0</v>
      </c>
      <c r="M83" s="46">
        <f>'5A By Lot'!N82/'5A By Lot'!$N82</f>
        <v>1</v>
      </c>
      <c r="N83" s="7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12" customHeight="1">
      <c r="A84" s="101" t="s">
        <v>334</v>
      </c>
      <c r="B84" s="102">
        <f>'5A By Lot'!C83/'5A By Lot'!$N83</f>
        <v>0.15384615384615385</v>
      </c>
      <c r="C84" s="102">
        <f>'5A By Lot'!D83/'5A By Lot'!$N83</f>
        <v>0</v>
      </c>
      <c r="D84" s="102">
        <f>'5A By Lot'!E83/'5A By Lot'!$N83</f>
        <v>0</v>
      </c>
      <c r="E84" s="102">
        <f>'5A By Lot'!F83/'5A By Lot'!$N83</f>
        <v>0</v>
      </c>
      <c r="F84" s="102">
        <f>'5A By Lot'!G83/'5A By Lot'!$N83</f>
        <v>0.11538461538461539</v>
      </c>
      <c r="G84" s="102">
        <f>'5A By Lot'!H83/'5A By Lot'!$N83</f>
        <v>0.15384615384615385</v>
      </c>
      <c r="H84" s="102">
        <f>'5A By Lot'!I83/'5A By Lot'!$N83</f>
        <v>0</v>
      </c>
      <c r="I84" s="102">
        <f>'5A By Lot'!J83/'5A By Lot'!$N83</f>
        <v>0.11538461538461539</v>
      </c>
      <c r="J84" s="102">
        <f>'5A By Lot'!K83/'5A By Lot'!$N83</f>
        <v>7.6923076923076927E-2</v>
      </c>
      <c r="K84" s="102">
        <f>'5A By Lot'!L83/'5A By Lot'!$N83</f>
        <v>7.6923076923076927E-2</v>
      </c>
      <c r="L84" s="102">
        <f>'5A By Lot'!M83/'5A By Lot'!$N83</f>
        <v>0.30769230769230771</v>
      </c>
      <c r="M84" s="102">
        <f>'5A By Lot'!N83/'5A By Lot'!$N83</f>
        <v>1</v>
      </c>
      <c r="N84" s="7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12" customHeight="1">
      <c r="A85" s="45" t="s">
        <v>335</v>
      </c>
      <c r="B85" s="46">
        <f>'5A By Lot'!C84/'5A By Lot'!$N84</f>
        <v>0.46</v>
      </c>
      <c r="C85" s="46">
        <f>'5A By Lot'!D84/'5A By Lot'!$N84</f>
        <v>0</v>
      </c>
      <c r="D85" s="46">
        <f>'5A By Lot'!E84/'5A By Lot'!$N84</f>
        <v>0</v>
      </c>
      <c r="E85" s="46">
        <f>'5A By Lot'!F84/'5A By Lot'!$N84</f>
        <v>0</v>
      </c>
      <c r="F85" s="46">
        <f>'5A By Lot'!G84/'5A By Lot'!$N84</f>
        <v>0</v>
      </c>
      <c r="G85" s="46">
        <f>'5A By Lot'!H84/'5A By Lot'!$N84</f>
        <v>0.4</v>
      </c>
      <c r="H85" s="46">
        <f>'5A By Lot'!I84/'5A By Lot'!$N84</f>
        <v>0</v>
      </c>
      <c r="I85" s="46">
        <f>'5A By Lot'!J84/'5A By Lot'!$N84</f>
        <v>0.14000000000000001</v>
      </c>
      <c r="J85" s="46">
        <f>'5A By Lot'!K84/'5A By Lot'!$N84</f>
        <v>0</v>
      </c>
      <c r="K85" s="46">
        <f>'5A By Lot'!L84/'5A By Lot'!$N84</f>
        <v>0</v>
      </c>
      <c r="L85" s="46">
        <f>'5A By Lot'!M84/'5A By Lot'!$N84</f>
        <v>0</v>
      </c>
      <c r="M85" s="46">
        <f>'5A By Lot'!N84/'5A By Lot'!$N84</f>
        <v>1</v>
      </c>
      <c r="N85" s="7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2" customHeight="1">
      <c r="A86" s="47" t="s">
        <v>336</v>
      </c>
      <c r="B86" s="51">
        <f>'5A By Lot'!C85/'5A By Lot'!$N85</f>
        <v>0</v>
      </c>
      <c r="C86" s="51">
        <f>'5A By Lot'!D85/'5A By Lot'!$N85</f>
        <v>0.93939393939393945</v>
      </c>
      <c r="D86" s="51">
        <f>'5A By Lot'!E85/'5A By Lot'!$N85</f>
        <v>0</v>
      </c>
      <c r="E86" s="51">
        <f>'5A By Lot'!F85/'5A By Lot'!$N85</f>
        <v>0</v>
      </c>
      <c r="F86" s="51">
        <f>'5A By Lot'!G85/'5A By Lot'!$N85</f>
        <v>0</v>
      </c>
      <c r="G86" s="51">
        <f>'5A By Lot'!H85/'5A By Lot'!$N85</f>
        <v>2.0202020202020204E-2</v>
      </c>
      <c r="H86" s="51">
        <f>'5A By Lot'!I85/'5A By Lot'!$N85</f>
        <v>0</v>
      </c>
      <c r="I86" s="51">
        <f>'5A By Lot'!J85/'5A By Lot'!$N85</f>
        <v>2.0202020202020204E-2</v>
      </c>
      <c r="J86" s="51">
        <f>'5A By Lot'!K85/'5A By Lot'!$N85</f>
        <v>0</v>
      </c>
      <c r="K86" s="51">
        <f>'5A By Lot'!L85/'5A By Lot'!$N85</f>
        <v>0</v>
      </c>
      <c r="L86" s="51">
        <f>'5A By Lot'!M85/'5A By Lot'!$N85</f>
        <v>2.0202020202020204E-2</v>
      </c>
      <c r="M86" s="51">
        <f>'5A By Lot'!N85/'5A By Lot'!$N85</f>
        <v>1</v>
      </c>
      <c r="N86" s="7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5" customHeight="1">
      <c r="A87" s="47" t="s">
        <v>337</v>
      </c>
      <c r="B87" s="51">
        <f>'5A By Lot'!C86/'5A By Lot'!$N86</f>
        <v>0</v>
      </c>
      <c r="C87" s="51">
        <f>'5A By Lot'!D86/'5A By Lot'!$N86</f>
        <v>0.81818181818181823</v>
      </c>
      <c r="D87" s="51">
        <f>'5A By Lot'!E86/'5A By Lot'!$N86</f>
        <v>0</v>
      </c>
      <c r="E87" s="51">
        <f>'5A By Lot'!F86/'5A By Lot'!$N86</f>
        <v>0</v>
      </c>
      <c r="F87" s="51">
        <f>'5A By Lot'!G86/'5A By Lot'!$N86</f>
        <v>0</v>
      </c>
      <c r="G87" s="51">
        <f>'5A By Lot'!H86/'5A By Lot'!$N86</f>
        <v>0</v>
      </c>
      <c r="H87" s="51">
        <f>'5A By Lot'!I86/'5A By Lot'!$N86</f>
        <v>0</v>
      </c>
      <c r="I87" s="51">
        <f>'5A By Lot'!J86/'5A By Lot'!$N86</f>
        <v>9.0909090909090912E-2</v>
      </c>
      <c r="J87" s="51">
        <f>'5A By Lot'!K86/'5A By Lot'!$N86</f>
        <v>0</v>
      </c>
      <c r="K87" s="51">
        <f>'5A By Lot'!L86/'5A By Lot'!$N86</f>
        <v>0</v>
      </c>
      <c r="L87" s="51">
        <f>'5A By Lot'!M86/'5A By Lot'!$N86</f>
        <v>9.0909090909090912E-2</v>
      </c>
      <c r="M87" s="51">
        <f>'5A By Lot'!N86/'5A By Lot'!$N86</f>
        <v>1</v>
      </c>
    </row>
    <row r="88" spans="1:27" ht="12" customHeight="1">
      <c r="A88" s="45" t="s">
        <v>338</v>
      </c>
      <c r="B88" s="46">
        <f>'5A By Lot'!C87/'5A By Lot'!$N87</f>
        <v>0</v>
      </c>
      <c r="C88" s="46">
        <f>'5A By Lot'!D87/'5A By Lot'!$N87</f>
        <v>0</v>
      </c>
      <c r="D88" s="46">
        <f>'5A By Lot'!E87/'5A By Lot'!$N87</f>
        <v>0</v>
      </c>
      <c r="E88" s="46">
        <f>'5A By Lot'!F87/'5A By Lot'!$N87</f>
        <v>0</v>
      </c>
      <c r="F88" s="46">
        <f>'5A By Lot'!G87/'5A By Lot'!$N87</f>
        <v>0</v>
      </c>
      <c r="G88" s="46">
        <f>'5A By Lot'!H87/'5A By Lot'!$N87</f>
        <v>0</v>
      </c>
      <c r="H88" s="46">
        <f>'5A By Lot'!I87/'5A By Lot'!$N87</f>
        <v>0</v>
      </c>
      <c r="I88" s="46">
        <f>'5A By Lot'!J87/'5A By Lot'!$N87</f>
        <v>0</v>
      </c>
      <c r="J88" s="46">
        <f>'5A By Lot'!K87/'5A By Lot'!$N87</f>
        <v>0</v>
      </c>
      <c r="K88" s="46">
        <f>'5A By Lot'!L87/'5A By Lot'!$N87</f>
        <v>1</v>
      </c>
      <c r="L88" s="46">
        <f>'5A By Lot'!M87/'5A By Lot'!$N87</f>
        <v>0</v>
      </c>
      <c r="M88" s="46">
        <f>'5A By Lot'!N87/'5A By Lot'!$N87</f>
        <v>1</v>
      </c>
      <c r="N88" s="7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ht="12" customHeight="1">
      <c r="A89" s="47" t="s">
        <v>339</v>
      </c>
      <c r="B89" s="51">
        <f>'5A By Lot'!C88/'5A By Lot'!$N88</f>
        <v>0</v>
      </c>
      <c r="C89" s="51">
        <f>'5A By Lot'!D88/'5A By Lot'!$N88</f>
        <v>0</v>
      </c>
      <c r="D89" s="51">
        <f>'5A By Lot'!E88/'5A By Lot'!$N88</f>
        <v>0</v>
      </c>
      <c r="E89" s="51">
        <f>'5A By Lot'!F88/'5A By Lot'!$N88</f>
        <v>0</v>
      </c>
      <c r="F89" s="51">
        <f>'5A By Lot'!G88/'5A By Lot'!$N88</f>
        <v>0</v>
      </c>
      <c r="G89" s="51">
        <f>'5A By Lot'!H88/'5A By Lot'!$N88</f>
        <v>6.6666666666666666E-2</v>
      </c>
      <c r="H89" s="51">
        <f>'5A By Lot'!I88/'5A By Lot'!$N88</f>
        <v>0.8</v>
      </c>
      <c r="I89" s="51">
        <f>'5A By Lot'!J88/'5A By Lot'!$N88</f>
        <v>0</v>
      </c>
      <c r="J89" s="51">
        <f>'5A By Lot'!K88/'5A By Lot'!$N88</f>
        <v>0</v>
      </c>
      <c r="K89" s="51">
        <f>'5A By Lot'!L88/'5A By Lot'!$N88</f>
        <v>3.3333333333333333E-2</v>
      </c>
      <c r="L89" s="51">
        <f>'5A By Lot'!M88/'5A By Lot'!$N88</f>
        <v>0.1</v>
      </c>
      <c r="M89" s="51">
        <f>'5A By Lot'!N88/'5A By Lot'!$N88</f>
        <v>1</v>
      </c>
      <c r="N89" s="7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2" customHeight="1">
      <c r="A90" s="45" t="s">
        <v>340</v>
      </c>
      <c r="B90" s="46">
        <f>'5A By Lot'!C89/'5A By Lot'!$N89</f>
        <v>0</v>
      </c>
      <c r="C90" s="46">
        <f>'5A By Lot'!D89/'5A By Lot'!$N89</f>
        <v>0</v>
      </c>
      <c r="D90" s="46">
        <f>'5A By Lot'!E89/'5A By Lot'!$N89</f>
        <v>0</v>
      </c>
      <c r="E90" s="46">
        <f>'5A By Lot'!F89/'5A By Lot'!$N89</f>
        <v>0</v>
      </c>
      <c r="F90" s="46">
        <f>'5A By Lot'!G89/'5A By Lot'!$N89</f>
        <v>0</v>
      </c>
      <c r="G90" s="46">
        <f>'5A By Lot'!H89/'5A By Lot'!$N89</f>
        <v>0.25</v>
      </c>
      <c r="H90" s="46">
        <f>'5A By Lot'!I89/'5A By Lot'!$N89</f>
        <v>0.16666666666666666</v>
      </c>
      <c r="I90" s="46">
        <f>'5A By Lot'!J89/'5A By Lot'!$N89</f>
        <v>8.3333333333333329E-2</v>
      </c>
      <c r="J90" s="46">
        <f>'5A By Lot'!K89/'5A By Lot'!$N89</f>
        <v>0.16666666666666666</v>
      </c>
      <c r="K90" s="46">
        <f>'5A By Lot'!L89/'5A By Lot'!$N89</f>
        <v>0.16666666666666666</v>
      </c>
      <c r="L90" s="46">
        <f>'5A By Lot'!M89/'5A By Lot'!$N89</f>
        <v>0.16666666666666666</v>
      </c>
      <c r="M90" s="46">
        <f>'5A By Lot'!N89/'5A By Lot'!$N89</f>
        <v>1</v>
      </c>
      <c r="N90" s="7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12" customHeight="1">
      <c r="A91" s="47" t="s">
        <v>341</v>
      </c>
      <c r="B91" s="51">
        <f>'5A By Lot'!C90/'5A By Lot'!$N90</f>
        <v>0.15789473684210525</v>
      </c>
      <c r="C91" s="51">
        <f>'5A By Lot'!D90/'5A By Lot'!$N90</f>
        <v>0</v>
      </c>
      <c r="D91" s="51">
        <f>'5A By Lot'!E90/'5A By Lot'!$N90</f>
        <v>0</v>
      </c>
      <c r="E91" s="51">
        <f>'5A By Lot'!F90/'5A By Lot'!$N90</f>
        <v>0</v>
      </c>
      <c r="F91" s="51">
        <f>'5A By Lot'!G90/'5A By Lot'!$N90</f>
        <v>0.33333333333333331</v>
      </c>
      <c r="G91" s="51">
        <f>'5A By Lot'!H90/'5A By Lot'!$N90</f>
        <v>0.26315789473684209</v>
      </c>
      <c r="H91" s="51">
        <f>'5A By Lot'!I90/'5A By Lot'!$N90</f>
        <v>1.7543859649122806E-2</v>
      </c>
      <c r="I91" s="51">
        <f>'5A By Lot'!J90/'5A By Lot'!$N90</f>
        <v>0.21052631578947367</v>
      </c>
      <c r="J91" s="51">
        <f>'5A By Lot'!K90/'5A By Lot'!$N90</f>
        <v>1.7543859649122806E-2</v>
      </c>
      <c r="K91" s="51">
        <f>'5A By Lot'!L90/'5A By Lot'!$N90</f>
        <v>0</v>
      </c>
      <c r="L91" s="51">
        <f>'5A By Lot'!M90/'5A By Lot'!$N90</f>
        <v>0</v>
      </c>
      <c r="M91" s="51">
        <f>'5A By Lot'!N90/'5A By Lot'!$N90</f>
        <v>1</v>
      </c>
      <c r="N91" s="7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ht="12" customHeight="1">
      <c r="A92" s="45" t="s">
        <v>342</v>
      </c>
      <c r="B92" s="46">
        <f>'5A By Lot'!C91/'5A By Lot'!$N91</f>
        <v>0</v>
      </c>
      <c r="C92" s="46">
        <f>'5A By Lot'!D91/'5A By Lot'!$N91</f>
        <v>0</v>
      </c>
      <c r="D92" s="46">
        <f>'5A By Lot'!E91/'5A By Lot'!$N91</f>
        <v>0</v>
      </c>
      <c r="E92" s="46">
        <f>'5A By Lot'!F91/'5A By Lot'!$N91</f>
        <v>0</v>
      </c>
      <c r="F92" s="46">
        <f>'5A By Lot'!G91/'5A By Lot'!$N91</f>
        <v>0</v>
      </c>
      <c r="G92" s="46">
        <f>'5A By Lot'!H91/'5A By Lot'!$N91</f>
        <v>0.875</v>
      </c>
      <c r="H92" s="46">
        <f>'5A By Lot'!I91/'5A By Lot'!$N91</f>
        <v>0</v>
      </c>
      <c r="I92" s="46">
        <f>'5A By Lot'!J91/'5A By Lot'!$N91</f>
        <v>0.125</v>
      </c>
      <c r="J92" s="46">
        <f>'5A By Lot'!K91/'5A By Lot'!$N91</f>
        <v>0</v>
      </c>
      <c r="K92" s="46">
        <f>'5A By Lot'!L91/'5A By Lot'!$N91</f>
        <v>0</v>
      </c>
      <c r="L92" s="46">
        <f>'5A By Lot'!M91/'5A By Lot'!$N91</f>
        <v>0</v>
      </c>
      <c r="M92" s="46">
        <f>'5A By Lot'!N91/'5A By Lot'!$N91</f>
        <v>1</v>
      </c>
      <c r="N92" s="7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12" customHeight="1">
      <c r="A93" s="47" t="s">
        <v>343</v>
      </c>
      <c r="B93" s="51">
        <f>'5A By Lot'!C92/'5A By Lot'!$N92</f>
        <v>0</v>
      </c>
      <c r="C93" s="51">
        <f>'5A By Lot'!D92/'5A By Lot'!$N92</f>
        <v>0</v>
      </c>
      <c r="D93" s="51">
        <f>'5A By Lot'!E92/'5A By Lot'!$N92</f>
        <v>0</v>
      </c>
      <c r="E93" s="51">
        <f>'5A By Lot'!F92/'5A By Lot'!$N92</f>
        <v>0</v>
      </c>
      <c r="F93" s="51">
        <f>'5A By Lot'!G92/'5A By Lot'!$N92</f>
        <v>0</v>
      </c>
      <c r="G93" s="51">
        <f>'5A By Lot'!H92/'5A By Lot'!$N92</f>
        <v>0.33333333333333331</v>
      </c>
      <c r="H93" s="51">
        <f>'5A By Lot'!I92/'5A By Lot'!$N92</f>
        <v>0</v>
      </c>
      <c r="I93" s="51">
        <f>'5A By Lot'!J92/'5A By Lot'!$N92</f>
        <v>0.66666666666666663</v>
      </c>
      <c r="J93" s="51">
        <f>'5A By Lot'!K92/'5A By Lot'!$N92</f>
        <v>0</v>
      </c>
      <c r="K93" s="51">
        <f>'5A By Lot'!L92/'5A By Lot'!$N92</f>
        <v>0</v>
      </c>
      <c r="L93" s="51">
        <f>'5A By Lot'!M92/'5A By Lot'!$N92</f>
        <v>0</v>
      </c>
      <c r="M93" s="51">
        <f>'5A By Lot'!N92/'5A By Lot'!$N92</f>
        <v>1</v>
      </c>
      <c r="N93" s="7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2" customHeight="1">
      <c r="A94" s="45" t="s">
        <v>344</v>
      </c>
      <c r="B94" s="46">
        <f>'5A By Lot'!C93/'5A By Lot'!$N93</f>
        <v>0.1875</v>
      </c>
      <c r="C94" s="46">
        <f>'5A By Lot'!D93/'5A By Lot'!$N93</f>
        <v>0</v>
      </c>
      <c r="D94" s="46">
        <f>'5A By Lot'!E93/'5A By Lot'!$N93</f>
        <v>0</v>
      </c>
      <c r="E94" s="46">
        <f>'5A By Lot'!F93/'5A By Lot'!$N93</f>
        <v>0</v>
      </c>
      <c r="F94" s="46">
        <f>'5A By Lot'!G93/'5A By Lot'!$N93</f>
        <v>0</v>
      </c>
      <c r="G94" s="46">
        <f>'5A By Lot'!H93/'5A By Lot'!$N93</f>
        <v>0.1875</v>
      </c>
      <c r="H94" s="46">
        <f>'5A By Lot'!I93/'5A By Lot'!$N93</f>
        <v>0</v>
      </c>
      <c r="I94" s="46">
        <f>'5A By Lot'!J93/'5A By Lot'!$N93</f>
        <v>0</v>
      </c>
      <c r="J94" s="46">
        <f>'5A By Lot'!K93/'5A By Lot'!$N93</f>
        <v>0</v>
      </c>
      <c r="K94" s="46">
        <f>'5A By Lot'!L93/'5A By Lot'!$N93</f>
        <v>0.1875</v>
      </c>
      <c r="L94" s="46">
        <f>'5A By Lot'!M93/'5A By Lot'!$N93</f>
        <v>0.4375</v>
      </c>
      <c r="M94" s="46">
        <f>'5A By Lot'!N93/'5A By Lot'!$N93</f>
        <v>1</v>
      </c>
      <c r="N94" s="7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2" customHeight="1">
      <c r="A95" s="47" t="s">
        <v>345</v>
      </c>
      <c r="B95" s="51">
        <f>'5A By Lot'!C94/'5A By Lot'!$N94</f>
        <v>0</v>
      </c>
      <c r="C95" s="51">
        <f>'5A By Lot'!D94/'5A By Lot'!$N94</f>
        <v>0</v>
      </c>
      <c r="D95" s="51">
        <f>'5A By Lot'!E94/'5A By Lot'!$N94</f>
        <v>0</v>
      </c>
      <c r="E95" s="51">
        <f>'5A By Lot'!F94/'5A By Lot'!$N94</f>
        <v>0</v>
      </c>
      <c r="F95" s="51">
        <f>'5A By Lot'!G94/'5A By Lot'!$N94</f>
        <v>0</v>
      </c>
      <c r="G95" s="51">
        <f>'5A By Lot'!H94/'5A By Lot'!$N94</f>
        <v>0.22222222222222221</v>
      </c>
      <c r="H95" s="51">
        <f>'5A By Lot'!I94/'5A By Lot'!$N94</f>
        <v>0.66666666666666663</v>
      </c>
      <c r="I95" s="51">
        <f>'5A By Lot'!J94/'5A By Lot'!$N94</f>
        <v>0.1111111111111111</v>
      </c>
      <c r="J95" s="51">
        <f>'5A By Lot'!K94/'5A By Lot'!$N94</f>
        <v>0</v>
      </c>
      <c r="K95" s="51">
        <f>'5A By Lot'!L94/'5A By Lot'!$N94</f>
        <v>0</v>
      </c>
      <c r="L95" s="51">
        <f>'5A By Lot'!M94/'5A By Lot'!$N94</f>
        <v>0</v>
      </c>
      <c r="M95" s="51">
        <f>'5A By Lot'!N94/'5A By Lot'!$N94</f>
        <v>1</v>
      </c>
      <c r="N95" s="7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12" customHeight="1">
      <c r="A96" s="45" t="s">
        <v>346</v>
      </c>
      <c r="B96" s="46">
        <f>'5A By Lot'!C95/'5A By Lot'!$N95</f>
        <v>0.71604938271604934</v>
      </c>
      <c r="C96" s="46">
        <f>'5A By Lot'!D95/'5A By Lot'!$N95</f>
        <v>0.19753086419753085</v>
      </c>
      <c r="D96" s="46">
        <f>'5A By Lot'!E95/'5A By Lot'!$N95</f>
        <v>0</v>
      </c>
      <c r="E96" s="46">
        <f>'5A By Lot'!F95/'5A By Lot'!$N95</f>
        <v>0</v>
      </c>
      <c r="F96" s="46">
        <f>'5A By Lot'!G95/'5A By Lot'!$N95</f>
        <v>0</v>
      </c>
      <c r="G96" s="46">
        <f>'5A By Lot'!H95/'5A By Lot'!$N95</f>
        <v>3.7037037037037035E-2</v>
      </c>
      <c r="H96" s="46">
        <f>'5A By Lot'!I95/'5A By Lot'!$N95</f>
        <v>0</v>
      </c>
      <c r="I96" s="46">
        <f>'5A By Lot'!J95/'5A By Lot'!$N95</f>
        <v>4.9382716049382713E-2</v>
      </c>
      <c r="J96" s="46">
        <f>'5A By Lot'!K95/'5A By Lot'!$N95</f>
        <v>0</v>
      </c>
      <c r="K96" s="46">
        <f>'5A By Lot'!L95/'5A By Lot'!$N95</f>
        <v>0</v>
      </c>
      <c r="L96" s="46">
        <f>'5A By Lot'!M95/'5A By Lot'!$N95</f>
        <v>0</v>
      </c>
      <c r="M96" s="46">
        <f>'5A By Lot'!N95/'5A By Lot'!$N95</f>
        <v>1</v>
      </c>
      <c r="N96" s="7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ht="12" customHeight="1">
      <c r="A97" s="47" t="s">
        <v>347</v>
      </c>
      <c r="B97" s="51">
        <f>'5A By Lot'!C96/'5A By Lot'!$N96</f>
        <v>0</v>
      </c>
      <c r="C97" s="51">
        <f>'5A By Lot'!D96/'5A By Lot'!$N96</f>
        <v>0</v>
      </c>
      <c r="D97" s="51">
        <f>'5A By Lot'!E96/'5A By Lot'!$N96</f>
        <v>0</v>
      </c>
      <c r="E97" s="51">
        <f>'5A By Lot'!F96/'5A By Lot'!$N96</f>
        <v>0</v>
      </c>
      <c r="F97" s="51">
        <f>'5A By Lot'!G96/'5A By Lot'!$N96</f>
        <v>0</v>
      </c>
      <c r="G97" s="51">
        <f>'5A By Lot'!H96/'5A By Lot'!$N96</f>
        <v>0</v>
      </c>
      <c r="H97" s="51">
        <f>'5A By Lot'!I96/'5A By Lot'!$N96</f>
        <v>0</v>
      </c>
      <c r="I97" s="51">
        <f>'5A By Lot'!J96/'5A By Lot'!$N96</f>
        <v>0.8571428571428571</v>
      </c>
      <c r="J97" s="51">
        <f>'5A By Lot'!K96/'5A By Lot'!$N96</f>
        <v>0</v>
      </c>
      <c r="K97" s="51">
        <f>'5A By Lot'!L96/'5A By Lot'!$N96</f>
        <v>0</v>
      </c>
      <c r="L97" s="51">
        <f>'5A By Lot'!M96/'5A By Lot'!$N96</f>
        <v>0.14285714285714285</v>
      </c>
      <c r="M97" s="51">
        <f>'5A By Lot'!N96/'5A By Lot'!$N96</f>
        <v>1</v>
      </c>
      <c r="N97" s="7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ht="12" customHeight="1">
      <c r="A98" s="45" t="s">
        <v>349</v>
      </c>
      <c r="B98" s="46">
        <f>'5A By Lot'!C97/'5A By Lot'!$N97</f>
        <v>0</v>
      </c>
      <c r="C98" s="46">
        <f>'5A By Lot'!D97/'5A By Lot'!$N97</f>
        <v>0</v>
      </c>
      <c r="D98" s="46">
        <f>'5A By Lot'!E97/'5A By Lot'!$N97</f>
        <v>0</v>
      </c>
      <c r="E98" s="46">
        <f>'5A By Lot'!F97/'5A By Lot'!$N97</f>
        <v>0</v>
      </c>
      <c r="F98" s="46">
        <f>'5A By Lot'!G97/'5A By Lot'!$N97</f>
        <v>0.74626865671641796</v>
      </c>
      <c r="G98" s="46">
        <f>'5A By Lot'!H97/'5A By Lot'!$N97</f>
        <v>2.9850746268656716E-2</v>
      </c>
      <c r="H98" s="46">
        <f>'5A By Lot'!I97/'5A By Lot'!$N97</f>
        <v>0.14925373134328357</v>
      </c>
      <c r="I98" s="46">
        <f>'5A By Lot'!J97/'5A By Lot'!$N97</f>
        <v>7.4626865671641784E-2</v>
      </c>
      <c r="J98" s="46">
        <f>'5A By Lot'!K97/'5A By Lot'!$N97</f>
        <v>0</v>
      </c>
      <c r="K98" s="46">
        <f>'5A By Lot'!L97/'5A By Lot'!$N97</f>
        <v>0</v>
      </c>
      <c r="L98" s="46">
        <f>'5A By Lot'!M97/'5A By Lot'!$N97</f>
        <v>0</v>
      </c>
      <c r="M98" s="46">
        <f>'5A By Lot'!N97/'5A By Lot'!$N97</f>
        <v>1</v>
      </c>
      <c r="N98" s="7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ht="12" customHeight="1">
      <c r="A99" s="47" t="s">
        <v>350</v>
      </c>
      <c r="B99" s="51">
        <f>'5A By Lot'!C98/'5A By Lot'!$N98</f>
        <v>0</v>
      </c>
      <c r="C99" s="51">
        <f>'5A By Lot'!D98/'5A By Lot'!$N98</f>
        <v>0</v>
      </c>
      <c r="D99" s="51">
        <f>'5A By Lot'!E98/'5A By Lot'!$N98</f>
        <v>0</v>
      </c>
      <c r="E99" s="51">
        <f>'5A By Lot'!F98/'5A By Lot'!$N98</f>
        <v>0</v>
      </c>
      <c r="F99" s="51">
        <f>'5A By Lot'!G98/'5A By Lot'!$N98</f>
        <v>0.59322033898305082</v>
      </c>
      <c r="G99" s="51">
        <f>'5A By Lot'!H98/'5A By Lot'!$N98</f>
        <v>3.3898305084745763E-2</v>
      </c>
      <c r="H99" s="51">
        <f>'5A By Lot'!I98/'5A By Lot'!$N98</f>
        <v>0.26271186440677968</v>
      </c>
      <c r="I99" s="51">
        <f>'5A By Lot'!J98/'5A By Lot'!$N98</f>
        <v>8.4745762711864403E-2</v>
      </c>
      <c r="J99" s="51">
        <f>'5A By Lot'!K98/'5A By Lot'!$N98</f>
        <v>2.5423728813559324E-2</v>
      </c>
      <c r="K99" s="51">
        <f>'5A By Lot'!L98/'5A By Lot'!$N98</f>
        <v>0</v>
      </c>
      <c r="L99" s="51">
        <f>'5A By Lot'!M98/'5A By Lot'!$N98</f>
        <v>0</v>
      </c>
      <c r="M99" s="51">
        <f>'5A By Lot'!N98/'5A By Lot'!$N98</f>
        <v>1</v>
      </c>
      <c r="N99" s="7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12" customHeight="1">
      <c r="A100" s="45" t="s">
        <v>351</v>
      </c>
      <c r="B100" s="46">
        <f>'5A By Lot'!C99/'5A By Lot'!$N99</f>
        <v>0.58490566037735847</v>
      </c>
      <c r="C100" s="46">
        <f>'5A By Lot'!D99/'5A By Lot'!$N99</f>
        <v>0</v>
      </c>
      <c r="D100" s="46">
        <f>'5A By Lot'!E99/'5A By Lot'!$N99</f>
        <v>0</v>
      </c>
      <c r="E100" s="46">
        <f>'5A By Lot'!F99/'5A By Lot'!$N99</f>
        <v>0</v>
      </c>
      <c r="F100" s="46">
        <f>'5A By Lot'!G99/'5A By Lot'!$N99</f>
        <v>0.32704402515723269</v>
      </c>
      <c r="G100" s="46">
        <f>'5A By Lot'!H99/'5A By Lot'!$N99</f>
        <v>2.5157232704402517E-2</v>
      </c>
      <c r="H100" s="46">
        <f>'5A By Lot'!I99/'5A By Lot'!$N99</f>
        <v>3.7735849056603772E-2</v>
      </c>
      <c r="I100" s="46">
        <f>'5A By Lot'!J99/'5A By Lot'!$N99</f>
        <v>0</v>
      </c>
      <c r="J100" s="46">
        <f>'5A By Lot'!K99/'5A By Lot'!$N99</f>
        <v>2.5157232704402517E-2</v>
      </c>
      <c r="K100" s="46">
        <f>'5A By Lot'!L99/'5A By Lot'!$N99</f>
        <v>0</v>
      </c>
      <c r="L100" s="46">
        <f>'5A By Lot'!M99/'5A By Lot'!$N99</f>
        <v>0</v>
      </c>
      <c r="M100" s="46">
        <f>'5A By Lot'!N99/'5A By Lot'!$N99</f>
        <v>1</v>
      </c>
      <c r="N100" s="7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ht="12" customHeight="1">
      <c r="A101" s="47" t="s">
        <v>352</v>
      </c>
      <c r="B101" s="51">
        <f>'5A By Lot'!C100/'5A By Lot'!$N100</f>
        <v>0.97452229299363058</v>
      </c>
      <c r="C101" s="51">
        <f>'5A By Lot'!D100/'5A By Lot'!$N100</f>
        <v>0</v>
      </c>
      <c r="D101" s="51">
        <f>'5A By Lot'!E100/'5A By Lot'!$N100</f>
        <v>0</v>
      </c>
      <c r="E101" s="51">
        <f>'5A By Lot'!F100/'5A By Lot'!$N100</f>
        <v>0</v>
      </c>
      <c r="F101" s="51">
        <f>'5A By Lot'!G100/'5A By Lot'!$N100</f>
        <v>0</v>
      </c>
      <c r="G101" s="51">
        <f>'5A By Lot'!H100/'5A By Lot'!$N100</f>
        <v>0</v>
      </c>
      <c r="H101" s="51">
        <f>'5A By Lot'!I100/'5A By Lot'!$N100</f>
        <v>0</v>
      </c>
      <c r="I101" s="51">
        <f>'5A By Lot'!J100/'5A By Lot'!$N100</f>
        <v>0</v>
      </c>
      <c r="J101" s="51">
        <f>'5A By Lot'!K100/'5A By Lot'!$N100</f>
        <v>2.5477707006369428E-2</v>
      </c>
      <c r="K101" s="51">
        <f>'5A By Lot'!L100/'5A By Lot'!$N100</f>
        <v>0</v>
      </c>
      <c r="L101" s="51">
        <f>'5A By Lot'!M100/'5A By Lot'!$N100</f>
        <v>0</v>
      </c>
      <c r="M101" s="51">
        <f>'5A By Lot'!N100/'5A By Lot'!$N100</f>
        <v>1</v>
      </c>
      <c r="N101" s="7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ht="12" customHeight="1">
      <c r="A102" s="45" t="s">
        <v>353</v>
      </c>
      <c r="B102" s="46">
        <f>'5A By Lot'!C101/'5A By Lot'!$N101</f>
        <v>0.98101265822784811</v>
      </c>
      <c r="C102" s="46">
        <f>'5A By Lot'!D101/'5A By Lot'!$N101</f>
        <v>0</v>
      </c>
      <c r="D102" s="46">
        <f>'5A By Lot'!E101/'5A By Lot'!$N101</f>
        <v>0</v>
      </c>
      <c r="E102" s="46">
        <f>'5A By Lot'!F101/'5A By Lot'!$N101</f>
        <v>0</v>
      </c>
      <c r="F102" s="46">
        <f>'5A By Lot'!G101/'5A By Lot'!$N101</f>
        <v>0</v>
      </c>
      <c r="G102" s="46">
        <f>'5A By Lot'!H101/'5A By Lot'!$N101</f>
        <v>0</v>
      </c>
      <c r="H102" s="46">
        <f>'5A By Lot'!I101/'5A By Lot'!$N101</f>
        <v>1.8987341772151899E-2</v>
      </c>
      <c r="I102" s="46">
        <f>'5A By Lot'!J101/'5A By Lot'!$N101</f>
        <v>0</v>
      </c>
      <c r="J102" s="46">
        <f>'5A By Lot'!K101/'5A By Lot'!$N101</f>
        <v>0</v>
      </c>
      <c r="K102" s="46">
        <f>'5A By Lot'!L101/'5A By Lot'!$N101</f>
        <v>0</v>
      </c>
      <c r="L102" s="46">
        <f>'5A By Lot'!M101/'5A By Lot'!$N101</f>
        <v>0</v>
      </c>
      <c r="M102" s="46">
        <f>'5A By Lot'!N101/'5A By Lot'!$N101</f>
        <v>1</v>
      </c>
      <c r="N102" s="7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ht="12" customHeight="1">
      <c r="A103" s="47" t="s">
        <v>354</v>
      </c>
      <c r="B103" s="51">
        <f>'5A By Lot'!C102/'5A By Lot'!$N102</f>
        <v>0</v>
      </c>
      <c r="C103" s="51">
        <f>'5A By Lot'!D102/'5A By Lot'!$N102</f>
        <v>1</v>
      </c>
      <c r="D103" s="51">
        <f>'5A By Lot'!E102/'5A By Lot'!$N102</f>
        <v>0</v>
      </c>
      <c r="E103" s="51">
        <f>'5A By Lot'!F102/'5A By Lot'!$N102</f>
        <v>0</v>
      </c>
      <c r="F103" s="51">
        <f>'5A By Lot'!G102/'5A By Lot'!$N102</f>
        <v>0</v>
      </c>
      <c r="G103" s="51">
        <f>'5A By Lot'!H102/'5A By Lot'!$N102</f>
        <v>0</v>
      </c>
      <c r="H103" s="51">
        <f>'5A By Lot'!I102/'5A By Lot'!$N102</f>
        <v>0</v>
      </c>
      <c r="I103" s="51">
        <f>'5A By Lot'!J102/'5A By Lot'!$N102</f>
        <v>0</v>
      </c>
      <c r="J103" s="51">
        <f>'5A By Lot'!K102/'5A By Lot'!$N102</f>
        <v>0</v>
      </c>
      <c r="K103" s="51">
        <f>'5A By Lot'!L102/'5A By Lot'!$N102</f>
        <v>0</v>
      </c>
      <c r="L103" s="51">
        <f>'5A By Lot'!M102/'5A By Lot'!$N102</f>
        <v>0</v>
      </c>
      <c r="M103" s="51">
        <f>'5A By Lot'!N102/'5A By Lot'!$N102</f>
        <v>1</v>
      </c>
      <c r="N103" s="7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ht="12" customHeight="1">
      <c r="A104" s="45" t="s">
        <v>355</v>
      </c>
      <c r="B104" s="46">
        <f>'5A By Lot'!C103/'5A By Lot'!$N103</f>
        <v>0</v>
      </c>
      <c r="C104" s="46">
        <f>'5A By Lot'!D103/'5A By Lot'!$N103</f>
        <v>0</v>
      </c>
      <c r="D104" s="46">
        <f>'5A By Lot'!E103/'5A By Lot'!$N103</f>
        <v>0</v>
      </c>
      <c r="E104" s="46">
        <f>'5A By Lot'!F103/'5A By Lot'!$N103</f>
        <v>0</v>
      </c>
      <c r="F104" s="46">
        <f>'5A By Lot'!G103/'5A By Lot'!$N103</f>
        <v>0</v>
      </c>
      <c r="G104" s="46">
        <f>'5A By Lot'!H103/'5A By Lot'!$N103</f>
        <v>0</v>
      </c>
      <c r="H104" s="46">
        <f>'5A By Lot'!I103/'5A By Lot'!$N103</f>
        <v>0</v>
      </c>
      <c r="I104" s="46">
        <f>'5A By Lot'!J103/'5A By Lot'!$N103</f>
        <v>0.45454545454545453</v>
      </c>
      <c r="J104" s="46">
        <f>'5A By Lot'!K103/'5A By Lot'!$N103</f>
        <v>0</v>
      </c>
      <c r="K104" s="46">
        <f>'5A By Lot'!L103/'5A By Lot'!$N103</f>
        <v>0.54545454545454541</v>
      </c>
      <c r="L104" s="46">
        <f>'5A By Lot'!M103/'5A By Lot'!$N103</f>
        <v>0</v>
      </c>
      <c r="M104" s="46">
        <f>'5A By Lot'!N103/'5A By Lot'!$N103</f>
        <v>1</v>
      </c>
      <c r="N104" s="7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ht="12" customHeight="1">
      <c r="A105" s="47" t="s">
        <v>356</v>
      </c>
      <c r="B105" s="51">
        <f>'5A By Lot'!C104/'5A By Lot'!$N104</f>
        <v>0.55594405594405594</v>
      </c>
      <c r="C105" s="51">
        <f>'5A By Lot'!D104/'5A By Lot'!$N104</f>
        <v>0.36363636363636365</v>
      </c>
      <c r="D105" s="51">
        <f>'5A By Lot'!E104/'5A By Lot'!$N104</f>
        <v>0</v>
      </c>
      <c r="E105" s="51">
        <f>'5A By Lot'!F104/'5A By Lot'!$N104</f>
        <v>0</v>
      </c>
      <c r="F105" s="51">
        <f>'5A By Lot'!G104/'5A By Lot'!$N104</f>
        <v>3.4965034965034968E-2</v>
      </c>
      <c r="G105" s="51">
        <f>'5A By Lot'!H104/'5A By Lot'!$N104</f>
        <v>3.4965034965034968E-2</v>
      </c>
      <c r="H105" s="51">
        <f>'5A By Lot'!I104/'5A By Lot'!$N104</f>
        <v>0</v>
      </c>
      <c r="I105" s="51">
        <f>'5A By Lot'!J104/'5A By Lot'!$N104</f>
        <v>0</v>
      </c>
      <c r="J105" s="51">
        <f>'5A By Lot'!K104/'5A By Lot'!$N104</f>
        <v>0</v>
      </c>
      <c r="K105" s="51">
        <f>'5A By Lot'!L104/'5A By Lot'!$N104</f>
        <v>0</v>
      </c>
      <c r="L105" s="51">
        <f>'5A By Lot'!M104/'5A By Lot'!$N104</f>
        <v>1.048951048951049E-2</v>
      </c>
      <c r="M105" s="51">
        <f>'5A By Lot'!N104/'5A By Lot'!$N104</f>
        <v>1</v>
      </c>
      <c r="N105" s="7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ht="12" customHeight="1">
      <c r="A106" s="45" t="s">
        <v>357</v>
      </c>
      <c r="B106" s="46">
        <f>'5A By Lot'!C105/'5A By Lot'!$N105</f>
        <v>4.1666666666666664E-2</v>
      </c>
      <c r="C106" s="46">
        <f>'5A By Lot'!D105/'5A By Lot'!$N105</f>
        <v>0</v>
      </c>
      <c r="D106" s="46">
        <f>'5A By Lot'!E105/'5A By Lot'!$N105</f>
        <v>0</v>
      </c>
      <c r="E106" s="46">
        <f>'5A By Lot'!F105/'5A By Lot'!$N105</f>
        <v>0</v>
      </c>
      <c r="F106" s="46">
        <f>'5A By Lot'!G105/'5A By Lot'!$N105</f>
        <v>8.3333333333333329E-2</v>
      </c>
      <c r="G106" s="46">
        <f>'5A By Lot'!H105/'5A By Lot'!$N105</f>
        <v>0.6875</v>
      </c>
      <c r="H106" s="46">
        <f>'5A By Lot'!I105/'5A By Lot'!$N105</f>
        <v>0</v>
      </c>
      <c r="I106" s="46">
        <f>'5A By Lot'!J105/'5A By Lot'!$N105</f>
        <v>0.125</v>
      </c>
      <c r="J106" s="46">
        <f>'5A By Lot'!K105/'5A By Lot'!$N105</f>
        <v>0</v>
      </c>
      <c r="K106" s="46">
        <f>'5A By Lot'!L105/'5A By Lot'!$N105</f>
        <v>6.25E-2</v>
      </c>
      <c r="L106" s="46">
        <f>'5A By Lot'!M105/'5A By Lot'!$N105</f>
        <v>0</v>
      </c>
      <c r="M106" s="46">
        <f>'5A By Lot'!N105/'5A By Lot'!$N105</f>
        <v>1</v>
      </c>
      <c r="N106" s="71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ht="12" customHeight="1">
      <c r="A107" s="47" t="s">
        <v>358</v>
      </c>
      <c r="B107" s="51">
        <f>'5A By Lot'!C106/'5A By Lot'!$N106</f>
        <v>0</v>
      </c>
      <c r="C107" s="51">
        <f>'5A By Lot'!D106/'5A By Lot'!$N106</f>
        <v>0</v>
      </c>
      <c r="D107" s="51">
        <f>'5A By Lot'!E106/'5A By Lot'!$N106</f>
        <v>0.44</v>
      </c>
      <c r="E107" s="51">
        <f>'5A By Lot'!F106/'5A By Lot'!$N106</f>
        <v>0</v>
      </c>
      <c r="F107" s="51">
        <f>'5A By Lot'!G106/'5A By Lot'!$N106</f>
        <v>0.24</v>
      </c>
      <c r="G107" s="51">
        <f>'5A By Lot'!H106/'5A By Lot'!$N106</f>
        <v>0.16</v>
      </c>
      <c r="H107" s="51">
        <f>'5A By Lot'!I106/'5A By Lot'!$N106</f>
        <v>0</v>
      </c>
      <c r="I107" s="51">
        <f>'5A By Lot'!J106/'5A By Lot'!$N106</f>
        <v>0.12</v>
      </c>
      <c r="J107" s="51">
        <f>'5A By Lot'!K106/'5A By Lot'!$N106</f>
        <v>0</v>
      </c>
      <c r="K107" s="51">
        <f>'5A By Lot'!L106/'5A By Lot'!$N106</f>
        <v>0</v>
      </c>
      <c r="L107" s="51">
        <f>'5A By Lot'!M106/'5A By Lot'!$N106</f>
        <v>0.04</v>
      </c>
      <c r="M107" s="51">
        <f>'5A By Lot'!N106/'5A By Lot'!$N106</f>
        <v>1</v>
      </c>
      <c r="N107" s="71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ht="12" customHeight="1">
      <c r="A108" s="109" t="s">
        <v>359</v>
      </c>
      <c r="B108" s="110">
        <f>'5A By Lot'!C107/'5A By Lot'!$N107</f>
        <v>0</v>
      </c>
      <c r="C108" s="110">
        <f>'5A By Lot'!D107/'5A By Lot'!$N107</f>
        <v>0</v>
      </c>
      <c r="D108" s="110">
        <f>'5A By Lot'!E107/'5A By Lot'!$N107</f>
        <v>0</v>
      </c>
      <c r="E108" s="110">
        <f>'5A By Lot'!F107/'5A By Lot'!$N107</f>
        <v>0</v>
      </c>
      <c r="F108" s="110">
        <f>'5A By Lot'!G107/'5A By Lot'!$N107</f>
        <v>0</v>
      </c>
      <c r="G108" s="110">
        <f>'5A By Lot'!H107/'5A By Lot'!$N107</f>
        <v>0.8</v>
      </c>
      <c r="H108" s="110">
        <f>'5A By Lot'!I107/'5A By Lot'!$N107</f>
        <v>0</v>
      </c>
      <c r="I108" s="110">
        <f>'5A By Lot'!J107/'5A By Lot'!$N107</f>
        <v>0</v>
      </c>
      <c r="J108" s="110">
        <f>'5A By Lot'!K107/'5A By Lot'!$N107</f>
        <v>0</v>
      </c>
      <c r="K108" s="110">
        <f>'5A By Lot'!L107/'5A By Lot'!$N107</f>
        <v>0.2</v>
      </c>
      <c r="L108" s="110">
        <f>'5A By Lot'!M107/'5A By Lot'!$N107</f>
        <v>0</v>
      </c>
      <c r="M108" s="110">
        <f>'5A By Lot'!N107/'5A By Lot'!$N107</f>
        <v>1</v>
      </c>
      <c r="N108" s="71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ht="12" customHeight="1">
      <c r="A109" s="47" t="s">
        <v>360</v>
      </c>
      <c r="B109" s="51">
        <f>'5A By Lot'!C108/'5A By Lot'!$N108</f>
        <v>0.13636363636363635</v>
      </c>
      <c r="C109" s="51">
        <f>'5A By Lot'!D108/'5A By Lot'!$N108</f>
        <v>0</v>
      </c>
      <c r="D109" s="51">
        <f>'5A By Lot'!E108/'5A By Lot'!$N108</f>
        <v>0</v>
      </c>
      <c r="E109" s="51">
        <f>'5A By Lot'!F108/'5A By Lot'!$N108</f>
        <v>0</v>
      </c>
      <c r="F109" s="51">
        <f>'5A By Lot'!G108/'5A By Lot'!$N108</f>
        <v>0.54545454545454541</v>
      </c>
      <c r="G109" s="51">
        <f>'5A By Lot'!H108/'5A By Lot'!$N108</f>
        <v>0</v>
      </c>
      <c r="H109" s="51">
        <f>'5A By Lot'!I108/'5A By Lot'!$N108</f>
        <v>0</v>
      </c>
      <c r="I109" s="51">
        <f>'5A By Lot'!J108/'5A By Lot'!$N108</f>
        <v>9.0909090909090912E-2</v>
      </c>
      <c r="J109" s="51">
        <f>'5A By Lot'!K108/'5A By Lot'!$N108</f>
        <v>9.0909090909090912E-2</v>
      </c>
      <c r="K109" s="51">
        <f>'5A By Lot'!L108/'5A By Lot'!$N108</f>
        <v>0.13636363636363635</v>
      </c>
      <c r="L109" s="51">
        <f>'5A By Lot'!M108/'5A By Lot'!$N108</f>
        <v>0</v>
      </c>
      <c r="M109" s="51">
        <f>'5A By Lot'!N108/'5A By Lot'!$N108</f>
        <v>1</v>
      </c>
      <c r="N109" s="71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12" customHeight="1">
      <c r="A110" s="45" t="s">
        <v>361</v>
      </c>
      <c r="B110" s="46">
        <f>'5A By Lot'!C109/'5A By Lot'!$N109</f>
        <v>0</v>
      </c>
      <c r="C110" s="46">
        <f>'5A By Lot'!D109/'5A By Lot'!$N109</f>
        <v>0.20816326530612245</v>
      </c>
      <c r="D110" s="46">
        <f>'5A By Lot'!E109/'5A By Lot'!$N109</f>
        <v>0</v>
      </c>
      <c r="E110" s="46">
        <f>'5A By Lot'!F109/'5A By Lot'!$N109</f>
        <v>0</v>
      </c>
      <c r="F110" s="46">
        <f>'5A By Lot'!G109/'5A By Lot'!$N109</f>
        <v>6.5306122448979598E-2</v>
      </c>
      <c r="G110" s="46">
        <f>'5A By Lot'!H109/'5A By Lot'!$N109</f>
        <v>0</v>
      </c>
      <c r="H110" s="46">
        <f>'5A By Lot'!I109/'5A By Lot'!$N109</f>
        <v>8.1632653061224483E-2</v>
      </c>
      <c r="I110" s="46">
        <f>'5A By Lot'!J109/'5A By Lot'!$N109</f>
        <v>3.6734693877551024E-2</v>
      </c>
      <c r="J110" s="46">
        <f>'5A By Lot'!K109/'5A By Lot'!$N109</f>
        <v>0.54285714285714282</v>
      </c>
      <c r="K110" s="46">
        <f>'5A By Lot'!L109/'5A By Lot'!$N109</f>
        <v>3.2653061224489799E-2</v>
      </c>
      <c r="L110" s="46">
        <f>'5A By Lot'!M109/'5A By Lot'!$N109</f>
        <v>3.2653061224489799E-2</v>
      </c>
      <c r="M110" s="46">
        <f>'5A By Lot'!N109/'5A By Lot'!$N109</f>
        <v>1</v>
      </c>
      <c r="N110" s="7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12" customHeight="1">
      <c r="A111" s="47" t="s">
        <v>362</v>
      </c>
      <c r="B111" s="51">
        <f>'5A By Lot'!C110/'5A By Lot'!$N110</f>
        <v>0</v>
      </c>
      <c r="C111" s="51">
        <f>'5A By Lot'!D110/'5A By Lot'!$N110</f>
        <v>0</v>
      </c>
      <c r="D111" s="51">
        <f>'5A By Lot'!E110/'5A By Lot'!$N110</f>
        <v>0</v>
      </c>
      <c r="E111" s="51">
        <f>'5A By Lot'!F110/'5A By Lot'!$N110</f>
        <v>0</v>
      </c>
      <c r="F111" s="51">
        <f>'5A By Lot'!G110/'5A By Lot'!$N110</f>
        <v>0</v>
      </c>
      <c r="G111" s="51">
        <f>'5A By Lot'!H110/'5A By Lot'!$N110</f>
        <v>0.52631578947368418</v>
      </c>
      <c r="H111" s="51">
        <f>'5A By Lot'!I110/'5A By Lot'!$N110</f>
        <v>0</v>
      </c>
      <c r="I111" s="51">
        <f>'5A By Lot'!J110/'5A By Lot'!$N110</f>
        <v>0.47368421052631576</v>
      </c>
      <c r="J111" s="51">
        <f>'5A By Lot'!K110/'5A By Lot'!$N110</f>
        <v>0</v>
      </c>
      <c r="K111" s="51">
        <f>'5A By Lot'!L110/'5A By Lot'!$N110</f>
        <v>0</v>
      </c>
      <c r="L111" s="51">
        <f>'5A By Lot'!M110/'5A By Lot'!$N110</f>
        <v>0</v>
      </c>
      <c r="M111" s="51">
        <f>'5A By Lot'!N110/'5A By Lot'!$N110</f>
        <v>1</v>
      </c>
      <c r="N111" s="7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12" customHeight="1">
      <c r="A112" s="45" t="s">
        <v>363</v>
      </c>
      <c r="B112" s="46">
        <f>'5A By Lot'!C111/'5A By Lot'!$N111</f>
        <v>0</v>
      </c>
      <c r="C112" s="46">
        <f>'5A By Lot'!D111/'5A By Lot'!$N111</f>
        <v>0</v>
      </c>
      <c r="D112" s="46">
        <f>'5A By Lot'!E111/'5A By Lot'!$N111</f>
        <v>0</v>
      </c>
      <c r="E112" s="46">
        <f>'5A By Lot'!F111/'5A By Lot'!$N111</f>
        <v>0</v>
      </c>
      <c r="F112" s="46">
        <f>'5A By Lot'!G111/'5A By Lot'!$N111</f>
        <v>0</v>
      </c>
      <c r="G112" s="46">
        <f>'5A By Lot'!H111/'5A By Lot'!$N111</f>
        <v>0.2</v>
      </c>
      <c r="H112" s="46">
        <f>'5A By Lot'!I111/'5A By Lot'!$N111</f>
        <v>0</v>
      </c>
      <c r="I112" s="46">
        <f>'5A By Lot'!J111/'5A By Lot'!$N111</f>
        <v>0</v>
      </c>
      <c r="J112" s="46">
        <f>'5A By Lot'!K111/'5A By Lot'!$N111</f>
        <v>0</v>
      </c>
      <c r="K112" s="46">
        <f>'5A By Lot'!L111/'5A By Lot'!$N111</f>
        <v>0.8</v>
      </c>
      <c r="L112" s="46">
        <f>'5A By Lot'!M111/'5A By Lot'!$N111</f>
        <v>0</v>
      </c>
      <c r="M112" s="46">
        <f>'5A By Lot'!N111/'5A By Lot'!$N111</f>
        <v>1</v>
      </c>
      <c r="N112" s="7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12" customHeight="1">
      <c r="A113" s="47" t="s">
        <v>364</v>
      </c>
      <c r="B113" s="51">
        <f>'5A By Lot'!C112/'5A By Lot'!$N112</f>
        <v>0.13592233009708737</v>
      </c>
      <c r="C113" s="51">
        <f>'5A By Lot'!D112/'5A By Lot'!$N112</f>
        <v>0.80582524271844658</v>
      </c>
      <c r="D113" s="51">
        <f>'5A By Lot'!E112/'5A By Lot'!$N112</f>
        <v>0</v>
      </c>
      <c r="E113" s="51">
        <f>'5A By Lot'!F112/'5A By Lot'!$N112</f>
        <v>0</v>
      </c>
      <c r="F113" s="51">
        <f>'5A By Lot'!G112/'5A By Lot'!$N112</f>
        <v>4.3689320388349516E-2</v>
      </c>
      <c r="G113" s="51">
        <f>'5A By Lot'!H112/'5A By Lot'!$N112</f>
        <v>4.8543689320388345E-3</v>
      </c>
      <c r="H113" s="51">
        <f>'5A By Lot'!I112/'5A By Lot'!$N112</f>
        <v>9.7087378640776691E-3</v>
      </c>
      <c r="I113" s="51">
        <f>'5A By Lot'!J112/'5A By Lot'!$N112</f>
        <v>0</v>
      </c>
      <c r="J113" s="51">
        <f>'5A By Lot'!K112/'5A By Lot'!$N112</f>
        <v>0</v>
      </c>
      <c r="K113" s="51">
        <f>'5A By Lot'!L112/'5A By Lot'!$N112</f>
        <v>0</v>
      </c>
      <c r="L113" s="51">
        <f>'5A By Lot'!M112/'5A By Lot'!$N112</f>
        <v>0</v>
      </c>
      <c r="M113" s="51">
        <f>'5A By Lot'!N112/'5A By Lot'!$N112</f>
        <v>1</v>
      </c>
      <c r="N113" s="7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12" customHeight="1">
      <c r="A114" s="45" t="s">
        <v>365</v>
      </c>
      <c r="B114" s="46" t="e">
        <f>'5A By Lot'!C113/'5A By Lot'!$N113</f>
        <v>#DIV/0!</v>
      </c>
      <c r="C114" s="46" t="e">
        <f>'5A By Lot'!D113/'5A By Lot'!$N113</f>
        <v>#DIV/0!</v>
      </c>
      <c r="D114" s="46" t="e">
        <f>'5A By Lot'!E113/'5A By Lot'!$N113</f>
        <v>#DIV/0!</v>
      </c>
      <c r="E114" s="46" t="e">
        <f>'5A By Lot'!F113/'5A By Lot'!$N113</f>
        <v>#DIV/0!</v>
      </c>
      <c r="F114" s="46" t="e">
        <f>'5A By Lot'!G113/'5A By Lot'!$N113</f>
        <v>#DIV/0!</v>
      </c>
      <c r="G114" s="46" t="e">
        <f>'5A By Lot'!H113/'5A By Lot'!$N113</f>
        <v>#DIV/0!</v>
      </c>
      <c r="H114" s="46" t="e">
        <f>'5A By Lot'!I113/'5A By Lot'!$N113</f>
        <v>#DIV/0!</v>
      </c>
      <c r="I114" s="46" t="e">
        <f>'5A By Lot'!J113/'5A By Lot'!$N113</f>
        <v>#DIV/0!</v>
      </c>
      <c r="J114" s="46" t="e">
        <f>'5A By Lot'!K113/'5A By Lot'!$N113</f>
        <v>#DIV/0!</v>
      </c>
      <c r="K114" s="46" t="e">
        <f>'5A By Lot'!L113/'5A By Lot'!$N113</f>
        <v>#DIV/0!</v>
      </c>
      <c r="L114" s="46" t="e">
        <f>'5A By Lot'!M113/'5A By Lot'!$N113</f>
        <v>#DIV/0!</v>
      </c>
      <c r="M114" s="46" t="e">
        <f>'5A By Lot'!N113/'5A By Lot'!$N113</f>
        <v>#DIV/0!</v>
      </c>
      <c r="N114" s="7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12" customHeight="1">
      <c r="A115" s="47" t="s">
        <v>366</v>
      </c>
      <c r="B115" s="51">
        <f>'5A By Lot'!C114/'5A By Lot'!$N114</f>
        <v>0</v>
      </c>
      <c r="C115" s="51">
        <f>'5A By Lot'!D114/'5A By Lot'!$N114</f>
        <v>0</v>
      </c>
      <c r="D115" s="51">
        <f>'5A By Lot'!E114/'5A By Lot'!$N114</f>
        <v>0</v>
      </c>
      <c r="E115" s="51">
        <f>'5A By Lot'!F114/'5A By Lot'!$N114</f>
        <v>0</v>
      </c>
      <c r="F115" s="51">
        <f>'5A By Lot'!G114/'5A By Lot'!$N114</f>
        <v>0</v>
      </c>
      <c r="G115" s="51">
        <f>'5A By Lot'!H114/'5A By Lot'!$N114</f>
        <v>0</v>
      </c>
      <c r="H115" s="51">
        <f>'5A By Lot'!I114/'5A By Lot'!$N114</f>
        <v>0</v>
      </c>
      <c r="I115" s="51">
        <f>'5A By Lot'!J114/'5A By Lot'!$N114</f>
        <v>1</v>
      </c>
      <c r="J115" s="51">
        <f>'5A By Lot'!K114/'5A By Lot'!$N114</f>
        <v>0</v>
      </c>
      <c r="K115" s="51">
        <f>'5A By Lot'!L114/'5A By Lot'!$N114</f>
        <v>0</v>
      </c>
      <c r="L115" s="51">
        <f>'5A By Lot'!M114/'5A By Lot'!$N114</f>
        <v>0</v>
      </c>
      <c r="M115" s="51">
        <f>'5A By Lot'!N114/'5A By Lot'!$N114</f>
        <v>1</v>
      </c>
      <c r="N115" s="7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12" customHeight="1">
      <c r="A116" s="45" t="s">
        <v>367</v>
      </c>
      <c r="B116" s="46">
        <f>'5A By Lot'!C115/'5A By Lot'!$N115</f>
        <v>0.53448275862068961</v>
      </c>
      <c r="C116" s="46">
        <f>'5A By Lot'!D115/'5A By Lot'!$N115</f>
        <v>0</v>
      </c>
      <c r="D116" s="46">
        <f>'5A By Lot'!E115/'5A By Lot'!$N115</f>
        <v>0</v>
      </c>
      <c r="E116" s="46">
        <f>'5A By Lot'!F115/'5A By Lot'!$N115</f>
        <v>0</v>
      </c>
      <c r="F116" s="46">
        <f>'5A By Lot'!G115/'5A By Lot'!$N115</f>
        <v>2.1551724137931036E-2</v>
      </c>
      <c r="G116" s="46">
        <f>'5A By Lot'!H115/'5A By Lot'!$N115</f>
        <v>0.37068965517241381</v>
      </c>
      <c r="H116" s="46">
        <f>'5A By Lot'!I115/'5A By Lot'!$N115</f>
        <v>4.7413793103448273E-2</v>
      </c>
      <c r="I116" s="46">
        <f>'5A By Lot'!J115/'5A By Lot'!$N115</f>
        <v>1.7241379310344827E-2</v>
      </c>
      <c r="J116" s="46">
        <f>'5A By Lot'!K115/'5A By Lot'!$N115</f>
        <v>8.6206896551724137E-3</v>
      </c>
      <c r="K116" s="46">
        <f>'5A By Lot'!L115/'5A By Lot'!$N115</f>
        <v>0</v>
      </c>
      <c r="L116" s="46">
        <f>'5A By Lot'!M115/'5A By Lot'!$N115</f>
        <v>0</v>
      </c>
      <c r="M116" s="46">
        <f>'5A By Lot'!N115/'5A By Lot'!$N115</f>
        <v>1</v>
      </c>
      <c r="N116" s="7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12" customHeight="1">
      <c r="A117" s="47" t="s">
        <v>368</v>
      </c>
      <c r="B117" s="51">
        <f>'5A By Lot'!C116/'5A By Lot'!$N116</f>
        <v>0.1796875</v>
      </c>
      <c r="C117" s="51">
        <f>'5A By Lot'!D116/'5A By Lot'!$N116</f>
        <v>0</v>
      </c>
      <c r="D117" s="51">
        <f>'5A By Lot'!E116/'5A By Lot'!$N116</f>
        <v>0</v>
      </c>
      <c r="E117" s="51">
        <f>'5A By Lot'!F116/'5A By Lot'!$N116</f>
        <v>0</v>
      </c>
      <c r="F117" s="51">
        <f>'5A By Lot'!G116/'5A By Lot'!$N116</f>
        <v>0.296875</v>
      </c>
      <c r="G117" s="51">
        <f>'5A By Lot'!H116/'5A By Lot'!$N116</f>
        <v>0.328125</v>
      </c>
      <c r="H117" s="51">
        <f>'5A By Lot'!I116/'5A By Lot'!$N116</f>
        <v>0</v>
      </c>
      <c r="I117" s="51">
        <f>'5A By Lot'!J116/'5A By Lot'!$N116</f>
        <v>0.1328125</v>
      </c>
      <c r="J117" s="51">
        <f>'5A By Lot'!K116/'5A By Lot'!$N116</f>
        <v>0</v>
      </c>
      <c r="K117" s="51">
        <f>'5A By Lot'!L116/'5A By Lot'!$N116</f>
        <v>1.5625E-2</v>
      </c>
      <c r="L117" s="51">
        <f>'5A By Lot'!M116/'5A By Lot'!$N116</f>
        <v>4.6875E-2</v>
      </c>
      <c r="M117" s="51">
        <f>'5A By Lot'!N116/'5A By Lot'!$N116</f>
        <v>1</v>
      </c>
      <c r="N117" s="7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15" customHeight="1">
      <c r="A118" s="47" t="s">
        <v>369</v>
      </c>
      <c r="B118" s="51">
        <f>'5A By Lot'!C117/'5A By Lot'!$N117</f>
        <v>0</v>
      </c>
      <c r="C118" s="51">
        <f>'5A By Lot'!D117/'5A By Lot'!$N117</f>
        <v>0.89473684210526316</v>
      </c>
      <c r="D118" s="51">
        <f>'5A By Lot'!E117/'5A By Lot'!$N117</f>
        <v>0</v>
      </c>
      <c r="E118" s="51">
        <f>'5A By Lot'!F117/'5A By Lot'!$N117</f>
        <v>0</v>
      </c>
      <c r="F118" s="51">
        <f>'5A By Lot'!G117/'5A By Lot'!$N117</f>
        <v>0</v>
      </c>
      <c r="G118" s="51">
        <f>'5A By Lot'!H117/'5A By Lot'!$N117</f>
        <v>0</v>
      </c>
      <c r="H118" s="51">
        <f>'5A By Lot'!I117/'5A By Lot'!$N117</f>
        <v>0</v>
      </c>
      <c r="I118" s="51">
        <f>'5A By Lot'!J117/'5A By Lot'!$N117</f>
        <v>0.10526315789473684</v>
      </c>
      <c r="J118" s="51">
        <f>'5A By Lot'!K117/'5A By Lot'!$N117</f>
        <v>0</v>
      </c>
      <c r="K118" s="51">
        <f>'5A By Lot'!L117/'5A By Lot'!$N117</f>
        <v>0</v>
      </c>
      <c r="L118" s="51">
        <f>'5A By Lot'!M117/'5A By Lot'!$N117</f>
        <v>0</v>
      </c>
      <c r="M118" s="51">
        <f>'5A By Lot'!N117/'5A By Lot'!$N117</f>
        <v>1</v>
      </c>
    </row>
    <row r="119" spans="1:27" ht="12" customHeight="1">
      <c r="A119" s="45" t="s">
        <v>370</v>
      </c>
      <c r="B119" s="46">
        <f>'5A By Lot'!C118/'5A By Lot'!$N118</f>
        <v>0</v>
      </c>
      <c r="C119" s="46">
        <f>'5A By Lot'!D118/'5A By Lot'!$N118</f>
        <v>0</v>
      </c>
      <c r="D119" s="46">
        <f>'5A By Lot'!E118/'5A By Lot'!$N118</f>
        <v>0</v>
      </c>
      <c r="E119" s="46">
        <f>'5A By Lot'!F118/'5A By Lot'!$N118</f>
        <v>0</v>
      </c>
      <c r="F119" s="46">
        <f>'5A By Lot'!G118/'5A By Lot'!$N118</f>
        <v>0</v>
      </c>
      <c r="G119" s="46">
        <f>'5A By Lot'!H118/'5A By Lot'!$N118</f>
        <v>0.5</v>
      </c>
      <c r="H119" s="46">
        <f>'5A By Lot'!I118/'5A By Lot'!$N118</f>
        <v>0</v>
      </c>
      <c r="I119" s="46">
        <f>'5A By Lot'!J118/'5A By Lot'!$N118</f>
        <v>6.25E-2</v>
      </c>
      <c r="J119" s="46">
        <f>'5A By Lot'!K118/'5A By Lot'!$N118</f>
        <v>0.4375</v>
      </c>
      <c r="K119" s="46">
        <f>'5A By Lot'!L118/'5A By Lot'!$N118</f>
        <v>0</v>
      </c>
      <c r="L119" s="46">
        <f>'5A By Lot'!M118/'5A By Lot'!$N118</f>
        <v>0</v>
      </c>
      <c r="M119" s="46">
        <f>'5A By Lot'!N118/'5A By Lot'!$N118</f>
        <v>1</v>
      </c>
      <c r="N119" s="7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12" customHeight="1">
      <c r="A120" s="47" t="s">
        <v>371</v>
      </c>
      <c r="B120" s="51">
        <f>'5A By Lot'!C119/'5A By Lot'!$N119</f>
        <v>0</v>
      </c>
      <c r="C120" s="51">
        <f>'5A By Lot'!D119/'5A By Lot'!$N119</f>
        <v>0</v>
      </c>
      <c r="D120" s="51">
        <f>'5A By Lot'!E119/'5A By Lot'!$N119</f>
        <v>0</v>
      </c>
      <c r="E120" s="51">
        <f>'5A By Lot'!F119/'5A By Lot'!$N119</f>
        <v>0</v>
      </c>
      <c r="F120" s="51">
        <f>'5A By Lot'!G119/'5A By Lot'!$N119</f>
        <v>0</v>
      </c>
      <c r="G120" s="51">
        <f>'5A By Lot'!H119/'5A By Lot'!$N119</f>
        <v>0.75</v>
      </c>
      <c r="H120" s="51">
        <f>'5A By Lot'!I119/'5A By Lot'!$N119</f>
        <v>0</v>
      </c>
      <c r="I120" s="51">
        <f>'5A By Lot'!J119/'5A By Lot'!$N119</f>
        <v>0.25</v>
      </c>
      <c r="J120" s="51">
        <f>'5A By Lot'!K119/'5A By Lot'!$N119</f>
        <v>0</v>
      </c>
      <c r="K120" s="51">
        <f>'5A By Lot'!L119/'5A By Lot'!$N119</f>
        <v>0</v>
      </c>
      <c r="L120" s="51">
        <f>'5A By Lot'!M119/'5A By Lot'!$N119</f>
        <v>0</v>
      </c>
      <c r="M120" s="51">
        <f>'5A By Lot'!N119/'5A By Lot'!$N119</f>
        <v>1</v>
      </c>
      <c r="N120" s="7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12" customHeight="1">
      <c r="A121" s="45" t="s">
        <v>372</v>
      </c>
      <c r="B121" s="46">
        <f>'5A By Lot'!C120/'5A By Lot'!$N120</f>
        <v>0</v>
      </c>
      <c r="C121" s="46">
        <f>'5A By Lot'!D120/'5A By Lot'!$N120</f>
        <v>0</v>
      </c>
      <c r="D121" s="46">
        <f>'5A By Lot'!E120/'5A By Lot'!$N120</f>
        <v>0</v>
      </c>
      <c r="E121" s="46">
        <f>'5A By Lot'!F120/'5A By Lot'!$N120</f>
        <v>0</v>
      </c>
      <c r="F121" s="46">
        <f>'5A By Lot'!G120/'5A By Lot'!$N120</f>
        <v>0</v>
      </c>
      <c r="G121" s="46">
        <f>'5A By Lot'!H120/'5A By Lot'!$N120</f>
        <v>0</v>
      </c>
      <c r="H121" s="46">
        <f>'5A By Lot'!I120/'5A By Lot'!$N120</f>
        <v>0</v>
      </c>
      <c r="I121" s="46">
        <f>'5A By Lot'!J120/'5A By Lot'!$N120</f>
        <v>0</v>
      </c>
      <c r="J121" s="46">
        <f>'5A By Lot'!K120/'5A By Lot'!$N120</f>
        <v>0</v>
      </c>
      <c r="K121" s="46">
        <f>'5A By Lot'!L120/'5A By Lot'!$N120</f>
        <v>1</v>
      </c>
      <c r="L121" s="46">
        <f>'5A By Lot'!M120/'5A By Lot'!$N120</f>
        <v>0</v>
      </c>
      <c r="M121" s="46">
        <f>'5A By Lot'!N120/'5A By Lot'!$N120</f>
        <v>1</v>
      </c>
      <c r="N121" s="7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12" customHeight="1">
      <c r="A122" s="47" t="s">
        <v>373</v>
      </c>
      <c r="B122" s="51">
        <f>'5A By Lot'!C121/'5A By Lot'!$N121</f>
        <v>0</v>
      </c>
      <c r="C122" s="51">
        <f>'5A By Lot'!D121/'5A By Lot'!$N121</f>
        <v>0</v>
      </c>
      <c r="D122" s="51">
        <f>'5A By Lot'!E121/'5A By Lot'!$N121</f>
        <v>0</v>
      </c>
      <c r="E122" s="51">
        <f>'5A By Lot'!F121/'5A By Lot'!$N121</f>
        <v>0</v>
      </c>
      <c r="F122" s="51">
        <f>'5A By Lot'!G121/'5A By Lot'!$N121</f>
        <v>0</v>
      </c>
      <c r="G122" s="51">
        <f>'5A By Lot'!H121/'5A By Lot'!$N121</f>
        <v>0.27272727272727271</v>
      </c>
      <c r="H122" s="51">
        <f>'5A By Lot'!I121/'5A By Lot'!$N121</f>
        <v>0</v>
      </c>
      <c r="I122" s="51">
        <f>'5A By Lot'!J121/'5A By Lot'!$N121</f>
        <v>0.18181818181818182</v>
      </c>
      <c r="J122" s="51">
        <f>'5A By Lot'!K121/'5A By Lot'!$N121</f>
        <v>0</v>
      </c>
      <c r="K122" s="51">
        <f>'5A By Lot'!L121/'5A By Lot'!$N121</f>
        <v>0</v>
      </c>
      <c r="L122" s="51">
        <f>'5A By Lot'!M121/'5A By Lot'!$N121</f>
        <v>0.54545454545454541</v>
      </c>
      <c r="M122" s="51">
        <f>'5A By Lot'!N121/'5A By Lot'!$N121</f>
        <v>1</v>
      </c>
      <c r="N122" s="7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12" customHeight="1">
      <c r="A123" s="45" t="s">
        <v>374</v>
      </c>
      <c r="B123" s="46">
        <f>'5A By Lot'!C122/'5A By Lot'!$N122</f>
        <v>0.90225563909774431</v>
      </c>
      <c r="C123" s="46">
        <f>'5A By Lot'!D122/'5A By Lot'!$N122</f>
        <v>0</v>
      </c>
      <c r="D123" s="46">
        <f>'5A By Lot'!E122/'5A By Lot'!$N122</f>
        <v>0</v>
      </c>
      <c r="E123" s="46">
        <f>'5A By Lot'!F122/'5A By Lot'!$N122</f>
        <v>0</v>
      </c>
      <c r="F123" s="46">
        <f>'5A By Lot'!G122/'5A By Lot'!$N122</f>
        <v>0</v>
      </c>
      <c r="G123" s="46">
        <f>'5A By Lot'!H122/'5A By Lot'!$N122</f>
        <v>0</v>
      </c>
      <c r="H123" s="46">
        <f>'5A By Lot'!I122/'5A By Lot'!$N122</f>
        <v>6.0150375939849621E-2</v>
      </c>
      <c r="I123" s="46">
        <f>'5A By Lot'!J122/'5A By Lot'!$N122</f>
        <v>3.7593984962406013E-2</v>
      </c>
      <c r="J123" s="46">
        <f>'5A By Lot'!K122/'5A By Lot'!$N122</f>
        <v>0</v>
      </c>
      <c r="K123" s="46">
        <f>'5A By Lot'!L122/'5A By Lot'!$N122</f>
        <v>0</v>
      </c>
      <c r="L123" s="46">
        <f>'5A By Lot'!M122/'5A By Lot'!$N122</f>
        <v>0</v>
      </c>
      <c r="M123" s="46">
        <f>'5A By Lot'!N122/'5A By Lot'!$N122</f>
        <v>1</v>
      </c>
      <c r="N123" s="7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12" customHeight="1">
      <c r="A124" s="47" t="s">
        <v>376</v>
      </c>
      <c r="B124" s="51">
        <f>'5A By Lot'!C123/'5A By Lot'!$N123</f>
        <v>0</v>
      </c>
      <c r="C124" s="51">
        <f>'5A By Lot'!D123/'5A By Lot'!$N123</f>
        <v>0</v>
      </c>
      <c r="D124" s="51">
        <f>'5A By Lot'!E123/'5A By Lot'!$N123</f>
        <v>0.93984962406015038</v>
      </c>
      <c r="E124" s="51">
        <f>'5A By Lot'!F123/'5A By Lot'!$N123</f>
        <v>0</v>
      </c>
      <c r="F124" s="51">
        <f>'5A By Lot'!G123/'5A By Lot'!$N123</f>
        <v>0</v>
      </c>
      <c r="G124" s="51">
        <f>'5A By Lot'!H123/'5A By Lot'!$N123</f>
        <v>0</v>
      </c>
      <c r="H124" s="51">
        <f>'5A By Lot'!I123/'5A By Lot'!$N123</f>
        <v>3.007518796992481E-2</v>
      </c>
      <c r="I124" s="51">
        <f>'5A By Lot'!J123/'5A By Lot'!$N123</f>
        <v>3.7593984962406013E-3</v>
      </c>
      <c r="J124" s="51">
        <f>'5A By Lot'!K123/'5A By Lot'!$N123</f>
        <v>1.8796992481203006E-2</v>
      </c>
      <c r="K124" s="51">
        <f>'5A By Lot'!L123/'5A By Lot'!$N123</f>
        <v>7.5187969924812026E-3</v>
      </c>
      <c r="L124" s="51">
        <f>'5A By Lot'!M123/'5A By Lot'!$N123</f>
        <v>0</v>
      </c>
      <c r="M124" s="51">
        <f>'5A By Lot'!N123/'5A By Lot'!$N123</f>
        <v>1</v>
      </c>
      <c r="N124" s="7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12" customHeight="1">
      <c r="A125" s="45" t="s">
        <v>377</v>
      </c>
      <c r="B125" s="46">
        <f>'5A By Lot'!C124/'5A By Lot'!$N124</f>
        <v>0</v>
      </c>
      <c r="C125" s="46">
        <f>'5A By Lot'!D124/'5A By Lot'!$N124</f>
        <v>0</v>
      </c>
      <c r="D125" s="46">
        <f>'5A By Lot'!E124/'5A By Lot'!$N124</f>
        <v>0.69260700389105057</v>
      </c>
      <c r="E125" s="46">
        <f>'5A By Lot'!F124/'5A By Lot'!$N124</f>
        <v>0</v>
      </c>
      <c r="F125" s="46">
        <f>'5A By Lot'!G124/'5A By Lot'!$N124</f>
        <v>0</v>
      </c>
      <c r="G125" s="46">
        <f>'5A By Lot'!H124/'5A By Lot'!$N124</f>
        <v>0</v>
      </c>
      <c r="H125" s="46">
        <f>'5A By Lot'!I124/'5A By Lot'!$N124</f>
        <v>0.27626459143968873</v>
      </c>
      <c r="I125" s="46">
        <f>'5A By Lot'!J124/'5A By Lot'!$N124</f>
        <v>2.3346303501945526E-2</v>
      </c>
      <c r="J125" s="46">
        <f>'5A By Lot'!K124/'5A By Lot'!$N124</f>
        <v>7.7821011673151752E-3</v>
      </c>
      <c r="K125" s="46">
        <f>'5A By Lot'!L124/'5A By Lot'!$N124</f>
        <v>0</v>
      </c>
      <c r="L125" s="46">
        <f>'5A By Lot'!M124/'5A By Lot'!$N124</f>
        <v>0</v>
      </c>
      <c r="M125" s="46">
        <f>'5A By Lot'!N124/'5A By Lot'!$N124</f>
        <v>1</v>
      </c>
      <c r="N125" s="7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12" customHeight="1">
      <c r="A126" s="47" t="s">
        <v>378</v>
      </c>
      <c r="B126" s="51">
        <f>'5A By Lot'!C125/'5A By Lot'!$N125</f>
        <v>0</v>
      </c>
      <c r="C126" s="51">
        <f>'5A By Lot'!D125/'5A By Lot'!$N125</f>
        <v>0.71713147410358569</v>
      </c>
      <c r="D126" s="51">
        <f>'5A By Lot'!E125/'5A By Lot'!$N125</f>
        <v>0</v>
      </c>
      <c r="E126" s="51">
        <f>'5A By Lot'!F125/'5A By Lot'!$N125</f>
        <v>0</v>
      </c>
      <c r="F126" s="51">
        <f>'5A By Lot'!G125/'5A By Lot'!$N125</f>
        <v>0.19123505976095617</v>
      </c>
      <c r="G126" s="51">
        <f>'5A By Lot'!H125/'5A By Lot'!$N125</f>
        <v>0</v>
      </c>
      <c r="H126" s="51">
        <f>'5A By Lot'!I125/'5A By Lot'!$N125</f>
        <v>4.7808764940239043E-2</v>
      </c>
      <c r="I126" s="51">
        <f>'5A By Lot'!J125/'5A By Lot'!$N125</f>
        <v>2.3904382470119521E-2</v>
      </c>
      <c r="J126" s="51">
        <f>'5A By Lot'!K125/'5A By Lot'!$N125</f>
        <v>1.9920318725099601E-2</v>
      </c>
      <c r="K126" s="51">
        <f>'5A By Lot'!L125/'5A By Lot'!$N125</f>
        <v>0</v>
      </c>
      <c r="L126" s="51">
        <f>'5A By Lot'!M125/'5A By Lot'!$N125</f>
        <v>0</v>
      </c>
      <c r="M126" s="51">
        <f>'5A By Lot'!N125/'5A By Lot'!$N125</f>
        <v>1</v>
      </c>
      <c r="N126" s="7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12" customHeight="1">
      <c r="A127" s="45" t="s">
        <v>379</v>
      </c>
      <c r="B127" s="46">
        <f>'5A By Lot'!C126/'5A By Lot'!$N126</f>
        <v>0.5977011494252874</v>
      </c>
      <c r="C127" s="46">
        <f>'5A By Lot'!D126/'5A By Lot'!$N126</f>
        <v>0.34099616858237547</v>
      </c>
      <c r="D127" s="46">
        <f>'5A By Lot'!E126/'5A By Lot'!$N126</f>
        <v>0</v>
      </c>
      <c r="E127" s="46">
        <f>'5A By Lot'!F126/'5A By Lot'!$N126</f>
        <v>0</v>
      </c>
      <c r="F127" s="46">
        <f>'5A By Lot'!G126/'5A By Lot'!$N126</f>
        <v>0</v>
      </c>
      <c r="G127" s="46">
        <f>'5A By Lot'!H126/'5A By Lot'!$N126</f>
        <v>0</v>
      </c>
      <c r="H127" s="46">
        <f>'5A By Lot'!I126/'5A By Lot'!$N126</f>
        <v>3.0651340996168581E-2</v>
      </c>
      <c r="I127" s="46">
        <f>'5A By Lot'!J126/'5A By Lot'!$N126</f>
        <v>2.2988505747126436E-2</v>
      </c>
      <c r="J127" s="46">
        <f>'5A By Lot'!K126/'5A By Lot'!$N126</f>
        <v>7.6628352490421452E-3</v>
      </c>
      <c r="K127" s="46">
        <f>'5A By Lot'!L126/'5A By Lot'!$N126</f>
        <v>0</v>
      </c>
      <c r="L127" s="46">
        <f>'5A By Lot'!M126/'5A By Lot'!$N126</f>
        <v>0</v>
      </c>
      <c r="M127" s="46">
        <f>'5A By Lot'!N126/'5A By Lot'!$N126</f>
        <v>1</v>
      </c>
      <c r="N127" s="7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12" customHeight="1">
      <c r="A128" s="47" t="s">
        <v>380</v>
      </c>
      <c r="B128" s="51">
        <f>'5A By Lot'!C127/'5A By Lot'!$N127</f>
        <v>0</v>
      </c>
      <c r="C128" s="51">
        <f>'5A By Lot'!D127/'5A By Lot'!$N127</f>
        <v>0.95471698113207548</v>
      </c>
      <c r="D128" s="51">
        <f>'5A By Lot'!E127/'5A By Lot'!$N127</f>
        <v>0</v>
      </c>
      <c r="E128" s="51">
        <f>'5A By Lot'!F127/'5A By Lot'!$N127</f>
        <v>0</v>
      </c>
      <c r="F128" s="51">
        <f>'5A By Lot'!G127/'5A By Lot'!$N127</f>
        <v>0</v>
      </c>
      <c r="G128" s="51">
        <f>'5A By Lot'!H127/'5A By Lot'!$N127</f>
        <v>0</v>
      </c>
      <c r="H128" s="51">
        <f>'5A By Lot'!I127/'5A By Lot'!$N127</f>
        <v>2.2641509433962263E-2</v>
      </c>
      <c r="I128" s="51">
        <f>'5A By Lot'!J127/'5A By Lot'!$N127</f>
        <v>1.8867924528301886E-2</v>
      </c>
      <c r="J128" s="51">
        <f>'5A By Lot'!K127/'5A By Lot'!$N127</f>
        <v>3.7735849056603774E-3</v>
      </c>
      <c r="K128" s="51">
        <f>'5A By Lot'!L127/'5A By Lot'!$N127</f>
        <v>0</v>
      </c>
      <c r="L128" s="51">
        <f>'5A By Lot'!M127/'5A By Lot'!$N127</f>
        <v>0</v>
      </c>
      <c r="M128" s="51">
        <f>'5A By Lot'!N127/'5A By Lot'!$N127</f>
        <v>1</v>
      </c>
      <c r="N128" s="7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12" customHeight="1">
      <c r="A129" s="47" t="s">
        <v>381</v>
      </c>
      <c r="B129" s="51">
        <f>'5A By Lot'!C128/'5A By Lot'!$N128</f>
        <v>0</v>
      </c>
      <c r="C129" s="51">
        <f>'5A By Lot'!D128/'5A By Lot'!$N128</f>
        <v>0.19687499999999999</v>
      </c>
      <c r="D129" s="51">
        <f>'5A By Lot'!E128/'5A By Lot'!$N128</f>
        <v>0.80312499999999998</v>
      </c>
      <c r="E129" s="51">
        <f>'5A By Lot'!F128/'5A By Lot'!$N128</f>
        <v>0</v>
      </c>
      <c r="F129" s="51">
        <f>'5A By Lot'!G128/'5A By Lot'!$N128</f>
        <v>0</v>
      </c>
      <c r="G129" s="51">
        <f>'5A By Lot'!H128/'5A By Lot'!$N128</f>
        <v>0</v>
      </c>
      <c r="H129" s="51">
        <f>'5A By Lot'!I128/'5A By Lot'!$N128</f>
        <v>0</v>
      </c>
      <c r="I129" s="51">
        <f>'5A By Lot'!J128/'5A By Lot'!$N128</f>
        <v>0</v>
      </c>
      <c r="J129" s="51">
        <f>'5A By Lot'!K128/'5A By Lot'!$N128</f>
        <v>0</v>
      </c>
      <c r="K129" s="51">
        <f>'5A By Lot'!L128/'5A By Lot'!$N128</f>
        <v>0</v>
      </c>
      <c r="L129" s="51">
        <f>'5A By Lot'!M128/'5A By Lot'!$N128</f>
        <v>0</v>
      </c>
      <c r="M129" s="51">
        <f>'5A By Lot'!N128/'5A By Lot'!$N128</f>
        <v>1</v>
      </c>
      <c r="N129" s="7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12" customHeight="1">
      <c r="A130" s="45" t="s">
        <v>382</v>
      </c>
      <c r="B130" s="46">
        <f>'5A By Lot'!C129/'5A By Lot'!$N129</f>
        <v>0</v>
      </c>
      <c r="C130" s="46">
        <f>'5A By Lot'!D129/'5A By Lot'!$N129</f>
        <v>0.8575129533678757</v>
      </c>
      <c r="D130" s="46">
        <f>'5A By Lot'!E129/'5A By Lot'!$N129</f>
        <v>0</v>
      </c>
      <c r="E130" s="46">
        <f>'5A By Lot'!F129/'5A By Lot'!$N129</f>
        <v>0</v>
      </c>
      <c r="F130" s="46">
        <f>'5A By Lot'!G129/'5A By Lot'!$N129</f>
        <v>0</v>
      </c>
      <c r="G130" s="46">
        <f>'5A By Lot'!H129/'5A By Lot'!$N129</f>
        <v>6.4766839378238336E-2</v>
      </c>
      <c r="H130" s="46">
        <f>'5A By Lot'!I129/'5A By Lot'!$N129</f>
        <v>1.5544041450777202E-2</v>
      </c>
      <c r="I130" s="46">
        <f>'5A By Lot'!J129/'5A By Lot'!$N129</f>
        <v>3.1088082901554404E-2</v>
      </c>
      <c r="J130" s="46">
        <f>'5A By Lot'!K129/'5A By Lot'!$N129</f>
        <v>2.5906735751295335E-2</v>
      </c>
      <c r="K130" s="46">
        <f>'5A By Lot'!L129/'5A By Lot'!$N129</f>
        <v>0</v>
      </c>
      <c r="L130" s="46">
        <f>'5A By Lot'!M129/'5A By Lot'!$N129</f>
        <v>5.1813471502590676E-3</v>
      </c>
      <c r="M130" s="46">
        <f>'5A By Lot'!N129/'5A By Lot'!$N129</f>
        <v>1</v>
      </c>
      <c r="N130" s="7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ht="12" customHeight="1">
      <c r="A131" s="47" t="s">
        <v>383</v>
      </c>
      <c r="B131" s="51">
        <f>'5A By Lot'!C130/'5A By Lot'!$N130</f>
        <v>0</v>
      </c>
      <c r="C131" s="51">
        <f>'5A By Lot'!D130/'5A By Lot'!$N130</f>
        <v>0</v>
      </c>
      <c r="D131" s="51">
        <f>'5A By Lot'!E130/'5A By Lot'!$N130</f>
        <v>0</v>
      </c>
      <c r="E131" s="51">
        <f>'5A By Lot'!F130/'5A By Lot'!$N130</f>
        <v>1</v>
      </c>
      <c r="F131" s="51">
        <f>'5A By Lot'!G130/'5A By Lot'!$N130</f>
        <v>0</v>
      </c>
      <c r="G131" s="51">
        <f>'5A By Lot'!H130/'5A By Lot'!$N130</f>
        <v>0</v>
      </c>
      <c r="H131" s="51">
        <f>'5A By Lot'!I130/'5A By Lot'!$N130</f>
        <v>0</v>
      </c>
      <c r="I131" s="51">
        <f>'5A By Lot'!J130/'5A By Lot'!$N130</f>
        <v>0</v>
      </c>
      <c r="J131" s="51">
        <f>'5A By Lot'!K130/'5A By Lot'!$N130</f>
        <v>0</v>
      </c>
      <c r="K131" s="51">
        <f>'5A By Lot'!L130/'5A By Lot'!$N130</f>
        <v>0</v>
      </c>
      <c r="L131" s="51">
        <f>'5A By Lot'!M130/'5A By Lot'!$N130</f>
        <v>0</v>
      </c>
      <c r="M131" s="51">
        <f>'5A By Lot'!N130/'5A By Lot'!$N130</f>
        <v>1</v>
      </c>
      <c r="N131" s="7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12" customHeight="1">
      <c r="A132" s="45" t="s">
        <v>384</v>
      </c>
      <c r="B132" s="46">
        <f>'5A By Lot'!C131/'5A By Lot'!$N131</f>
        <v>0</v>
      </c>
      <c r="C132" s="46">
        <f>'5A By Lot'!D131/'5A By Lot'!$N131</f>
        <v>0</v>
      </c>
      <c r="D132" s="46">
        <f>'5A By Lot'!E131/'5A By Lot'!$N131</f>
        <v>0</v>
      </c>
      <c r="E132" s="46">
        <f>'5A By Lot'!F131/'5A By Lot'!$N131</f>
        <v>1</v>
      </c>
      <c r="F132" s="46">
        <f>'5A By Lot'!G131/'5A By Lot'!$N131</f>
        <v>0</v>
      </c>
      <c r="G132" s="46">
        <f>'5A By Lot'!H131/'5A By Lot'!$N131</f>
        <v>0</v>
      </c>
      <c r="H132" s="46">
        <f>'5A By Lot'!I131/'5A By Lot'!$N131</f>
        <v>0</v>
      </c>
      <c r="I132" s="46">
        <f>'5A By Lot'!J131/'5A By Lot'!$N131</f>
        <v>0</v>
      </c>
      <c r="J132" s="46">
        <f>'5A By Lot'!K131/'5A By Lot'!$N131</f>
        <v>0</v>
      </c>
      <c r="K132" s="46">
        <f>'5A By Lot'!L131/'5A By Lot'!$N131</f>
        <v>0</v>
      </c>
      <c r="L132" s="46">
        <f>'5A By Lot'!M131/'5A By Lot'!$N131</f>
        <v>0</v>
      </c>
      <c r="M132" s="46">
        <f>'5A By Lot'!N131/'5A By Lot'!$N131</f>
        <v>1</v>
      </c>
      <c r="N132" s="7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ht="12" customHeight="1">
      <c r="A133" s="101" t="s">
        <v>386</v>
      </c>
      <c r="B133" s="102">
        <f>'5A By Lot'!C132/'5A By Lot'!$N132</f>
        <v>0</v>
      </c>
      <c r="C133" s="102">
        <f>'5A By Lot'!D132/'5A By Lot'!$N132</f>
        <v>0</v>
      </c>
      <c r="D133" s="102">
        <f>'5A By Lot'!E132/'5A By Lot'!$N132</f>
        <v>0</v>
      </c>
      <c r="E133" s="102">
        <f>'5A By Lot'!F132/'5A By Lot'!$N132</f>
        <v>0</v>
      </c>
      <c r="F133" s="102">
        <f>'5A By Lot'!G132/'5A By Lot'!$N132</f>
        <v>0</v>
      </c>
      <c r="G133" s="102">
        <f>'5A By Lot'!H132/'5A By Lot'!$N132</f>
        <v>7.3170731707317069E-2</v>
      </c>
      <c r="H133" s="102">
        <f>'5A By Lot'!I132/'5A By Lot'!$N132</f>
        <v>0.84146341463414631</v>
      </c>
      <c r="I133" s="102">
        <f>'5A By Lot'!J132/'5A By Lot'!$N132</f>
        <v>4.878048780487805E-2</v>
      </c>
      <c r="J133" s="102">
        <f>'5A By Lot'!K132/'5A By Lot'!$N132</f>
        <v>0</v>
      </c>
      <c r="K133" s="102">
        <f>'5A By Lot'!L132/'5A By Lot'!$N132</f>
        <v>0</v>
      </c>
      <c r="L133" s="102">
        <f>'5A By Lot'!M132/'5A By Lot'!$N132</f>
        <v>3.6585365853658534E-2</v>
      </c>
      <c r="M133" s="102">
        <f>'5A By Lot'!N132/'5A By Lot'!$N132</f>
        <v>1</v>
      </c>
      <c r="N133" s="7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ht="12" customHeight="1">
      <c r="A134" s="45" t="s">
        <v>388</v>
      </c>
      <c r="B134" s="46">
        <f>'5A By Lot'!C133/'5A By Lot'!$N133</f>
        <v>1</v>
      </c>
      <c r="C134" s="46">
        <f>'5A By Lot'!D133/'5A By Lot'!$N133</f>
        <v>0</v>
      </c>
      <c r="D134" s="46">
        <f>'5A By Lot'!E133/'5A By Lot'!$N133</f>
        <v>0</v>
      </c>
      <c r="E134" s="46">
        <f>'5A By Lot'!F133/'5A By Lot'!$N133</f>
        <v>0</v>
      </c>
      <c r="F134" s="46">
        <f>'5A By Lot'!G133/'5A By Lot'!$N133</f>
        <v>0</v>
      </c>
      <c r="G134" s="46">
        <f>'5A By Lot'!H133/'5A By Lot'!$N133</f>
        <v>0</v>
      </c>
      <c r="H134" s="46">
        <f>'5A By Lot'!I133/'5A By Lot'!$N133</f>
        <v>0</v>
      </c>
      <c r="I134" s="46">
        <f>'5A By Lot'!J133/'5A By Lot'!$N133</f>
        <v>0</v>
      </c>
      <c r="J134" s="46">
        <f>'5A By Lot'!K133/'5A By Lot'!$N133</f>
        <v>0</v>
      </c>
      <c r="K134" s="46">
        <f>'5A By Lot'!L133/'5A By Lot'!$N133</f>
        <v>0</v>
      </c>
      <c r="L134" s="46">
        <f>'5A By Lot'!M133/'5A By Lot'!$N133</f>
        <v>0</v>
      </c>
      <c r="M134" s="46">
        <f>'5A By Lot'!N133/'5A By Lot'!$N133</f>
        <v>1</v>
      </c>
      <c r="N134" s="7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12" customHeight="1">
      <c r="A135" s="47" t="s">
        <v>389</v>
      </c>
      <c r="B135" s="51">
        <f>'5A By Lot'!C134/'5A By Lot'!$N134</f>
        <v>0.78</v>
      </c>
      <c r="C135" s="51">
        <f>'5A By Lot'!D134/'5A By Lot'!$N134</f>
        <v>0</v>
      </c>
      <c r="D135" s="51">
        <f>'5A By Lot'!E134/'5A By Lot'!$N134</f>
        <v>0</v>
      </c>
      <c r="E135" s="51">
        <f>'5A By Lot'!F134/'5A By Lot'!$N134</f>
        <v>0</v>
      </c>
      <c r="F135" s="51">
        <f>'5A By Lot'!G134/'5A By Lot'!$N134</f>
        <v>0</v>
      </c>
      <c r="G135" s="51">
        <f>'5A By Lot'!H134/'5A By Lot'!$N134</f>
        <v>0.16</v>
      </c>
      <c r="H135" s="51">
        <f>'5A By Lot'!I134/'5A By Lot'!$N134</f>
        <v>1.2E-2</v>
      </c>
      <c r="I135" s="51">
        <f>'5A By Lot'!J134/'5A By Lot'!$N134</f>
        <v>4.8000000000000001E-2</v>
      </c>
      <c r="J135" s="51">
        <f>'5A By Lot'!K134/'5A By Lot'!$N134</f>
        <v>0</v>
      </c>
      <c r="K135" s="51">
        <f>'5A By Lot'!L134/'5A By Lot'!$N134</f>
        <v>0</v>
      </c>
      <c r="L135" s="51">
        <f>'5A By Lot'!M134/'5A By Lot'!$N134</f>
        <v>0</v>
      </c>
      <c r="M135" s="51">
        <f>'5A By Lot'!N134/'5A By Lot'!$N134</f>
        <v>1</v>
      </c>
      <c r="N135" s="7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12" customHeight="1">
      <c r="A136" s="97" t="s">
        <v>392</v>
      </c>
      <c r="B136" s="104">
        <f>'5A By Lot'!C136/'5A By Lot'!$N136</f>
        <v>0</v>
      </c>
      <c r="C136" s="104">
        <f>'5A By Lot'!D136/'5A By Lot'!$N136</f>
        <v>0</v>
      </c>
      <c r="D136" s="104">
        <f>'5A By Lot'!E136/'5A By Lot'!$N136</f>
        <v>0</v>
      </c>
      <c r="E136" s="104">
        <f>'5A By Lot'!F136/'5A By Lot'!$N136</f>
        <v>0</v>
      </c>
      <c r="F136" s="104">
        <f>'5A By Lot'!G136/'5A By Lot'!$N136</f>
        <v>1</v>
      </c>
      <c r="G136" s="104">
        <f>'5A By Lot'!H136/'5A By Lot'!$N136</f>
        <v>0</v>
      </c>
      <c r="H136" s="104">
        <f>'5A By Lot'!I136/'5A By Lot'!$N136</f>
        <v>0</v>
      </c>
      <c r="I136" s="104">
        <f>'5A By Lot'!J136/'5A By Lot'!$N136</f>
        <v>0</v>
      </c>
      <c r="J136" s="104">
        <f>'5A By Lot'!K136/'5A By Lot'!$N136</f>
        <v>0</v>
      </c>
      <c r="K136" s="104">
        <f>'5A By Lot'!L136/'5A By Lot'!$N136</f>
        <v>0</v>
      </c>
      <c r="L136" s="104">
        <f>'5A By Lot'!M136/'5A By Lot'!$N136</f>
        <v>0</v>
      </c>
      <c r="M136" s="104">
        <f>'5A By Lot'!N136/'5A By Lot'!$N136</f>
        <v>1</v>
      </c>
      <c r="N136" s="7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12" customHeight="1">
      <c r="A137" s="47" t="s">
        <v>393</v>
      </c>
      <c r="B137" s="51">
        <f>'5A By Lot'!C137/'5A By Lot'!$N137</f>
        <v>0</v>
      </c>
      <c r="C137" s="51">
        <f>'5A By Lot'!D137/'5A By Lot'!$N137</f>
        <v>0</v>
      </c>
      <c r="D137" s="51">
        <f>'5A By Lot'!E137/'5A By Lot'!$N137</f>
        <v>0</v>
      </c>
      <c r="E137" s="51">
        <f>'5A By Lot'!F137/'5A By Lot'!$N137</f>
        <v>0</v>
      </c>
      <c r="F137" s="51">
        <f>'5A By Lot'!G137/'5A By Lot'!$N137</f>
        <v>0.98333333333333328</v>
      </c>
      <c r="G137" s="51">
        <f>'5A By Lot'!H137/'5A By Lot'!$N137</f>
        <v>0</v>
      </c>
      <c r="H137" s="51">
        <f>'5A By Lot'!I137/'5A By Lot'!$N137</f>
        <v>1.6666666666666666E-2</v>
      </c>
      <c r="I137" s="51">
        <f>'5A By Lot'!J137/'5A By Lot'!$N137</f>
        <v>0</v>
      </c>
      <c r="J137" s="51">
        <f>'5A By Lot'!K137/'5A By Lot'!$N137</f>
        <v>0</v>
      </c>
      <c r="K137" s="51">
        <f>'5A By Lot'!L137/'5A By Lot'!$N137</f>
        <v>0</v>
      </c>
      <c r="L137" s="51">
        <f>'5A By Lot'!M137/'5A By Lot'!$N137</f>
        <v>0</v>
      </c>
      <c r="M137" s="51">
        <f>'5A By Lot'!N137/'5A By Lot'!$N137</f>
        <v>1</v>
      </c>
      <c r="N137" s="7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12" customHeight="1">
      <c r="A138" s="45" t="s">
        <v>395</v>
      </c>
      <c r="B138" s="46">
        <f>'5A By Lot'!C138/'5A By Lot'!$N138</f>
        <v>0</v>
      </c>
      <c r="C138" s="46">
        <f>'5A By Lot'!D138/'5A By Lot'!$N138</f>
        <v>0</v>
      </c>
      <c r="D138" s="46">
        <f>'5A By Lot'!E138/'5A By Lot'!$N138</f>
        <v>0</v>
      </c>
      <c r="E138" s="46">
        <f>'5A By Lot'!F138/'5A By Lot'!$N138</f>
        <v>0</v>
      </c>
      <c r="F138" s="46">
        <f>'5A By Lot'!G138/'5A By Lot'!$N138</f>
        <v>0.74358974358974361</v>
      </c>
      <c r="G138" s="46">
        <f>'5A By Lot'!H138/'5A By Lot'!$N138</f>
        <v>0</v>
      </c>
      <c r="H138" s="46">
        <f>'5A By Lot'!I138/'5A By Lot'!$N138</f>
        <v>1.9230769230769232E-2</v>
      </c>
      <c r="I138" s="46">
        <f>'5A By Lot'!J138/'5A By Lot'!$N138</f>
        <v>0.23717948717948717</v>
      </c>
      <c r="J138" s="46">
        <f>'5A By Lot'!K138/'5A By Lot'!$N138</f>
        <v>0</v>
      </c>
      <c r="K138" s="46">
        <f>'5A By Lot'!L138/'5A By Lot'!$N138</f>
        <v>0</v>
      </c>
      <c r="L138" s="46">
        <f>'5A By Lot'!M138/'5A By Lot'!$N138</f>
        <v>0</v>
      </c>
      <c r="M138" s="46">
        <f>'5A By Lot'!N138/'5A By Lot'!$N138</f>
        <v>1</v>
      </c>
      <c r="N138" s="7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2" customHeight="1">
      <c r="A139" s="47" t="s">
        <v>396</v>
      </c>
      <c r="B139" s="51">
        <f>'5A By Lot'!C139/'5A By Lot'!$N139</f>
        <v>7.1999999999999995E-2</v>
      </c>
      <c r="C139" s="51">
        <f>'5A By Lot'!D139/'5A By Lot'!$N139</f>
        <v>0</v>
      </c>
      <c r="D139" s="51">
        <f>'5A By Lot'!E139/'5A By Lot'!$N139</f>
        <v>0</v>
      </c>
      <c r="E139" s="51">
        <f>'5A By Lot'!F139/'5A By Lot'!$N139</f>
        <v>0</v>
      </c>
      <c r="F139" s="51">
        <f>'5A By Lot'!G139/'5A By Lot'!$N139</f>
        <v>0.56000000000000005</v>
      </c>
      <c r="G139" s="51">
        <f>'5A By Lot'!H139/'5A By Lot'!$N139</f>
        <v>0.08</v>
      </c>
      <c r="H139" s="51">
        <f>'5A By Lot'!I139/'5A By Lot'!$N139</f>
        <v>0.04</v>
      </c>
      <c r="I139" s="51">
        <f>'5A By Lot'!J139/'5A By Lot'!$N139</f>
        <v>0.248</v>
      </c>
      <c r="J139" s="51">
        <f>'5A By Lot'!K139/'5A By Lot'!$N139</f>
        <v>0</v>
      </c>
      <c r="K139" s="51">
        <f>'5A By Lot'!L139/'5A By Lot'!$N139</f>
        <v>0</v>
      </c>
      <c r="L139" s="51">
        <f>'5A By Lot'!M139/'5A By Lot'!$N139</f>
        <v>0</v>
      </c>
      <c r="M139" s="51">
        <f>'5A By Lot'!N139/'5A By Lot'!$N139</f>
        <v>1</v>
      </c>
      <c r="N139" s="7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ht="12" customHeight="1">
      <c r="A140" s="45" t="s">
        <v>397</v>
      </c>
      <c r="B140" s="46">
        <f>'5A By Lot'!C140/'5A By Lot'!$N140</f>
        <v>0</v>
      </c>
      <c r="C140" s="46">
        <f>'5A By Lot'!D140/'5A By Lot'!$N140</f>
        <v>0</v>
      </c>
      <c r="D140" s="46">
        <f>'5A By Lot'!E140/'5A By Lot'!$N140</f>
        <v>0</v>
      </c>
      <c r="E140" s="46">
        <f>'5A By Lot'!F140/'5A By Lot'!$N140</f>
        <v>0</v>
      </c>
      <c r="F140" s="46">
        <f>'5A By Lot'!G140/'5A By Lot'!$N140</f>
        <v>0.63414634146341464</v>
      </c>
      <c r="G140" s="46">
        <f>'5A By Lot'!H140/'5A By Lot'!$N140</f>
        <v>0.14634146341463414</v>
      </c>
      <c r="H140" s="46">
        <f>'5A By Lot'!I140/'5A By Lot'!$N140</f>
        <v>0</v>
      </c>
      <c r="I140" s="46">
        <f>'5A By Lot'!J140/'5A By Lot'!$N140</f>
        <v>0.21951219512195122</v>
      </c>
      <c r="J140" s="46">
        <f>'5A By Lot'!K140/'5A By Lot'!$N140</f>
        <v>0</v>
      </c>
      <c r="K140" s="46">
        <f>'5A By Lot'!L140/'5A By Lot'!$N140</f>
        <v>0</v>
      </c>
      <c r="L140" s="46">
        <f>'5A By Lot'!M140/'5A By Lot'!$N140</f>
        <v>0</v>
      </c>
      <c r="M140" s="46">
        <f>'5A By Lot'!N140/'5A By Lot'!$N140</f>
        <v>1</v>
      </c>
      <c r="N140" s="7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ht="12" customHeight="1">
      <c r="A141" s="47" t="s">
        <v>399</v>
      </c>
      <c r="B141" s="51">
        <f>'5A By Lot'!C141/'5A By Lot'!$N141</f>
        <v>2.7972027972027972E-2</v>
      </c>
      <c r="C141" s="51">
        <f>'5A By Lot'!D141/'5A By Lot'!$N141</f>
        <v>0</v>
      </c>
      <c r="D141" s="51">
        <f>'5A By Lot'!E141/'5A By Lot'!$N141</f>
        <v>0</v>
      </c>
      <c r="E141" s="51">
        <f>'5A By Lot'!F141/'5A By Lot'!$N141</f>
        <v>0</v>
      </c>
      <c r="F141" s="51">
        <f>'5A By Lot'!G141/'5A By Lot'!$N141</f>
        <v>0.44755244755244755</v>
      </c>
      <c r="G141" s="51">
        <f>'5A By Lot'!H141/'5A By Lot'!$N141</f>
        <v>0</v>
      </c>
      <c r="H141" s="51">
        <f>'5A By Lot'!I141/'5A By Lot'!$N141</f>
        <v>0.1048951048951049</v>
      </c>
      <c r="I141" s="51">
        <f>'5A By Lot'!J141/'5A By Lot'!$N141</f>
        <v>0.41958041958041958</v>
      </c>
      <c r="J141" s="51">
        <f>'5A By Lot'!K141/'5A By Lot'!$N141</f>
        <v>0</v>
      </c>
      <c r="K141" s="51">
        <f>'5A By Lot'!L141/'5A By Lot'!$N141</f>
        <v>0</v>
      </c>
      <c r="L141" s="51">
        <f>'5A By Lot'!M141/'5A By Lot'!$N141</f>
        <v>0</v>
      </c>
      <c r="M141" s="51">
        <f>'5A By Lot'!N141/'5A By Lot'!$N141</f>
        <v>1</v>
      </c>
      <c r="N141" s="7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12" customHeight="1">
      <c r="A142" s="45" t="s">
        <v>400</v>
      </c>
      <c r="B142" s="46">
        <f>'5A By Lot'!C142/'5A By Lot'!$N142</f>
        <v>9.3406593406593408E-2</v>
      </c>
      <c r="C142" s="46">
        <f>'5A By Lot'!D142/'5A By Lot'!$N142</f>
        <v>0</v>
      </c>
      <c r="D142" s="46">
        <f>'5A By Lot'!E142/'5A By Lot'!$N142</f>
        <v>0</v>
      </c>
      <c r="E142" s="46">
        <f>'5A By Lot'!F142/'5A By Lot'!$N142</f>
        <v>0</v>
      </c>
      <c r="F142" s="46">
        <f>'5A By Lot'!G142/'5A By Lot'!$N142</f>
        <v>0.85164835164835162</v>
      </c>
      <c r="G142" s="46">
        <f>'5A By Lot'!H142/'5A By Lot'!$N142</f>
        <v>0</v>
      </c>
      <c r="H142" s="46">
        <f>'5A By Lot'!I142/'5A By Lot'!$N142</f>
        <v>0</v>
      </c>
      <c r="I142" s="46">
        <f>'5A By Lot'!J142/'5A By Lot'!$N142</f>
        <v>5.4945054945054944E-2</v>
      </c>
      <c r="J142" s="46">
        <f>'5A By Lot'!K142/'5A By Lot'!$N142</f>
        <v>0</v>
      </c>
      <c r="K142" s="46">
        <f>'5A By Lot'!L142/'5A By Lot'!$N142</f>
        <v>0</v>
      </c>
      <c r="L142" s="46">
        <f>'5A By Lot'!M142/'5A By Lot'!$N142</f>
        <v>0</v>
      </c>
      <c r="M142" s="46">
        <f>'5A By Lot'!N142/'5A By Lot'!$N142</f>
        <v>1</v>
      </c>
      <c r="N142" s="7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12" customHeight="1">
      <c r="A143" s="47" t="s">
        <v>401</v>
      </c>
      <c r="B143" s="51">
        <f>'5A By Lot'!C143/'5A By Lot'!$N143</f>
        <v>0.27403846153846156</v>
      </c>
      <c r="C143" s="51">
        <f>'5A By Lot'!D143/'5A By Lot'!$N143</f>
        <v>0.49519230769230771</v>
      </c>
      <c r="D143" s="51">
        <f>'5A By Lot'!E143/'5A By Lot'!$N143</f>
        <v>0</v>
      </c>
      <c r="E143" s="51">
        <f>'5A By Lot'!F143/'5A By Lot'!$N143</f>
        <v>0</v>
      </c>
      <c r="F143" s="51">
        <f>'5A By Lot'!G143/'5A By Lot'!$N143</f>
        <v>0.1875</v>
      </c>
      <c r="G143" s="51">
        <f>'5A By Lot'!H143/'5A By Lot'!$N143</f>
        <v>0</v>
      </c>
      <c r="H143" s="51">
        <f>'5A By Lot'!I143/'5A By Lot'!$N143</f>
        <v>0</v>
      </c>
      <c r="I143" s="51">
        <f>'5A By Lot'!J143/'5A By Lot'!$N143</f>
        <v>4.3269230769230768E-2</v>
      </c>
      <c r="J143" s="51">
        <f>'5A By Lot'!K143/'5A By Lot'!$N143</f>
        <v>0</v>
      </c>
      <c r="K143" s="51">
        <f>'5A By Lot'!L143/'5A By Lot'!$N143</f>
        <v>0</v>
      </c>
      <c r="L143" s="51">
        <f>'5A By Lot'!M143/'5A By Lot'!$N143</f>
        <v>0</v>
      </c>
      <c r="M143" s="51">
        <f>'5A By Lot'!N143/'5A By Lot'!$N143</f>
        <v>1</v>
      </c>
      <c r="N143" s="7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ht="12" customHeight="1">
      <c r="A144" s="45" t="s">
        <v>402</v>
      </c>
      <c r="B144" s="46">
        <f>'5A By Lot'!C144/'5A By Lot'!$N144</f>
        <v>0.5246636771300448</v>
      </c>
      <c r="C144" s="46">
        <f>'5A By Lot'!D144/'5A By Lot'!$N144</f>
        <v>0.44843049327354262</v>
      </c>
      <c r="D144" s="46">
        <f>'5A By Lot'!E144/'5A By Lot'!$N144</f>
        <v>0</v>
      </c>
      <c r="E144" s="46">
        <f>'5A By Lot'!F144/'5A By Lot'!$N144</f>
        <v>0</v>
      </c>
      <c r="F144" s="46">
        <f>'5A By Lot'!G144/'5A By Lot'!$N144</f>
        <v>0</v>
      </c>
      <c r="G144" s="46">
        <f>'5A By Lot'!H144/'5A By Lot'!$N144</f>
        <v>2.6905829596412557E-2</v>
      </c>
      <c r="H144" s="46">
        <f>'5A By Lot'!I144/'5A By Lot'!$N144</f>
        <v>0</v>
      </c>
      <c r="I144" s="46">
        <f>'5A By Lot'!J144/'5A By Lot'!$N144</f>
        <v>0</v>
      </c>
      <c r="J144" s="46">
        <f>'5A By Lot'!K144/'5A By Lot'!$N144</f>
        <v>0</v>
      </c>
      <c r="K144" s="46">
        <f>'5A By Lot'!L144/'5A By Lot'!$N144</f>
        <v>0</v>
      </c>
      <c r="L144" s="46">
        <f>'5A By Lot'!M144/'5A By Lot'!$N144</f>
        <v>0</v>
      </c>
      <c r="M144" s="46">
        <f>'5A By Lot'!N144/'5A By Lot'!$N144</f>
        <v>1</v>
      </c>
      <c r="N144" s="7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ht="12" customHeight="1">
      <c r="A145" s="47" t="s">
        <v>404</v>
      </c>
      <c r="B145" s="51">
        <f>'5A By Lot'!C145/'5A By Lot'!$N145</f>
        <v>0</v>
      </c>
      <c r="C145" s="51">
        <f>'5A By Lot'!D145/'5A By Lot'!$N145</f>
        <v>0.9910714285714286</v>
      </c>
      <c r="D145" s="51">
        <f>'5A By Lot'!E145/'5A By Lot'!$N145</f>
        <v>0</v>
      </c>
      <c r="E145" s="51">
        <f>'5A By Lot'!F145/'5A By Lot'!$N145</f>
        <v>0</v>
      </c>
      <c r="F145" s="51">
        <f>'5A By Lot'!G145/'5A By Lot'!$N145</f>
        <v>0</v>
      </c>
      <c r="G145" s="51">
        <f>'5A By Lot'!H145/'5A By Lot'!$N145</f>
        <v>0</v>
      </c>
      <c r="H145" s="51">
        <f>'5A By Lot'!I145/'5A By Lot'!$N145</f>
        <v>8.9285714285714281E-3</v>
      </c>
      <c r="I145" s="51">
        <f>'5A By Lot'!J145/'5A By Lot'!$N145</f>
        <v>0</v>
      </c>
      <c r="J145" s="51">
        <f>'5A By Lot'!K145/'5A By Lot'!$N145</f>
        <v>0</v>
      </c>
      <c r="K145" s="51">
        <f>'5A By Lot'!L145/'5A By Lot'!$N145</f>
        <v>0</v>
      </c>
      <c r="L145" s="51">
        <f>'5A By Lot'!M145/'5A By Lot'!$N145</f>
        <v>0</v>
      </c>
      <c r="M145" s="51">
        <f>'5A By Lot'!N145/'5A By Lot'!$N145</f>
        <v>1</v>
      </c>
      <c r="N145" s="7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ht="12" customHeight="1">
      <c r="A146" s="97" t="s">
        <v>405</v>
      </c>
      <c r="B146" s="104">
        <f>'5A By Lot'!C146/'5A By Lot'!$N146</f>
        <v>0</v>
      </c>
      <c r="C146" s="104">
        <f>'5A By Lot'!D146/'5A By Lot'!$N146</f>
        <v>0.82911392405063289</v>
      </c>
      <c r="D146" s="104">
        <f>'5A By Lot'!E146/'5A By Lot'!$N146</f>
        <v>0</v>
      </c>
      <c r="E146" s="104">
        <f>'5A By Lot'!F146/'5A By Lot'!$N146</f>
        <v>0</v>
      </c>
      <c r="F146" s="104">
        <f>'5A By Lot'!G146/'5A By Lot'!$N146</f>
        <v>0</v>
      </c>
      <c r="G146" s="104">
        <f>'5A By Lot'!H146/'5A By Lot'!$N146</f>
        <v>0</v>
      </c>
      <c r="H146" s="104">
        <f>'5A By Lot'!I146/'5A By Lot'!$N146</f>
        <v>0.17088607594936708</v>
      </c>
      <c r="I146" s="104">
        <f>'5A By Lot'!J146/'5A By Lot'!$N146</f>
        <v>0</v>
      </c>
      <c r="J146" s="104">
        <f>'5A By Lot'!K146/'5A By Lot'!$N146</f>
        <v>0</v>
      </c>
      <c r="K146" s="104">
        <f>'5A By Lot'!L146/'5A By Lot'!$N146</f>
        <v>0</v>
      </c>
      <c r="L146" s="104">
        <f>'5A By Lot'!M146/'5A By Lot'!$N146</f>
        <v>0</v>
      </c>
      <c r="M146" s="104">
        <f>'5A By Lot'!N146/'5A By Lot'!$N146</f>
        <v>1</v>
      </c>
      <c r="N146" s="7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ht="12" customHeight="1">
      <c r="A147" s="47" t="s">
        <v>406</v>
      </c>
      <c r="B147" s="51">
        <f>'5A By Lot'!C147/'5A By Lot'!$N147</f>
        <v>0</v>
      </c>
      <c r="C147" s="51">
        <f>'5A By Lot'!D147/'5A By Lot'!$N147</f>
        <v>1</v>
      </c>
      <c r="D147" s="51">
        <f>'5A By Lot'!E147/'5A By Lot'!$N147</f>
        <v>0</v>
      </c>
      <c r="E147" s="51">
        <f>'5A By Lot'!F147/'5A By Lot'!$N147</f>
        <v>0</v>
      </c>
      <c r="F147" s="51">
        <f>'5A By Lot'!G147/'5A By Lot'!$N147</f>
        <v>0</v>
      </c>
      <c r="G147" s="51">
        <f>'5A By Lot'!H147/'5A By Lot'!$N147</f>
        <v>0</v>
      </c>
      <c r="H147" s="51">
        <f>'5A By Lot'!I147/'5A By Lot'!$N147</f>
        <v>0</v>
      </c>
      <c r="I147" s="51">
        <f>'5A By Lot'!J147/'5A By Lot'!$N147</f>
        <v>0</v>
      </c>
      <c r="J147" s="51">
        <f>'5A By Lot'!K147/'5A By Lot'!$N147</f>
        <v>0</v>
      </c>
      <c r="K147" s="51">
        <f>'5A By Lot'!L147/'5A By Lot'!$N147</f>
        <v>0</v>
      </c>
      <c r="L147" s="51">
        <f>'5A By Lot'!M147/'5A By Lot'!$N147</f>
        <v>0</v>
      </c>
      <c r="M147" s="51">
        <f>'5A By Lot'!N147/'5A By Lot'!$N147</f>
        <v>1</v>
      </c>
      <c r="N147" s="7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12" customHeight="1">
      <c r="A148" s="45" t="s">
        <v>408</v>
      </c>
      <c r="B148" s="46">
        <f>'5A By Lot'!C148/'5A By Lot'!$N148</f>
        <v>0</v>
      </c>
      <c r="C148" s="46">
        <f>'5A By Lot'!D148/'5A By Lot'!$N148</f>
        <v>0</v>
      </c>
      <c r="D148" s="46">
        <f>'5A By Lot'!E148/'5A By Lot'!$N148</f>
        <v>0</v>
      </c>
      <c r="E148" s="46">
        <f>'5A By Lot'!F148/'5A By Lot'!$N148</f>
        <v>0</v>
      </c>
      <c r="F148" s="46">
        <f>'5A By Lot'!G148/'5A By Lot'!$N148</f>
        <v>0</v>
      </c>
      <c r="G148" s="46">
        <f>'5A By Lot'!H148/'5A By Lot'!$N148</f>
        <v>0.80620155038759689</v>
      </c>
      <c r="H148" s="46">
        <f>'5A By Lot'!I148/'5A By Lot'!$N148</f>
        <v>9.3023255813953487E-2</v>
      </c>
      <c r="I148" s="46">
        <f>'5A By Lot'!J148/'5A By Lot'!$N148</f>
        <v>0.10077519379844961</v>
      </c>
      <c r="J148" s="46">
        <f>'5A By Lot'!K148/'5A By Lot'!$N148</f>
        <v>0</v>
      </c>
      <c r="K148" s="46">
        <f>'5A By Lot'!L148/'5A By Lot'!$N148</f>
        <v>0</v>
      </c>
      <c r="L148" s="46">
        <f>'5A By Lot'!M148/'5A By Lot'!$N148</f>
        <v>0</v>
      </c>
      <c r="M148" s="46">
        <f>'5A By Lot'!N148/'5A By Lot'!$N148</f>
        <v>1</v>
      </c>
      <c r="N148" s="7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12" customHeight="1">
      <c r="A149" s="47" t="s">
        <v>409</v>
      </c>
      <c r="B149" s="51">
        <f>'5A By Lot'!C149/'5A By Lot'!$N149</f>
        <v>0</v>
      </c>
      <c r="C149" s="51">
        <f>'5A By Lot'!D149/'5A By Lot'!$N149</f>
        <v>0</v>
      </c>
      <c r="D149" s="51">
        <f>'5A By Lot'!E149/'5A By Lot'!$N149</f>
        <v>0</v>
      </c>
      <c r="E149" s="51">
        <f>'5A By Lot'!F149/'5A By Lot'!$N149</f>
        <v>0</v>
      </c>
      <c r="F149" s="51">
        <f>'5A By Lot'!G149/'5A By Lot'!$N149</f>
        <v>0</v>
      </c>
      <c r="G149" s="51">
        <f>'5A By Lot'!H149/'5A By Lot'!$N149</f>
        <v>0.80645161290322576</v>
      </c>
      <c r="H149" s="51">
        <f>'5A By Lot'!I149/'5A By Lot'!$N149</f>
        <v>0.12903225806451613</v>
      </c>
      <c r="I149" s="51">
        <f>'5A By Lot'!J149/'5A By Lot'!$N149</f>
        <v>6.4516129032258063E-2</v>
      </c>
      <c r="J149" s="51">
        <f>'5A By Lot'!K149/'5A By Lot'!$N149</f>
        <v>0</v>
      </c>
      <c r="K149" s="51">
        <f>'5A By Lot'!L149/'5A By Lot'!$N149</f>
        <v>0</v>
      </c>
      <c r="L149" s="51">
        <f>'5A By Lot'!M149/'5A By Lot'!$N149</f>
        <v>0</v>
      </c>
      <c r="M149" s="51">
        <f>'5A By Lot'!N149/'5A By Lot'!$N149</f>
        <v>1</v>
      </c>
      <c r="N149" s="7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ht="12" customHeight="1">
      <c r="A150" s="47" t="s">
        <v>410</v>
      </c>
      <c r="B150" s="51">
        <f>'5A By Lot'!C150/'5A By Lot'!$N150</f>
        <v>0</v>
      </c>
      <c r="C150" s="51">
        <f>'5A By Lot'!D150/'5A By Lot'!$N150</f>
        <v>0</v>
      </c>
      <c r="D150" s="51">
        <f>'5A By Lot'!E150/'5A By Lot'!$N150</f>
        <v>0</v>
      </c>
      <c r="E150" s="51">
        <f>'5A By Lot'!F150/'5A By Lot'!$N150</f>
        <v>0</v>
      </c>
      <c r="F150" s="51">
        <f>'5A By Lot'!G150/'5A By Lot'!$N150</f>
        <v>0</v>
      </c>
      <c r="G150" s="51">
        <f>'5A By Lot'!H150/'5A By Lot'!$N150</f>
        <v>0.94117647058823528</v>
      </c>
      <c r="H150" s="51">
        <f>'5A By Lot'!I150/'5A By Lot'!$N150</f>
        <v>0</v>
      </c>
      <c r="I150" s="51">
        <f>'5A By Lot'!J150/'5A By Lot'!$N150</f>
        <v>5.8823529411764705E-2</v>
      </c>
      <c r="J150" s="51">
        <f>'5A By Lot'!K150/'5A By Lot'!$N150</f>
        <v>0</v>
      </c>
      <c r="K150" s="51">
        <f>'5A By Lot'!L150/'5A By Lot'!$N150</f>
        <v>0</v>
      </c>
      <c r="L150" s="51">
        <f>'5A By Lot'!M150/'5A By Lot'!$N150</f>
        <v>0</v>
      </c>
      <c r="M150" s="51">
        <f>'5A By Lot'!N150/'5A By Lot'!$N150</f>
        <v>1</v>
      </c>
      <c r="N150" s="7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ht="12" customHeight="1">
      <c r="A151" s="45" t="s">
        <v>411</v>
      </c>
      <c r="B151" s="46">
        <f>'5A By Lot'!C151/'5A By Lot'!$N151</f>
        <v>0</v>
      </c>
      <c r="C151" s="46">
        <f>'5A By Lot'!D151/'5A By Lot'!$N151</f>
        <v>0</v>
      </c>
      <c r="D151" s="46">
        <f>'5A By Lot'!E151/'5A By Lot'!$N151</f>
        <v>0</v>
      </c>
      <c r="E151" s="46">
        <f>'5A By Lot'!F151/'5A By Lot'!$N151</f>
        <v>0</v>
      </c>
      <c r="F151" s="46">
        <f>'5A By Lot'!G151/'5A By Lot'!$N151</f>
        <v>0</v>
      </c>
      <c r="G151" s="46">
        <f>'5A By Lot'!H151/'5A By Lot'!$N151</f>
        <v>0.53846153846153844</v>
      </c>
      <c r="H151" s="46">
        <f>'5A By Lot'!I151/'5A By Lot'!$N151</f>
        <v>0</v>
      </c>
      <c r="I151" s="46">
        <f>'5A By Lot'!J151/'5A By Lot'!$N151</f>
        <v>0</v>
      </c>
      <c r="J151" s="46">
        <f>'5A By Lot'!K151/'5A By Lot'!$N151</f>
        <v>0.15384615384615385</v>
      </c>
      <c r="K151" s="46">
        <f>'5A By Lot'!L151/'5A By Lot'!$N151</f>
        <v>0</v>
      </c>
      <c r="L151" s="46">
        <f>'5A By Lot'!M151/'5A By Lot'!$N151</f>
        <v>0.30769230769230771</v>
      </c>
      <c r="M151" s="46">
        <f>'5A By Lot'!N151/'5A By Lot'!$N151</f>
        <v>1</v>
      </c>
      <c r="N151" s="7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ht="12" customHeight="1">
      <c r="A152" s="47" t="s">
        <v>412</v>
      </c>
      <c r="B152" s="51">
        <f>'5A By Lot'!C152/'5A By Lot'!$N152</f>
        <v>0</v>
      </c>
      <c r="C152" s="51">
        <f>'5A By Lot'!D152/'5A By Lot'!$N152</f>
        <v>0</v>
      </c>
      <c r="D152" s="51">
        <f>'5A By Lot'!E152/'5A By Lot'!$N152</f>
        <v>0</v>
      </c>
      <c r="E152" s="51">
        <f>'5A By Lot'!F152/'5A By Lot'!$N152</f>
        <v>0</v>
      </c>
      <c r="F152" s="51">
        <f>'5A By Lot'!G152/'5A By Lot'!$N152</f>
        <v>0</v>
      </c>
      <c r="G152" s="51">
        <f>'5A By Lot'!H152/'5A By Lot'!$N152</f>
        <v>0</v>
      </c>
      <c r="H152" s="51">
        <f>'5A By Lot'!I152/'5A By Lot'!$N152</f>
        <v>0.15384615384615385</v>
      </c>
      <c r="I152" s="51">
        <f>'5A By Lot'!J152/'5A By Lot'!$N152</f>
        <v>0.15384615384615385</v>
      </c>
      <c r="J152" s="51">
        <f>'5A By Lot'!K152/'5A By Lot'!$N152</f>
        <v>0.30769230769230771</v>
      </c>
      <c r="K152" s="51">
        <f>'5A By Lot'!L152/'5A By Lot'!$N152</f>
        <v>0.38461538461538464</v>
      </c>
      <c r="L152" s="51">
        <f>'5A By Lot'!M152/'5A By Lot'!$N152</f>
        <v>0</v>
      </c>
      <c r="M152" s="51">
        <f>'5A By Lot'!N152/'5A By Lot'!$N152</f>
        <v>1</v>
      </c>
      <c r="N152" s="7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ht="12" customHeight="1">
      <c r="A153" s="97" t="s">
        <v>413</v>
      </c>
      <c r="B153" s="104">
        <f>'5A By Lot'!C153/'5A By Lot'!$N153</f>
        <v>0</v>
      </c>
      <c r="C153" s="104">
        <f>'5A By Lot'!D153/'5A By Lot'!$N153</f>
        <v>0</v>
      </c>
      <c r="D153" s="104">
        <f>'5A By Lot'!E153/'5A By Lot'!$N153</f>
        <v>0</v>
      </c>
      <c r="E153" s="104">
        <f>'5A By Lot'!F153/'5A By Lot'!$N153</f>
        <v>0</v>
      </c>
      <c r="F153" s="104">
        <f>'5A By Lot'!G153/'5A By Lot'!$N153</f>
        <v>0</v>
      </c>
      <c r="G153" s="104">
        <f>'5A By Lot'!H153/'5A By Lot'!$N153</f>
        <v>0.22535211267605634</v>
      </c>
      <c r="H153" s="104">
        <f>'5A By Lot'!I153/'5A By Lot'!$N153</f>
        <v>0.61971830985915488</v>
      </c>
      <c r="I153" s="104">
        <f>'5A By Lot'!J153/'5A By Lot'!$N153</f>
        <v>0.12676056338028169</v>
      </c>
      <c r="J153" s="104">
        <f>'5A By Lot'!K153/'5A By Lot'!$N153</f>
        <v>0</v>
      </c>
      <c r="K153" s="104">
        <f>'5A By Lot'!L153/'5A By Lot'!$N153</f>
        <v>0</v>
      </c>
      <c r="L153" s="104">
        <f>'5A By Lot'!M153/'5A By Lot'!$N153</f>
        <v>2.8169014084507043E-2</v>
      </c>
      <c r="M153" s="104">
        <f>'5A By Lot'!N153/'5A By Lot'!$N153</f>
        <v>1</v>
      </c>
      <c r="N153" s="7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ht="12" customHeight="1">
      <c r="A154" s="47" t="s">
        <v>414</v>
      </c>
      <c r="B154" s="51">
        <f>'5A By Lot'!C154/'5A By Lot'!$N154</f>
        <v>0.29365079365079366</v>
      </c>
      <c r="C154" s="51">
        <f>'5A By Lot'!D154/'5A By Lot'!$N154</f>
        <v>0.44047619047619047</v>
      </c>
      <c r="D154" s="51">
        <f>'5A By Lot'!E154/'5A By Lot'!$N154</f>
        <v>0</v>
      </c>
      <c r="E154" s="51">
        <f>'5A By Lot'!F154/'5A By Lot'!$N154</f>
        <v>0</v>
      </c>
      <c r="F154" s="51">
        <f>'5A By Lot'!G154/'5A By Lot'!$N154</f>
        <v>0.1984126984126984</v>
      </c>
      <c r="G154" s="51">
        <f>'5A By Lot'!H154/'5A By Lot'!$N154</f>
        <v>3.968253968253968E-3</v>
      </c>
      <c r="H154" s="51">
        <f>'5A By Lot'!I154/'5A By Lot'!$N154</f>
        <v>0</v>
      </c>
      <c r="I154" s="51">
        <f>'5A By Lot'!J154/'5A By Lot'!$N154</f>
        <v>4.3650793650793648E-2</v>
      </c>
      <c r="J154" s="51">
        <f>'5A By Lot'!K154/'5A By Lot'!$N154</f>
        <v>3.968253968253968E-3</v>
      </c>
      <c r="K154" s="51">
        <f>'5A By Lot'!L154/'5A By Lot'!$N154</f>
        <v>0</v>
      </c>
      <c r="L154" s="51">
        <f>'5A By Lot'!M154/'5A By Lot'!$N154</f>
        <v>1.5873015873015872E-2</v>
      </c>
      <c r="M154" s="51">
        <f>'5A By Lot'!N154/'5A By Lot'!$N154</f>
        <v>1</v>
      </c>
      <c r="N154" s="7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ht="12" customHeight="1">
      <c r="A155" s="45" t="s">
        <v>415</v>
      </c>
      <c r="B155" s="46">
        <f>'5A By Lot'!C155/'5A By Lot'!$N155</f>
        <v>0</v>
      </c>
      <c r="C155" s="46">
        <f>'5A By Lot'!D155/'5A By Lot'!$N155</f>
        <v>0</v>
      </c>
      <c r="D155" s="46">
        <f>'5A By Lot'!E155/'5A By Lot'!$N155</f>
        <v>0</v>
      </c>
      <c r="E155" s="46">
        <f>'5A By Lot'!F155/'5A By Lot'!$N155</f>
        <v>0</v>
      </c>
      <c r="F155" s="46">
        <f>'5A By Lot'!G155/'5A By Lot'!$N155</f>
        <v>0</v>
      </c>
      <c r="G155" s="46">
        <f>'5A By Lot'!H155/'5A By Lot'!$N155</f>
        <v>0</v>
      </c>
      <c r="H155" s="46">
        <f>'5A By Lot'!I155/'5A By Lot'!$N155</f>
        <v>0</v>
      </c>
      <c r="I155" s="46">
        <f>'5A By Lot'!J155/'5A By Lot'!$N155</f>
        <v>0</v>
      </c>
      <c r="J155" s="46">
        <f>'5A By Lot'!K155/'5A By Lot'!$N155</f>
        <v>0.33333333333333331</v>
      </c>
      <c r="K155" s="46">
        <f>'5A By Lot'!L155/'5A By Lot'!$N155</f>
        <v>0.33333333333333331</v>
      </c>
      <c r="L155" s="46">
        <f>'5A By Lot'!M155/'5A By Lot'!$N155</f>
        <v>0.33333333333333331</v>
      </c>
      <c r="M155" s="46">
        <f>'5A By Lot'!N155/'5A By Lot'!$N155</f>
        <v>1</v>
      </c>
      <c r="N155" s="7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ht="12" customHeight="1">
      <c r="A156" s="47" t="s">
        <v>416</v>
      </c>
      <c r="B156" s="51">
        <f>'5A By Lot'!C156/'5A By Lot'!$N156</f>
        <v>0</v>
      </c>
      <c r="C156" s="51">
        <f>'5A By Lot'!D156/'5A By Lot'!$N156</f>
        <v>0</v>
      </c>
      <c r="D156" s="51">
        <f>'5A By Lot'!E156/'5A By Lot'!$N156</f>
        <v>0</v>
      </c>
      <c r="E156" s="51">
        <f>'5A By Lot'!F156/'5A By Lot'!$N156</f>
        <v>0</v>
      </c>
      <c r="F156" s="51">
        <f>'5A By Lot'!G156/'5A By Lot'!$N156</f>
        <v>0</v>
      </c>
      <c r="G156" s="51">
        <f>'5A By Lot'!H156/'5A By Lot'!$N156</f>
        <v>0</v>
      </c>
      <c r="H156" s="51">
        <f>'5A By Lot'!I156/'5A By Lot'!$N156</f>
        <v>0</v>
      </c>
      <c r="I156" s="51">
        <f>'5A By Lot'!J156/'5A By Lot'!$N156</f>
        <v>0</v>
      </c>
      <c r="J156" s="51">
        <f>'5A By Lot'!K156/'5A By Lot'!$N156</f>
        <v>0</v>
      </c>
      <c r="K156" s="51">
        <f>'5A By Lot'!L156/'5A By Lot'!$N156</f>
        <v>0.75</v>
      </c>
      <c r="L156" s="51">
        <f>'5A By Lot'!M156/'5A By Lot'!$N156</f>
        <v>0.25</v>
      </c>
      <c r="M156" s="51">
        <f>'5A By Lot'!N156/'5A By Lot'!$N156</f>
        <v>1</v>
      </c>
      <c r="N156" s="7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ht="12" customHeight="1">
      <c r="A157" s="97" t="s">
        <v>417</v>
      </c>
      <c r="B157" s="104">
        <f>'5A By Lot'!C157/'5A By Lot'!$N157</f>
        <v>0</v>
      </c>
      <c r="C157" s="104">
        <f>'5A By Lot'!D157/'5A By Lot'!$N157</f>
        <v>0</v>
      </c>
      <c r="D157" s="104">
        <f>'5A By Lot'!E157/'5A By Lot'!$N157</f>
        <v>0</v>
      </c>
      <c r="E157" s="104">
        <f>'5A By Lot'!F157/'5A By Lot'!$N157</f>
        <v>1</v>
      </c>
      <c r="F157" s="104">
        <f>'5A By Lot'!G157/'5A By Lot'!$N157</f>
        <v>0</v>
      </c>
      <c r="G157" s="104">
        <f>'5A By Lot'!H157/'5A By Lot'!$N157</f>
        <v>0</v>
      </c>
      <c r="H157" s="104">
        <f>'5A By Lot'!I157/'5A By Lot'!$N157</f>
        <v>0</v>
      </c>
      <c r="I157" s="104">
        <f>'5A By Lot'!J157/'5A By Lot'!$N157</f>
        <v>0</v>
      </c>
      <c r="J157" s="104">
        <f>'5A By Lot'!K157/'5A By Lot'!$N157</f>
        <v>0</v>
      </c>
      <c r="K157" s="104">
        <f>'5A By Lot'!L157/'5A By Lot'!$N157</f>
        <v>0</v>
      </c>
      <c r="L157" s="104">
        <f>'5A By Lot'!M157/'5A By Lot'!$N157</f>
        <v>0</v>
      </c>
      <c r="M157" s="104">
        <f>'5A By Lot'!N157/'5A By Lot'!$N157</f>
        <v>1</v>
      </c>
      <c r="N157" s="7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ht="12" customHeight="1">
      <c r="A158" s="47" t="s">
        <v>418</v>
      </c>
      <c r="B158" s="51">
        <f>'5A By Lot'!C158/'5A By Lot'!$N158</f>
        <v>0</v>
      </c>
      <c r="C158" s="51">
        <f>'5A By Lot'!D158/'5A By Lot'!$N158</f>
        <v>0.72222222222222221</v>
      </c>
      <c r="D158" s="51">
        <f>'5A By Lot'!E158/'5A By Lot'!$N158</f>
        <v>0</v>
      </c>
      <c r="E158" s="51">
        <f>'5A By Lot'!F158/'5A By Lot'!$N158</f>
        <v>0</v>
      </c>
      <c r="F158" s="51">
        <f>'5A By Lot'!G158/'5A By Lot'!$N158</f>
        <v>0</v>
      </c>
      <c r="G158" s="51">
        <f>'5A By Lot'!H158/'5A By Lot'!$N158</f>
        <v>0.1111111111111111</v>
      </c>
      <c r="H158" s="51">
        <f>'5A By Lot'!I158/'5A By Lot'!$N158</f>
        <v>0</v>
      </c>
      <c r="I158" s="51">
        <f>'5A By Lot'!J158/'5A By Lot'!$N158</f>
        <v>0.16666666666666666</v>
      </c>
      <c r="J158" s="51">
        <f>'5A By Lot'!K158/'5A By Lot'!$N158</f>
        <v>0</v>
      </c>
      <c r="K158" s="51">
        <f>'5A By Lot'!L158/'5A By Lot'!$N158</f>
        <v>0</v>
      </c>
      <c r="L158" s="51">
        <f>'5A By Lot'!M158/'5A By Lot'!$N158</f>
        <v>0</v>
      </c>
      <c r="M158" s="51">
        <f>'5A By Lot'!N158/'5A By Lot'!$N158</f>
        <v>1</v>
      </c>
      <c r="N158" s="7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12" customHeight="1">
      <c r="A159" s="109" t="s">
        <v>419</v>
      </c>
      <c r="B159" s="110">
        <f>'5A By Lot'!C159/'5A By Lot'!$N159</f>
        <v>0</v>
      </c>
      <c r="C159" s="110">
        <f>'5A By Lot'!D159/'5A By Lot'!$N159</f>
        <v>0.97959183673469385</v>
      </c>
      <c r="D159" s="110">
        <f>'5A By Lot'!E159/'5A By Lot'!$N159</f>
        <v>0</v>
      </c>
      <c r="E159" s="110">
        <f>'5A By Lot'!F159/'5A By Lot'!$N159</f>
        <v>0</v>
      </c>
      <c r="F159" s="110">
        <f>'5A By Lot'!G159/'5A By Lot'!$N159</f>
        <v>0</v>
      </c>
      <c r="G159" s="110">
        <f>'5A By Lot'!H159/'5A By Lot'!$N159</f>
        <v>0</v>
      </c>
      <c r="H159" s="110">
        <f>'5A By Lot'!I159/'5A By Lot'!$N159</f>
        <v>0</v>
      </c>
      <c r="I159" s="110">
        <f>'5A By Lot'!J159/'5A By Lot'!$N159</f>
        <v>2.0408163265306121E-2</v>
      </c>
      <c r="J159" s="110">
        <f>'5A By Lot'!K159/'5A By Lot'!$N159</f>
        <v>0</v>
      </c>
      <c r="K159" s="110">
        <f>'5A By Lot'!L159/'5A By Lot'!$N159</f>
        <v>0</v>
      </c>
      <c r="L159" s="110">
        <f>'5A By Lot'!M159/'5A By Lot'!$N159</f>
        <v>0</v>
      </c>
      <c r="M159" s="110">
        <f>'5A By Lot'!N159/'5A By Lot'!$N159</f>
        <v>1</v>
      </c>
      <c r="N159" s="7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12" customHeight="1">
      <c r="A160" s="47" t="s">
        <v>422</v>
      </c>
      <c r="B160" s="51">
        <f>'5A By Lot'!C160/'5A By Lot'!$N160</f>
        <v>0</v>
      </c>
      <c r="C160" s="51">
        <f>'5A By Lot'!D160/'5A By Lot'!$N160</f>
        <v>0.83116883116883122</v>
      </c>
      <c r="D160" s="51">
        <f>'5A By Lot'!E160/'5A By Lot'!$N160</f>
        <v>0</v>
      </c>
      <c r="E160" s="51">
        <f>'5A By Lot'!F160/'5A By Lot'!$N160</f>
        <v>0</v>
      </c>
      <c r="F160" s="51">
        <f>'5A By Lot'!G160/'5A By Lot'!$N160</f>
        <v>0</v>
      </c>
      <c r="G160" s="51">
        <f>'5A By Lot'!H160/'5A By Lot'!$N160</f>
        <v>0</v>
      </c>
      <c r="H160" s="51">
        <f>'5A By Lot'!I160/'5A By Lot'!$N160</f>
        <v>0.14285714285714285</v>
      </c>
      <c r="I160" s="51">
        <f>'5A By Lot'!J160/'5A By Lot'!$N160</f>
        <v>2.5974025974025976E-2</v>
      </c>
      <c r="J160" s="51">
        <f>'5A By Lot'!K160/'5A By Lot'!$N160</f>
        <v>0</v>
      </c>
      <c r="K160" s="51">
        <f>'5A By Lot'!L160/'5A By Lot'!$N160</f>
        <v>0</v>
      </c>
      <c r="L160" s="51">
        <f>'5A By Lot'!M160/'5A By Lot'!$N160</f>
        <v>0</v>
      </c>
      <c r="M160" s="51">
        <f>'5A By Lot'!N160/'5A By Lot'!$N160</f>
        <v>1</v>
      </c>
      <c r="N160" s="7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ht="12" customHeight="1">
      <c r="A161" s="70" t="s">
        <v>423</v>
      </c>
      <c r="B161" s="46">
        <f>'5A By Lot'!C161/'5A By Lot'!$N161</f>
        <v>0</v>
      </c>
      <c r="C161" s="46">
        <f>'5A By Lot'!D161/'5A By Lot'!$N161</f>
        <v>0.91428571428571426</v>
      </c>
      <c r="D161" s="46">
        <f>'5A By Lot'!E161/'5A By Lot'!$N161</f>
        <v>0</v>
      </c>
      <c r="E161" s="46">
        <f>'5A By Lot'!F161/'5A By Lot'!$N161</f>
        <v>0</v>
      </c>
      <c r="F161" s="46">
        <f>'5A By Lot'!G161/'5A By Lot'!$N161</f>
        <v>0</v>
      </c>
      <c r="G161" s="46">
        <f>'5A By Lot'!H161/'5A By Lot'!$N161</f>
        <v>0</v>
      </c>
      <c r="H161" s="46">
        <f>'5A By Lot'!I161/'5A By Lot'!$N161</f>
        <v>5.7142857142857141E-2</v>
      </c>
      <c r="I161" s="46">
        <f>'5A By Lot'!J161/'5A By Lot'!$N161</f>
        <v>2.8571428571428571E-2</v>
      </c>
      <c r="J161" s="46">
        <f>'5A By Lot'!K161/'5A By Lot'!$N161</f>
        <v>0</v>
      </c>
      <c r="K161" s="46">
        <f>'5A By Lot'!L161/'5A By Lot'!$N161</f>
        <v>0</v>
      </c>
      <c r="L161" s="46">
        <f>'5A By Lot'!M161/'5A By Lot'!$N161</f>
        <v>0</v>
      </c>
      <c r="M161" s="46">
        <f>'5A By Lot'!N161/'5A By Lot'!$N161</f>
        <v>1</v>
      </c>
      <c r="N161" s="7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12" customHeight="1">
      <c r="A162" s="47" t="s">
        <v>424</v>
      </c>
      <c r="B162" s="51">
        <f>'5A By Lot'!C162/'5A By Lot'!$N162</f>
        <v>0</v>
      </c>
      <c r="C162" s="51">
        <f>'5A By Lot'!D162/'5A By Lot'!$N162</f>
        <v>0.265625</v>
      </c>
      <c r="D162" s="51">
        <f>'5A By Lot'!E162/'5A By Lot'!$N162</f>
        <v>0</v>
      </c>
      <c r="E162" s="51">
        <f>'5A By Lot'!F162/'5A By Lot'!$N162</f>
        <v>0</v>
      </c>
      <c r="F162" s="51">
        <f>'5A By Lot'!G162/'5A By Lot'!$N162</f>
        <v>0</v>
      </c>
      <c r="G162" s="51">
        <f>'5A By Lot'!H162/'5A By Lot'!$N162</f>
        <v>0</v>
      </c>
      <c r="H162" s="51">
        <f>'5A By Lot'!I162/'5A By Lot'!$N162</f>
        <v>4.1666666666666664E-2</v>
      </c>
      <c r="I162" s="51">
        <f>'5A By Lot'!J162/'5A By Lot'!$N162</f>
        <v>2.6041666666666668E-2</v>
      </c>
      <c r="J162" s="51">
        <f>'5A By Lot'!K162/'5A By Lot'!$N162</f>
        <v>0</v>
      </c>
      <c r="K162" s="51">
        <f>'5A By Lot'!L162/'5A By Lot'!$N162</f>
        <v>0</v>
      </c>
      <c r="L162" s="51">
        <f>'5A By Lot'!M162/'5A By Lot'!$N162</f>
        <v>0</v>
      </c>
      <c r="M162" s="51">
        <f>'5A By Lot'!N162/'5A By Lot'!$N162</f>
        <v>1</v>
      </c>
      <c r="N162" s="7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ht="12" customHeight="1">
      <c r="A163" s="97" t="s">
        <v>427</v>
      </c>
      <c r="B163" s="104">
        <f>'5A By Lot'!C163/'5A By Lot'!$N163</f>
        <v>0</v>
      </c>
      <c r="C163" s="104">
        <f>'5A By Lot'!D163/'5A By Lot'!$N163</f>
        <v>0</v>
      </c>
      <c r="D163" s="104">
        <f>'5A By Lot'!E163/'5A By Lot'!$N163</f>
        <v>0</v>
      </c>
      <c r="E163" s="104">
        <f>'5A By Lot'!F163/'5A By Lot'!$N163</f>
        <v>0</v>
      </c>
      <c r="F163" s="104">
        <f>'5A By Lot'!G163/'5A By Lot'!$N163</f>
        <v>1</v>
      </c>
      <c r="G163" s="104">
        <f>'5A By Lot'!H163/'5A By Lot'!$N163</f>
        <v>0</v>
      </c>
      <c r="H163" s="104">
        <f>'5A By Lot'!I163/'5A By Lot'!$N163</f>
        <v>0</v>
      </c>
      <c r="I163" s="104">
        <f>'5A By Lot'!J163/'5A By Lot'!$N163</f>
        <v>0</v>
      </c>
      <c r="J163" s="104">
        <f>'5A By Lot'!K163/'5A By Lot'!$N163</f>
        <v>0</v>
      </c>
      <c r="K163" s="104">
        <f>'5A By Lot'!L163/'5A By Lot'!$N163</f>
        <v>0</v>
      </c>
      <c r="L163" s="104">
        <f>'5A By Lot'!M163/'5A By Lot'!$N163</f>
        <v>0</v>
      </c>
      <c r="M163" s="104">
        <f>'5A By Lot'!N163/'5A By Lot'!$N163</f>
        <v>1</v>
      </c>
      <c r="N163" s="7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ht="12" customHeight="1">
      <c r="A164" s="126" t="s">
        <v>428</v>
      </c>
      <c r="B164" s="165">
        <f>'5A By Lot'!C164/'5A By Lot'!$N164</f>
        <v>0</v>
      </c>
      <c r="C164" s="165">
        <f>'5A By Lot'!D164/'5A By Lot'!$N164</f>
        <v>0</v>
      </c>
      <c r="D164" s="165">
        <f>'5A By Lot'!E164/'5A By Lot'!$N164</f>
        <v>0</v>
      </c>
      <c r="E164" s="165">
        <f>'5A By Lot'!F164/'5A By Lot'!$N164</f>
        <v>0</v>
      </c>
      <c r="F164" s="165">
        <f>'5A By Lot'!G164/'5A By Lot'!$N164</f>
        <v>1</v>
      </c>
      <c r="G164" s="165">
        <f>'5A By Lot'!H164/'5A By Lot'!$N164</f>
        <v>0</v>
      </c>
      <c r="H164" s="165">
        <f>'5A By Lot'!I164/'5A By Lot'!$N164</f>
        <v>0</v>
      </c>
      <c r="I164" s="165">
        <f>'5A By Lot'!J164/'5A By Lot'!$N164</f>
        <v>0</v>
      </c>
      <c r="J164" s="165">
        <f>'5A By Lot'!K164/'5A By Lot'!$N164</f>
        <v>0</v>
      </c>
      <c r="K164" s="165">
        <f>'5A By Lot'!L164/'5A By Lot'!$N164</f>
        <v>0</v>
      </c>
      <c r="L164" s="165">
        <f>'5A By Lot'!M164/'5A By Lot'!$N164</f>
        <v>0</v>
      </c>
      <c r="M164" s="165">
        <f>'5A By Lot'!N164/'5A By Lot'!$N164</f>
        <v>1</v>
      </c>
      <c r="N164" s="7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ht="12" customHeight="1">
      <c r="A165" s="97" t="s">
        <v>430</v>
      </c>
      <c r="B165" s="104">
        <f>'5A By Lot'!C165/'5A By Lot'!$N165</f>
        <v>0</v>
      </c>
      <c r="C165" s="104">
        <f>'5A By Lot'!D165/'5A By Lot'!$N165</f>
        <v>0</v>
      </c>
      <c r="D165" s="104">
        <f>'5A By Lot'!E165/'5A By Lot'!$N165</f>
        <v>0</v>
      </c>
      <c r="E165" s="104">
        <f>'5A By Lot'!F165/'5A By Lot'!$N165</f>
        <v>0</v>
      </c>
      <c r="F165" s="104">
        <f>'5A By Lot'!G165/'5A By Lot'!$N165</f>
        <v>1</v>
      </c>
      <c r="G165" s="104">
        <f>'5A By Lot'!H165/'5A By Lot'!$N165</f>
        <v>0</v>
      </c>
      <c r="H165" s="104">
        <f>'5A By Lot'!I165/'5A By Lot'!$N165</f>
        <v>0</v>
      </c>
      <c r="I165" s="104">
        <f>'5A By Lot'!J165/'5A By Lot'!$N165</f>
        <v>0</v>
      </c>
      <c r="J165" s="104">
        <f>'5A By Lot'!K165/'5A By Lot'!$N165</f>
        <v>0</v>
      </c>
      <c r="K165" s="104">
        <f>'5A By Lot'!L165/'5A By Lot'!$N165</f>
        <v>0</v>
      </c>
      <c r="L165" s="104">
        <f>'5A By Lot'!M165/'5A By Lot'!$N165</f>
        <v>0</v>
      </c>
      <c r="M165" s="104">
        <f>'5A By Lot'!N165/'5A By Lot'!$N165</f>
        <v>1</v>
      </c>
      <c r="N165" s="7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ht="12" customHeight="1">
      <c r="A166" s="126" t="s">
        <v>431</v>
      </c>
      <c r="B166" s="165">
        <f>'5A By Lot'!C166/'5A By Lot'!$N166</f>
        <v>0</v>
      </c>
      <c r="C166" s="165">
        <f>'5A By Lot'!D166/'5A By Lot'!$N166</f>
        <v>0</v>
      </c>
      <c r="D166" s="165">
        <f>'5A By Lot'!E166/'5A By Lot'!$N166</f>
        <v>0</v>
      </c>
      <c r="E166" s="165">
        <f>'5A By Lot'!F166/'5A By Lot'!$N166</f>
        <v>0</v>
      </c>
      <c r="F166" s="165">
        <f>'5A By Lot'!G166/'5A By Lot'!$N166</f>
        <v>1</v>
      </c>
      <c r="G166" s="165">
        <f>'5A By Lot'!H166/'5A By Lot'!$N166</f>
        <v>0</v>
      </c>
      <c r="H166" s="165">
        <f>'5A By Lot'!I166/'5A By Lot'!$N166</f>
        <v>0</v>
      </c>
      <c r="I166" s="165">
        <f>'5A By Lot'!J166/'5A By Lot'!$N166</f>
        <v>0</v>
      </c>
      <c r="J166" s="165">
        <f>'5A By Lot'!K166/'5A By Lot'!$N166</f>
        <v>0</v>
      </c>
      <c r="K166" s="165">
        <f>'5A By Lot'!L166/'5A By Lot'!$N166</f>
        <v>0</v>
      </c>
      <c r="L166" s="165">
        <f>'5A By Lot'!M166/'5A By Lot'!$N166</f>
        <v>0</v>
      </c>
      <c r="M166" s="165">
        <f>'5A By Lot'!N166/'5A By Lot'!$N166</f>
        <v>1</v>
      </c>
      <c r="N166" s="7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ht="12" customHeight="1">
      <c r="A167" s="97" t="s">
        <v>433</v>
      </c>
      <c r="B167" s="104">
        <f>'5A By Lot'!C167/'5A By Lot'!$N167</f>
        <v>0</v>
      </c>
      <c r="C167" s="104">
        <f>'5A By Lot'!D167/'5A By Lot'!$N167</f>
        <v>0</v>
      </c>
      <c r="D167" s="104">
        <f>'5A By Lot'!E167/'5A By Lot'!$N167</f>
        <v>0</v>
      </c>
      <c r="E167" s="104">
        <f>'5A By Lot'!F167/'5A By Lot'!$N167</f>
        <v>0</v>
      </c>
      <c r="F167" s="104">
        <f>'5A By Lot'!G167/'5A By Lot'!$N167</f>
        <v>1</v>
      </c>
      <c r="G167" s="104">
        <f>'5A By Lot'!H167/'5A By Lot'!$N167</f>
        <v>0</v>
      </c>
      <c r="H167" s="104">
        <f>'5A By Lot'!I167/'5A By Lot'!$N167</f>
        <v>0</v>
      </c>
      <c r="I167" s="104">
        <f>'5A By Lot'!J167/'5A By Lot'!$N167</f>
        <v>0</v>
      </c>
      <c r="J167" s="104">
        <f>'5A By Lot'!K167/'5A By Lot'!$N167</f>
        <v>0</v>
      </c>
      <c r="K167" s="104">
        <f>'5A By Lot'!L167/'5A By Lot'!$N167</f>
        <v>0</v>
      </c>
      <c r="L167" s="104">
        <f>'5A By Lot'!M167/'5A By Lot'!$N167</f>
        <v>0</v>
      </c>
      <c r="M167" s="104">
        <f>'5A By Lot'!N167/'5A By Lot'!$N167</f>
        <v>1</v>
      </c>
      <c r="N167" s="7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ht="12" customHeight="1">
      <c r="A168" s="126" t="s">
        <v>434</v>
      </c>
      <c r="B168" s="165">
        <f>'5A By Lot'!C168/'5A By Lot'!$N168</f>
        <v>0</v>
      </c>
      <c r="C168" s="165">
        <f>'5A By Lot'!D168/'5A By Lot'!$N168</f>
        <v>0</v>
      </c>
      <c r="D168" s="165">
        <f>'5A By Lot'!E168/'5A By Lot'!$N168</f>
        <v>0</v>
      </c>
      <c r="E168" s="165">
        <f>'5A By Lot'!F168/'5A By Lot'!$N168</f>
        <v>0</v>
      </c>
      <c r="F168" s="165">
        <f>'5A By Lot'!G168/'5A By Lot'!$N168</f>
        <v>1</v>
      </c>
      <c r="G168" s="165">
        <f>'5A By Lot'!H168/'5A By Lot'!$N168</f>
        <v>0</v>
      </c>
      <c r="H168" s="165">
        <f>'5A By Lot'!I168/'5A By Lot'!$N168</f>
        <v>0</v>
      </c>
      <c r="I168" s="165">
        <f>'5A By Lot'!J168/'5A By Lot'!$N168</f>
        <v>0</v>
      </c>
      <c r="J168" s="165">
        <f>'5A By Lot'!K168/'5A By Lot'!$N168</f>
        <v>0</v>
      </c>
      <c r="K168" s="165">
        <f>'5A By Lot'!L168/'5A By Lot'!$N168</f>
        <v>0</v>
      </c>
      <c r="L168" s="165">
        <f>'5A By Lot'!M168/'5A By Lot'!$N168</f>
        <v>0</v>
      </c>
      <c r="M168" s="165">
        <f>'5A By Lot'!N168/'5A By Lot'!$N168</f>
        <v>1</v>
      </c>
      <c r="N168" s="7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12" customHeight="1">
      <c r="A169" s="97" t="s">
        <v>436</v>
      </c>
      <c r="B169" s="104">
        <f>'5A By Lot'!C169/'5A By Lot'!$N169</f>
        <v>0</v>
      </c>
      <c r="C169" s="104">
        <f>'5A By Lot'!D169/'5A By Lot'!$N169</f>
        <v>0</v>
      </c>
      <c r="D169" s="104">
        <f>'5A By Lot'!E169/'5A By Lot'!$N169</f>
        <v>0</v>
      </c>
      <c r="E169" s="104">
        <f>'5A By Lot'!F169/'5A By Lot'!$N169</f>
        <v>0</v>
      </c>
      <c r="F169" s="104">
        <f>'5A By Lot'!G169/'5A By Lot'!$N169</f>
        <v>0.89743589743589747</v>
      </c>
      <c r="G169" s="104">
        <f>'5A By Lot'!H169/'5A By Lot'!$N169</f>
        <v>0</v>
      </c>
      <c r="H169" s="104">
        <f>'5A By Lot'!I169/'5A By Lot'!$N169</f>
        <v>0.10256410256410256</v>
      </c>
      <c r="I169" s="104">
        <f>'5A By Lot'!J169/'5A By Lot'!$N169</f>
        <v>0</v>
      </c>
      <c r="J169" s="104">
        <f>'5A By Lot'!K169/'5A By Lot'!$N169</f>
        <v>0</v>
      </c>
      <c r="K169" s="104">
        <f>'5A By Lot'!L169/'5A By Lot'!$N169</f>
        <v>0</v>
      </c>
      <c r="L169" s="104">
        <f>'5A By Lot'!M169/'5A By Lot'!$N169</f>
        <v>0</v>
      </c>
      <c r="M169" s="104">
        <f>'5A By Lot'!N169/'5A By Lot'!$N169</f>
        <v>1</v>
      </c>
      <c r="N169" s="7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ht="12" customHeight="1">
      <c r="A170" s="126" t="s">
        <v>437</v>
      </c>
      <c r="B170" s="165">
        <f>'5A By Lot'!C170/'5A By Lot'!$N170</f>
        <v>0</v>
      </c>
      <c r="C170" s="165">
        <f>'5A By Lot'!D170/'5A By Lot'!$N170</f>
        <v>0</v>
      </c>
      <c r="D170" s="165">
        <f>'5A By Lot'!E170/'5A By Lot'!$N170</f>
        <v>0</v>
      </c>
      <c r="E170" s="165">
        <f>'5A By Lot'!F170/'5A By Lot'!$N170</f>
        <v>0</v>
      </c>
      <c r="F170" s="165">
        <f>'5A By Lot'!G170/'5A By Lot'!$N170</f>
        <v>0</v>
      </c>
      <c r="G170" s="165">
        <f>'5A By Lot'!H170/'5A By Lot'!$N170</f>
        <v>0</v>
      </c>
      <c r="H170" s="165">
        <f>'5A By Lot'!I170/'5A By Lot'!$N170</f>
        <v>0.14285714285714285</v>
      </c>
      <c r="I170" s="165">
        <f>'5A By Lot'!J170/'5A By Lot'!$N170</f>
        <v>0.7142857142857143</v>
      </c>
      <c r="J170" s="165">
        <f>'5A By Lot'!K170/'5A By Lot'!$N170</f>
        <v>0.14285714285714285</v>
      </c>
      <c r="K170" s="165">
        <f>'5A By Lot'!L170/'5A By Lot'!$N170</f>
        <v>0</v>
      </c>
      <c r="L170" s="165">
        <f>'5A By Lot'!M170/'5A By Lot'!$N170</f>
        <v>0</v>
      </c>
      <c r="M170" s="165">
        <f>'5A By Lot'!N170/'5A By Lot'!$N170</f>
        <v>1</v>
      </c>
      <c r="N170" s="7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12" customHeight="1">
      <c r="A171" s="97" t="s">
        <v>438</v>
      </c>
      <c r="B171" s="104">
        <f>'5A By Lot'!C171/'5A By Lot'!$N171</f>
        <v>0</v>
      </c>
      <c r="C171" s="104">
        <f>'5A By Lot'!D171/'5A By Lot'!$N171</f>
        <v>0</v>
      </c>
      <c r="D171" s="104">
        <f>'5A By Lot'!E171/'5A By Lot'!$N171</f>
        <v>0</v>
      </c>
      <c r="E171" s="104">
        <f>'5A By Lot'!F171/'5A By Lot'!$N171</f>
        <v>0</v>
      </c>
      <c r="F171" s="104">
        <f>'5A By Lot'!G171/'5A By Lot'!$N171</f>
        <v>0</v>
      </c>
      <c r="G171" s="104">
        <f>'5A By Lot'!H171/'5A By Lot'!$N171</f>
        <v>0.6</v>
      </c>
      <c r="H171" s="104">
        <f>'5A By Lot'!I171/'5A By Lot'!$N171</f>
        <v>0.4</v>
      </c>
      <c r="I171" s="104">
        <f>'5A By Lot'!J171/'5A By Lot'!$N171</f>
        <v>0</v>
      </c>
      <c r="J171" s="104">
        <f>'5A By Lot'!K171/'5A By Lot'!$N171</f>
        <v>0</v>
      </c>
      <c r="K171" s="104">
        <f>'5A By Lot'!L171/'5A By Lot'!$N171</f>
        <v>0</v>
      </c>
      <c r="L171" s="104">
        <f>'5A By Lot'!M171/'5A By Lot'!$N171</f>
        <v>0</v>
      </c>
      <c r="M171" s="104">
        <f>'5A By Lot'!N171/'5A By Lot'!$N171</f>
        <v>1</v>
      </c>
      <c r="N171" s="7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ht="12" customHeight="1">
      <c r="A172" s="126" t="s">
        <v>439</v>
      </c>
      <c r="B172" s="165">
        <f>'5A By Lot'!C172/'5A By Lot'!$N172</f>
        <v>0.93617021276595747</v>
      </c>
      <c r="C172" s="165">
        <f>'5A By Lot'!D172/'5A By Lot'!$N172</f>
        <v>0</v>
      </c>
      <c r="D172" s="165">
        <f>'5A By Lot'!E172/'5A By Lot'!$N172</f>
        <v>0</v>
      </c>
      <c r="E172" s="165">
        <f>'5A By Lot'!F172/'5A By Lot'!$N172</f>
        <v>0</v>
      </c>
      <c r="F172" s="165">
        <f>'5A By Lot'!G172/'5A By Lot'!$N172</f>
        <v>0</v>
      </c>
      <c r="G172" s="165">
        <f>'5A By Lot'!H172/'5A By Lot'!$N172</f>
        <v>0</v>
      </c>
      <c r="H172" s="165">
        <f>'5A By Lot'!I172/'5A By Lot'!$N172</f>
        <v>0</v>
      </c>
      <c r="I172" s="165">
        <f>'5A By Lot'!J172/'5A By Lot'!$N172</f>
        <v>6.3829787234042548E-2</v>
      </c>
      <c r="J172" s="165">
        <f>'5A By Lot'!K172/'5A By Lot'!$N172</f>
        <v>0</v>
      </c>
      <c r="K172" s="165">
        <f>'5A By Lot'!L172/'5A By Lot'!$N172</f>
        <v>0</v>
      </c>
      <c r="L172" s="165">
        <f>'5A By Lot'!M172/'5A By Lot'!$N172</f>
        <v>0</v>
      </c>
      <c r="M172" s="165">
        <f>'5A By Lot'!N172/'5A By Lot'!$N172</f>
        <v>1</v>
      </c>
      <c r="N172" s="7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12" customHeight="1">
      <c r="A173" s="97" t="s">
        <v>441</v>
      </c>
      <c r="B173" s="104">
        <f>'5A By Lot'!C173/'5A By Lot'!$N173</f>
        <v>1</v>
      </c>
      <c r="C173" s="104">
        <f>'5A By Lot'!D173/'5A By Lot'!$N173</f>
        <v>0</v>
      </c>
      <c r="D173" s="104">
        <f>'5A By Lot'!E173/'5A By Lot'!$N173</f>
        <v>0</v>
      </c>
      <c r="E173" s="104">
        <f>'5A By Lot'!F173/'5A By Lot'!$N173</f>
        <v>0</v>
      </c>
      <c r="F173" s="104">
        <f>'5A By Lot'!G173/'5A By Lot'!$N173</f>
        <v>0</v>
      </c>
      <c r="G173" s="104">
        <f>'5A By Lot'!H173/'5A By Lot'!$N173</f>
        <v>0</v>
      </c>
      <c r="H173" s="104">
        <f>'5A By Lot'!I173/'5A By Lot'!$N173</f>
        <v>0</v>
      </c>
      <c r="I173" s="104">
        <f>'5A By Lot'!J173/'5A By Lot'!$N173</f>
        <v>0</v>
      </c>
      <c r="J173" s="104">
        <f>'5A By Lot'!K173/'5A By Lot'!$N173</f>
        <v>0</v>
      </c>
      <c r="K173" s="104">
        <f>'5A By Lot'!L173/'5A By Lot'!$N173</f>
        <v>0</v>
      </c>
      <c r="L173" s="104">
        <f>'5A By Lot'!M173/'5A By Lot'!$N173</f>
        <v>0</v>
      </c>
      <c r="M173" s="104">
        <f>'5A By Lot'!N173/'5A By Lot'!$N173</f>
        <v>1</v>
      </c>
      <c r="N173" s="7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ht="12" customHeight="1">
      <c r="A174" s="126" t="s">
        <v>442</v>
      </c>
      <c r="B174" s="165">
        <f>'5A By Lot'!C174/'5A By Lot'!$N174</f>
        <v>0.97826086956521741</v>
      </c>
      <c r="C174" s="165">
        <f>'5A By Lot'!D174/'5A By Lot'!$N174</f>
        <v>0</v>
      </c>
      <c r="D174" s="165">
        <f>'5A By Lot'!E174/'5A By Lot'!$N174</f>
        <v>0</v>
      </c>
      <c r="E174" s="165">
        <f>'5A By Lot'!F174/'5A By Lot'!$N174</f>
        <v>0</v>
      </c>
      <c r="F174" s="165">
        <f>'5A By Lot'!G174/'5A By Lot'!$N174</f>
        <v>0</v>
      </c>
      <c r="G174" s="165">
        <f>'5A By Lot'!H174/'5A By Lot'!$N174</f>
        <v>0</v>
      </c>
      <c r="H174" s="165">
        <f>'5A By Lot'!I174/'5A By Lot'!$N174</f>
        <v>0</v>
      </c>
      <c r="I174" s="165">
        <f>'5A By Lot'!J174/'5A By Lot'!$N174</f>
        <v>2.1739130434782608E-2</v>
      </c>
      <c r="J174" s="165">
        <f>'5A By Lot'!K174/'5A By Lot'!$N174</f>
        <v>0</v>
      </c>
      <c r="K174" s="165">
        <f>'5A By Lot'!L174/'5A By Lot'!$N174</f>
        <v>0</v>
      </c>
      <c r="L174" s="165">
        <f>'5A By Lot'!M174/'5A By Lot'!$N174</f>
        <v>0</v>
      </c>
      <c r="M174" s="165">
        <f>'5A By Lot'!N174/'5A By Lot'!$N174</f>
        <v>1</v>
      </c>
      <c r="N174" s="7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ht="12" customHeight="1">
      <c r="A175" s="97" t="s">
        <v>443</v>
      </c>
      <c r="B175" s="104">
        <f>'5A By Lot'!C175/'5A By Lot'!$N175</f>
        <v>1</v>
      </c>
      <c r="C175" s="104">
        <f>'5A By Lot'!D175/'5A By Lot'!$N175</f>
        <v>0</v>
      </c>
      <c r="D175" s="104">
        <f>'5A By Lot'!E175/'5A By Lot'!$N175</f>
        <v>0</v>
      </c>
      <c r="E175" s="104">
        <f>'5A By Lot'!F175/'5A By Lot'!$N175</f>
        <v>0</v>
      </c>
      <c r="F175" s="104">
        <f>'5A By Lot'!G175/'5A By Lot'!$N175</f>
        <v>0</v>
      </c>
      <c r="G175" s="104">
        <f>'5A By Lot'!H175/'5A By Lot'!$N175</f>
        <v>0</v>
      </c>
      <c r="H175" s="104">
        <f>'5A By Lot'!I175/'5A By Lot'!$N175</f>
        <v>0</v>
      </c>
      <c r="I175" s="104">
        <f>'5A By Lot'!J175/'5A By Lot'!$N175</f>
        <v>0</v>
      </c>
      <c r="J175" s="104">
        <f>'5A By Lot'!K175/'5A By Lot'!$N175</f>
        <v>0</v>
      </c>
      <c r="K175" s="104">
        <f>'5A By Lot'!L175/'5A By Lot'!$N175</f>
        <v>0</v>
      </c>
      <c r="L175" s="104">
        <f>'5A By Lot'!M175/'5A By Lot'!$N175</f>
        <v>0</v>
      </c>
      <c r="M175" s="104">
        <f>'5A By Lot'!N175/'5A By Lot'!$N175</f>
        <v>1</v>
      </c>
      <c r="N175" s="7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ht="12" customHeight="1">
      <c r="A176" s="126" t="s">
        <v>444</v>
      </c>
      <c r="B176" s="165">
        <f>'5A By Lot'!C176/'5A By Lot'!$N176</f>
        <v>0.97727272727272729</v>
      </c>
      <c r="C176" s="165">
        <f>'5A By Lot'!D176/'5A By Lot'!$N176</f>
        <v>0</v>
      </c>
      <c r="D176" s="165">
        <f>'5A By Lot'!E176/'5A By Lot'!$N176</f>
        <v>0</v>
      </c>
      <c r="E176" s="165">
        <f>'5A By Lot'!F176/'5A By Lot'!$N176</f>
        <v>0</v>
      </c>
      <c r="F176" s="165">
        <f>'5A By Lot'!G176/'5A By Lot'!$N176</f>
        <v>0</v>
      </c>
      <c r="G176" s="165">
        <f>'5A By Lot'!H176/'5A By Lot'!$N176</f>
        <v>0</v>
      </c>
      <c r="H176" s="165">
        <f>'5A By Lot'!I176/'5A By Lot'!$N176</f>
        <v>0</v>
      </c>
      <c r="I176" s="165">
        <f>'5A By Lot'!J176/'5A By Lot'!$N176</f>
        <v>2.2727272727272728E-2</v>
      </c>
      <c r="J176" s="165">
        <f>'5A By Lot'!K176/'5A By Lot'!$N176</f>
        <v>0</v>
      </c>
      <c r="K176" s="165">
        <f>'5A By Lot'!L176/'5A By Lot'!$N176</f>
        <v>0</v>
      </c>
      <c r="L176" s="165">
        <f>'5A By Lot'!M176/'5A By Lot'!$N176</f>
        <v>0</v>
      </c>
      <c r="M176" s="165">
        <f>'5A By Lot'!N176/'5A By Lot'!$N176</f>
        <v>1</v>
      </c>
      <c r="N176" s="7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ht="12" customHeight="1">
      <c r="A177" s="97" t="s">
        <v>446</v>
      </c>
      <c r="B177" s="104">
        <f>'5A By Lot'!C177/'5A By Lot'!$N177</f>
        <v>0</v>
      </c>
      <c r="C177" s="104">
        <f>'5A By Lot'!D177/'5A By Lot'!$N177</f>
        <v>0.96363636363636362</v>
      </c>
      <c r="D177" s="104">
        <f>'5A By Lot'!E177/'5A By Lot'!$N177</f>
        <v>0</v>
      </c>
      <c r="E177" s="104">
        <f>'5A By Lot'!F177/'5A By Lot'!$N177</f>
        <v>0</v>
      </c>
      <c r="F177" s="104">
        <f>'5A By Lot'!G177/'5A By Lot'!$N177</f>
        <v>0</v>
      </c>
      <c r="G177" s="104">
        <f>'5A By Lot'!H177/'5A By Lot'!$N177</f>
        <v>0</v>
      </c>
      <c r="H177" s="104">
        <f>'5A By Lot'!I177/'5A By Lot'!$N177</f>
        <v>0</v>
      </c>
      <c r="I177" s="104">
        <f>'5A By Lot'!J177/'5A By Lot'!$N177</f>
        <v>3.6363636363636362E-2</v>
      </c>
      <c r="J177" s="104">
        <f>'5A By Lot'!K177/'5A By Lot'!$N177</f>
        <v>0</v>
      </c>
      <c r="K177" s="104">
        <f>'5A By Lot'!L177/'5A By Lot'!$N177</f>
        <v>0</v>
      </c>
      <c r="L177" s="104">
        <f>'5A By Lot'!M177/'5A By Lot'!$N177</f>
        <v>0</v>
      </c>
      <c r="M177" s="104">
        <f>'5A By Lot'!N177/'5A By Lot'!$N177</f>
        <v>1</v>
      </c>
      <c r="N177" s="7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ht="12" customHeight="1">
      <c r="A178" s="126" t="s">
        <v>449</v>
      </c>
      <c r="B178" s="165">
        <f>'5A By Lot'!C178/'5A By Lot'!$N178</f>
        <v>0</v>
      </c>
      <c r="C178" s="165">
        <f>'5A By Lot'!D178/'5A By Lot'!$N178</f>
        <v>0.87912087912087911</v>
      </c>
      <c r="D178" s="165">
        <f>'5A By Lot'!E178/'5A By Lot'!$N178</f>
        <v>0</v>
      </c>
      <c r="E178" s="165">
        <f>'5A By Lot'!F178/'5A By Lot'!$N178</f>
        <v>0</v>
      </c>
      <c r="F178" s="165">
        <f>'5A By Lot'!G178/'5A By Lot'!$N178</f>
        <v>0</v>
      </c>
      <c r="G178" s="165">
        <f>'5A By Lot'!H178/'5A By Lot'!$N178</f>
        <v>0</v>
      </c>
      <c r="H178" s="165">
        <f>'5A By Lot'!I178/'5A By Lot'!$N178</f>
        <v>9.8901098901098897E-2</v>
      </c>
      <c r="I178" s="165">
        <f>'5A By Lot'!J178/'5A By Lot'!$N178</f>
        <v>2.197802197802198E-2</v>
      </c>
      <c r="J178" s="165">
        <f>'5A By Lot'!K178/'5A By Lot'!$N178</f>
        <v>0</v>
      </c>
      <c r="K178" s="165">
        <f>'5A By Lot'!L178/'5A By Lot'!$N178</f>
        <v>0</v>
      </c>
      <c r="L178" s="165">
        <f>'5A By Lot'!M178/'5A By Lot'!$N178</f>
        <v>0</v>
      </c>
      <c r="M178" s="165">
        <f>'5A By Lot'!N178/'5A By Lot'!$N178</f>
        <v>1</v>
      </c>
      <c r="N178" s="7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ht="12" customHeight="1">
      <c r="A179" s="97" t="s">
        <v>450</v>
      </c>
      <c r="B179" s="104">
        <f>'5A By Lot'!C179/'5A By Lot'!$N179</f>
        <v>0</v>
      </c>
      <c r="C179" s="104">
        <f>'5A By Lot'!D179/'5A By Lot'!$N179</f>
        <v>0.97058823529411764</v>
      </c>
      <c r="D179" s="104">
        <f>'5A By Lot'!E179/'5A By Lot'!$N179</f>
        <v>0</v>
      </c>
      <c r="E179" s="104">
        <f>'5A By Lot'!F179/'5A By Lot'!$N179</f>
        <v>0</v>
      </c>
      <c r="F179" s="104">
        <f>'5A By Lot'!G179/'5A By Lot'!$N179</f>
        <v>0</v>
      </c>
      <c r="G179" s="104">
        <f>'5A By Lot'!H179/'5A By Lot'!$N179</f>
        <v>0</v>
      </c>
      <c r="H179" s="104">
        <f>'5A By Lot'!I179/'5A By Lot'!$N179</f>
        <v>2.9411764705882353E-2</v>
      </c>
      <c r="I179" s="104">
        <f>'5A By Lot'!J179/'5A By Lot'!$N179</f>
        <v>0</v>
      </c>
      <c r="J179" s="104">
        <f>'5A By Lot'!K179/'5A By Lot'!$N179</f>
        <v>0</v>
      </c>
      <c r="K179" s="104">
        <f>'5A By Lot'!L179/'5A By Lot'!$N179</f>
        <v>0</v>
      </c>
      <c r="L179" s="104">
        <f>'5A By Lot'!M179/'5A By Lot'!$N179</f>
        <v>0</v>
      </c>
      <c r="M179" s="104">
        <f>'5A By Lot'!N179/'5A By Lot'!$N179</f>
        <v>1</v>
      </c>
      <c r="N179" s="7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12" customHeight="1">
      <c r="A180" s="126" t="s">
        <v>451</v>
      </c>
      <c r="B180" s="165">
        <f>'5A By Lot'!C180/'5A By Lot'!$N180</f>
        <v>0</v>
      </c>
      <c r="C180" s="165">
        <f>'5A By Lot'!D180/'5A By Lot'!$N180</f>
        <v>1</v>
      </c>
      <c r="D180" s="165">
        <f>'5A By Lot'!E180/'5A By Lot'!$N180</f>
        <v>0</v>
      </c>
      <c r="E180" s="165">
        <f>'5A By Lot'!F180/'5A By Lot'!$N180</f>
        <v>0</v>
      </c>
      <c r="F180" s="165">
        <f>'5A By Lot'!G180/'5A By Lot'!$N180</f>
        <v>0</v>
      </c>
      <c r="G180" s="165">
        <f>'5A By Lot'!H180/'5A By Lot'!$N180</f>
        <v>0</v>
      </c>
      <c r="H180" s="165">
        <f>'5A By Lot'!I180/'5A By Lot'!$N180</f>
        <v>0</v>
      </c>
      <c r="I180" s="165">
        <f>'5A By Lot'!J180/'5A By Lot'!$N180</f>
        <v>0</v>
      </c>
      <c r="J180" s="165">
        <f>'5A By Lot'!K180/'5A By Lot'!$N180</f>
        <v>0</v>
      </c>
      <c r="K180" s="165">
        <f>'5A By Lot'!L180/'5A By Lot'!$N180</f>
        <v>0</v>
      </c>
      <c r="L180" s="165">
        <f>'5A By Lot'!M180/'5A By Lot'!$N180</f>
        <v>0</v>
      </c>
      <c r="M180" s="165">
        <f>'5A By Lot'!N180/'5A By Lot'!$N180</f>
        <v>1</v>
      </c>
      <c r="N180" s="7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ht="12" customHeight="1">
      <c r="A181" s="166" t="s">
        <v>452</v>
      </c>
      <c r="B181" s="167">
        <f>'5A By Lot'!C181/'5A By Lot'!$N181</f>
        <v>0</v>
      </c>
      <c r="C181" s="167">
        <f>'5A By Lot'!D181/'5A By Lot'!$N181</f>
        <v>1</v>
      </c>
      <c r="D181" s="167">
        <f>'5A By Lot'!E181/'5A By Lot'!$N181</f>
        <v>0</v>
      </c>
      <c r="E181" s="167">
        <f>'5A By Lot'!F181/'5A By Lot'!$N181</f>
        <v>0</v>
      </c>
      <c r="F181" s="167">
        <f>'5A By Lot'!G181/'5A By Lot'!$N181</f>
        <v>0</v>
      </c>
      <c r="G181" s="167">
        <f>'5A By Lot'!H181/'5A By Lot'!$N181</f>
        <v>0</v>
      </c>
      <c r="H181" s="167">
        <f>'5A By Lot'!I181/'5A By Lot'!$N181</f>
        <v>0</v>
      </c>
      <c r="I181" s="167">
        <f>'5A By Lot'!J181/'5A By Lot'!$N181</f>
        <v>0</v>
      </c>
      <c r="J181" s="167">
        <f>'5A By Lot'!K181/'5A By Lot'!$N181</f>
        <v>0</v>
      </c>
      <c r="K181" s="167">
        <f>'5A By Lot'!L181/'5A By Lot'!$N181</f>
        <v>0</v>
      </c>
      <c r="L181" s="167">
        <f>'5A By Lot'!M181/'5A By Lot'!$N181</f>
        <v>0</v>
      </c>
      <c r="M181" s="167">
        <f>'5A By Lot'!N181/'5A By Lot'!$N181</f>
        <v>1</v>
      </c>
      <c r="N181" s="7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ht="12" customHeight="1">
      <c r="A182" s="126" t="s">
        <v>454</v>
      </c>
      <c r="B182" s="165">
        <f>'5A By Lot'!C182/'5A By Lot'!$N182</f>
        <v>0</v>
      </c>
      <c r="C182" s="165">
        <f>'5A By Lot'!D182/'5A By Lot'!$N182</f>
        <v>0.98425196850393704</v>
      </c>
      <c r="D182" s="165">
        <f>'5A By Lot'!E182/'5A By Lot'!$N182</f>
        <v>0</v>
      </c>
      <c r="E182" s="165">
        <f>'5A By Lot'!F182/'5A By Lot'!$N182</f>
        <v>0</v>
      </c>
      <c r="F182" s="165">
        <f>'5A By Lot'!G182/'5A By Lot'!$N182</f>
        <v>0</v>
      </c>
      <c r="G182" s="165">
        <f>'5A By Lot'!H182/'5A By Lot'!$N182</f>
        <v>0</v>
      </c>
      <c r="H182" s="165">
        <f>'5A By Lot'!I182/'5A By Lot'!$N182</f>
        <v>0</v>
      </c>
      <c r="I182" s="165">
        <f>'5A By Lot'!J182/'5A By Lot'!$N182</f>
        <v>1.5748031496062992E-2</v>
      </c>
      <c r="J182" s="165">
        <f>'5A By Lot'!K182/'5A By Lot'!$N182</f>
        <v>0</v>
      </c>
      <c r="K182" s="165">
        <f>'5A By Lot'!L182/'5A By Lot'!$N182</f>
        <v>0</v>
      </c>
      <c r="L182" s="165">
        <f>'5A By Lot'!M182/'5A By Lot'!$N182</f>
        <v>0</v>
      </c>
      <c r="M182" s="165">
        <f>'5A By Lot'!N182/'5A By Lot'!$N182</f>
        <v>1</v>
      </c>
      <c r="N182" s="7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ht="12" customHeight="1">
      <c r="A183" s="97" t="s">
        <v>455</v>
      </c>
      <c r="B183" s="104">
        <f>'5A By Lot'!C183/'5A By Lot'!$N183</f>
        <v>0</v>
      </c>
      <c r="C183" s="104">
        <f>'5A By Lot'!D183/'5A By Lot'!$N183</f>
        <v>1</v>
      </c>
      <c r="D183" s="104">
        <f>'5A By Lot'!E183/'5A By Lot'!$N183</f>
        <v>0</v>
      </c>
      <c r="E183" s="104">
        <f>'5A By Lot'!F183/'5A By Lot'!$N183</f>
        <v>0</v>
      </c>
      <c r="F183" s="104">
        <f>'5A By Lot'!G183/'5A By Lot'!$N183</f>
        <v>0</v>
      </c>
      <c r="G183" s="104">
        <f>'5A By Lot'!H183/'5A By Lot'!$N183</f>
        <v>0</v>
      </c>
      <c r="H183" s="104">
        <f>'5A By Lot'!I183/'5A By Lot'!$N183</f>
        <v>0</v>
      </c>
      <c r="I183" s="104">
        <f>'5A By Lot'!J183/'5A By Lot'!$N183</f>
        <v>0</v>
      </c>
      <c r="J183" s="104">
        <f>'5A By Lot'!K183/'5A By Lot'!$N183</f>
        <v>0</v>
      </c>
      <c r="K183" s="104">
        <f>'5A By Lot'!L183/'5A By Lot'!$N183</f>
        <v>0</v>
      </c>
      <c r="L183" s="104">
        <f>'5A By Lot'!M183/'5A By Lot'!$N183</f>
        <v>0</v>
      </c>
      <c r="M183" s="104">
        <f>'5A By Lot'!N183/'5A By Lot'!$N183</f>
        <v>1</v>
      </c>
      <c r="N183" s="7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12" customHeight="1">
      <c r="A184" s="126" t="s">
        <v>456</v>
      </c>
      <c r="B184" s="168">
        <f>'5A By Lot'!C184/'5A By Lot'!$N184</f>
        <v>0</v>
      </c>
      <c r="C184" s="168">
        <f>'5A By Lot'!D184/'5A By Lot'!$N184</f>
        <v>1</v>
      </c>
      <c r="D184" s="168">
        <f>'5A By Lot'!E184/'5A By Lot'!$N184</f>
        <v>0</v>
      </c>
      <c r="E184" s="168">
        <f>'5A By Lot'!F184/'5A By Lot'!$N184</f>
        <v>0</v>
      </c>
      <c r="F184" s="168">
        <f>'5A By Lot'!G184/'5A By Lot'!$N184</f>
        <v>0</v>
      </c>
      <c r="G184" s="168">
        <f>'5A By Lot'!H184/'5A By Lot'!$N184</f>
        <v>0</v>
      </c>
      <c r="H184" s="168">
        <f>'5A By Lot'!I184/'5A By Lot'!$N184</f>
        <v>0</v>
      </c>
      <c r="I184" s="168">
        <f>'5A By Lot'!J184/'5A By Lot'!$N184</f>
        <v>0</v>
      </c>
      <c r="J184" s="168">
        <f>'5A By Lot'!K184/'5A By Lot'!$N184</f>
        <v>0</v>
      </c>
      <c r="K184" s="168">
        <f>'5A By Lot'!L184/'5A By Lot'!$N184</f>
        <v>0</v>
      </c>
      <c r="L184" s="168">
        <f>'5A By Lot'!M184/'5A By Lot'!$N184</f>
        <v>0</v>
      </c>
      <c r="M184" s="165">
        <f>'5A By Lot'!N184/'5A By Lot'!$N184</f>
        <v>1</v>
      </c>
      <c r="N184" s="7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ht="12" customHeight="1">
      <c r="A185" s="97" t="s">
        <v>457</v>
      </c>
      <c r="B185" s="104">
        <f>'5A By Lot'!C185/'5A By Lot'!$N185</f>
        <v>0</v>
      </c>
      <c r="C185" s="104">
        <f>'5A By Lot'!D185/'5A By Lot'!$N185</f>
        <v>1</v>
      </c>
      <c r="D185" s="104">
        <f>'5A By Lot'!E185/'5A By Lot'!$N185</f>
        <v>0</v>
      </c>
      <c r="E185" s="104">
        <f>'5A By Lot'!F185/'5A By Lot'!$N185</f>
        <v>0</v>
      </c>
      <c r="F185" s="104">
        <f>'5A By Lot'!G185/'5A By Lot'!$N185</f>
        <v>0</v>
      </c>
      <c r="G185" s="104">
        <f>'5A By Lot'!H185/'5A By Lot'!$N185</f>
        <v>0</v>
      </c>
      <c r="H185" s="104">
        <f>'5A By Lot'!I185/'5A By Lot'!$N185</f>
        <v>0</v>
      </c>
      <c r="I185" s="104">
        <f>'5A By Lot'!J185/'5A By Lot'!$N185</f>
        <v>0</v>
      </c>
      <c r="J185" s="104">
        <f>'5A By Lot'!K185/'5A By Lot'!$N185</f>
        <v>0</v>
      </c>
      <c r="K185" s="104">
        <f>'5A By Lot'!L185/'5A By Lot'!$N185</f>
        <v>0</v>
      </c>
      <c r="L185" s="104">
        <f>'5A By Lot'!M185/'5A By Lot'!$N185</f>
        <v>0</v>
      </c>
      <c r="M185" s="104">
        <f>'5A By Lot'!N185/'5A By Lot'!$N185</f>
        <v>1</v>
      </c>
      <c r="N185" s="7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ht="12" customHeight="1">
      <c r="A186" s="126" t="s">
        <v>458</v>
      </c>
      <c r="B186" s="165">
        <f>'5A By Lot'!C186/'5A By Lot'!$N186</f>
        <v>0</v>
      </c>
      <c r="C186" s="165">
        <f>'5A By Lot'!D186/'5A By Lot'!$N186</f>
        <v>1</v>
      </c>
      <c r="D186" s="165">
        <f>'5A By Lot'!E186/'5A By Lot'!$N186</f>
        <v>0</v>
      </c>
      <c r="E186" s="165">
        <f>'5A By Lot'!F186/'5A By Lot'!$N186</f>
        <v>0</v>
      </c>
      <c r="F186" s="165">
        <f>'5A By Lot'!G186/'5A By Lot'!$N186</f>
        <v>0</v>
      </c>
      <c r="G186" s="165">
        <f>'5A By Lot'!H186/'5A By Lot'!$N186</f>
        <v>0</v>
      </c>
      <c r="H186" s="165">
        <f>'5A By Lot'!I186/'5A By Lot'!$N186</f>
        <v>0</v>
      </c>
      <c r="I186" s="165">
        <f>'5A By Lot'!J186/'5A By Lot'!$N186</f>
        <v>0</v>
      </c>
      <c r="J186" s="165">
        <f>'5A By Lot'!K186/'5A By Lot'!$N186</f>
        <v>0</v>
      </c>
      <c r="K186" s="165">
        <f>'5A By Lot'!L186/'5A By Lot'!$N186</f>
        <v>0</v>
      </c>
      <c r="L186" s="165">
        <f>'5A By Lot'!M186/'5A By Lot'!$N186</f>
        <v>0</v>
      </c>
      <c r="M186" s="165">
        <f>'5A By Lot'!N186/'5A By Lot'!$N186</f>
        <v>1</v>
      </c>
      <c r="N186" s="7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ht="12" customHeight="1">
      <c r="A187" s="97" t="s">
        <v>460</v>
      </c>
      <c r="B187" s="104">
        <f>'5A By Lot'!C187/'5A By Lot'!$N187</f>
        <v>0</v>
      </c>
      <c r="C187" s="104">
        <f>'5A By Lot'!D187/'5A By Lot'!$N187</f>
        <v>1</v>
      </c>
      <c r="D187" s="104">
        <f>'5A By Lot'!E187/'5A By Lot'!$N187</f>
        <v>0</v>
      </c>
      <c r="E187" s="104">
        <f>'5A By Lot'!F187/'5A By Lot'!$N187</f>
        <v>0</v>
      </c>
      <c r="F187" s="104">
        <f>'5A By Lot'!G187/'5A By Lot'!$N187</f>
        <v>0</v>
      </c>
      <c r="G187" s="104">
        <f>'5A By Lot'!H187/'5A By Lot'!$N187</f>
        <v>0</v>
      </c>
      <c r="H187" s="104">
        <f>'5A By Lot'!I187/'5A By Lot'!$N187</f>
        <v>0</v>
      </c>
      <c r="I187" s="104">
        <f>'5A By Lot'!J187/'5A By Lot'!$N187</f>
        <v>0</v>
      </c>
      <c r="J187" s="104">
        <f>'5A By Lot'!K187/'5A By Lot'!$N187</f>
        <v>0</v>
      </c>
      <c r="K187" s="104">
        <f>'5A By Lot'!L187/'5A By Lot'!$N187</f>
        <v>0</v>
      </c>
      <c r="L187" s="104">
        <f>'5A By Lot'!M187/'5A By Lot'!$N187</f>
        <v>0</v>
      </c>
      <c r="M187" s="104">
        <f>'5A By Lot'!N187/'5A By Lot'!$N187</f>
        <v>1</v>
      </c>
      <c r="N187" s="7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ht="12" customHeight="1">
      <c r="A188" s="126" t="s">
        <v>462</v>
      </c>
      <c r="B188" s="165">
        <f>'5A By Lot'!C188/'5A By Lot'!$N188</f>
        <v>0</v>
      </c>
      <c r="C188" s="165">
        <f>'5A By Lot'!D188/'5A By Lot'!$N188</f>
        <v>0</v>
      </c>
      <c r="D188" s="165">
        <f>'5A By Lot'!E188/'5A By Lot'!$N188</f>
        <v>0</v>
      </c>
      <c r="E188" s="165">
        <f>'5A By Lot'!F188/'5A By Lot'!$N188</f>
        <v>0</v>
      </c>
      <c r="F188" s="165">
        <f>'5A By Lot'!G188/'5A By Lot'!$N188</f>
        <v>0</v>
      </c>
      <c r="G188" s="165">
        <f>'5A By Lot'!H188/'5A By Lot'!$N188</f>
        <v>0</v>
      </c>
      <c r="H188" s="165">
        <f>'5A By Lot'!I188/'5A By Lot'!$N188</f>
        <v>0.91428571428571426</v>
      </c>
      <c r="I188" s="165">
        <f>'5A By Lot'!J188/'5A By Lot'!$N188</f>
        <v>8.5714285714285715E-2</v>
      </c>
      <c r="J188" s="165">
        <f>'5A By Lot'!K188/'5A By Lot'!$N188</f>
        <v>0</v>
      </c>
      <c r="K188" s="165">
        <f>'5A By Lot'!L188/'5A By Lot'!$N188</f>
        <v>0</v>
      </c>
      <c r="L188" s="165">
        <f>'5A By Lot'!M188/'5A By Lot'!$N188</f>
        <v>0</v>
      </c>
      <c r="M188" s="165">
        <f>'5A By Lot'!N188/'5A By Lot'!$N188</f>
        <v>1</v>
      </c>
      <c r="N188" s="7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ht="12" customHeight="1">
      <c r="A189" s="97" t="s">
        <v>463</v>
      </c>
      <c r="B189" s="104">
        <f>'5A By Lot'!C189/'5A By Lot'!$N189</f>
        <v>0.24444444444444444</v>
      </c>
      <c r="C189" s="104">
        <f>'5A By Lot'!D189/'5A By Lot'!$N189</f>
        <v>0.46666666666666667</v>
      </c>
      <c r="D189" s="104">
        <f>'5A By Lot'!E189/'5A By Lot'!$N189</f>
        <v>0</v>
      </c>
      <c r="E189" s="104">
        <f>'5A By Lot'!F189/'5A By Lot'!$N189</f>
        <v>0</v>
      </c>
      <c r="F189" s="104">
        <f>'5A By Lot'!G189/'5A By Lot'!$N189</f>
        <v>0</v>
      </c>
      <c r="G189" s="104">
        <f>'5A By Lot'!H189/'5A By Lot'!$N189</f>
        <v>4.4444444444444446E-2</v>
      </c>
      <c r="H189" s="104">
        <f>'5A By Lot'!I189/'5A By Lot'!$N189</f>
        <v>0.22222222222222221</v>
      </c>
      <c r="I189" s="104">
        <f>'5A By Lot'!J189/'5A By Lot'!$N189</f>
        <v>2.2222222222222223E-2</v>
      </c>
      <c r="J189" s="104">
        <f>'5A By Lot'!K189/'5A By Lot'!$N189</f>
        <v>0</v>
      </c>
      <c r="K189" s="104">
        <f>'5A By Lot'!L189/'5A By Lot'!$N189</f>
        <v>0</v>
      </c>
      <c r="L189" s="104">
        <f>'5A By Lot'!M189/'5A By Lot'!$N189</f>
        <v>0</v>
      </c>
      <c r="M189" s="104">
        <f>'5A By Lot'!N189/'5A By Lot'!$N189</f>
        <v>1</v>
      </c>
      <c r="N189" s="7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ht="12" customHeight="1">
      <c r="A190" s="126" t="s">
        <v>464</v>
      </c>
      <c r="B190" s="165">
        <f>'5A By Lot'!C190/'5A By Lot'!$N190</f>
        <v>0</v>
      </c>
      <c r="C190" s="165">
        <f>'5A By Lot'!D190/'5A By Lot'!$N190</f>
        <v>0</v>
      </c>
      <c r="D190" s="165">
        <f>'5A By Lot'!E190/'5A By Lot'!$N190</f>
        <v>0</v>
      </c>
      <c r="E190" s="165">
        <f>'5A By Lot'!F190/'5A By Lot'!$N190</f>
        <v>0</v>
      </c>
      <c r="F190" s="165">
        <f>'5A By Lot'!G190/'5A By Lot'!$N190</f>
        <v>0</v>
      </c>
      <c r="G190" s="165">
        <f>'5A By Lot'!H190/'5A By Lot'!$N190</f>
        <v>0</v>
      </c>
      <c r="H190" s="165">
        <f>'5A By Lot'!I190/'5A By Lot'!$N190</f>
        <v>0.29411764705882354</v>
      </c>
      <c r="I190" s="165">
        <f>'5A By Lot'!J190/'5A By Lot'!$N190</f>
        <v>0</v>
      </c>
      <c r="J190" s="165">
        <f>'5A By Lot'!K190/'5A By Lot'!$N190</f>
        <v>0.11764705882352941</v>
      </c>
      <c r="K190" s="165">
        <f>'5A By Lot'!L190/'5A By Lot'!$N190</f>
        <v>0.23529411764705882</v>
      </c>
      <c r="L190" s="165">
        <f>'5A By Lot'!M190/'5A By Lot'!$N190</f>
        <v>0.35294117647058826</v>
      </c>
      <c r="M190" s="165">
        <f>'5A By Lot'!N190/'5A By Lot'!$N190</f>
        <v>1</v>
      </c>
      <c r="N190" s="7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ht="12" customHeight="1">
      <c r="A191" s="97" t="s">
        <v>465</v>
      </c>
      <c r="B191" s="104">
        <f>'5A By Lot'!C191/'5A By Lot'!$N191</f>
        <v>0</v>
      </c>
      <c r="C191" s="104">
        <f>'5A By Lot'!D191/'5A By Lot'!$N191</f>
        <v>0.41176470588235292</v>
      </c>
      <c r="D191" s="104">
        <f>'5A By Lot'!E191/'5A By Lot'!$N191</f>
        <v>0</v>
      </c>
      <c r="E191" s="104">
        <f>'5A By Lot'!F191/'5A By Lot'!$N191</f>
        <v>0</v>
      </c>
      <c r="F191" s="104">
        <f>'5A By Lot'!G191/'5A By Lot'!$N191</f>
        <v>0</v>
      </c>
      <c r="G191" s="104">
        <f>'5A By Lot'!H191/'5A By Lot'!$N191</f>
        <v>0.23529411764705882</v>
      </c>
      <c r="H191" s="104">
        <f>'5A By Lot'!I191/'5A By Lot'!$N191</f>
        <v>0</v>
      </c>
      <c r="I191" s="104">
        <f>'5A By Lot'!J191/'5A By Lot'!$N191</f>
        <v>0.17647058823529413</v>
      </c>
      <c r="J191" s="104">
        <f>'5A By Lot'!K191/'5A By Lot'!$N191</f>
        <v>0.17647058823529413</v>
      </c>
      <c r="K191" s="104">
        <f>'5A By Lot'!L191/'5A By Lot'!$N191</f>
        <v>0</v>
      </c>
      <c r="L191" s="104">
        <f>'5A By Lot'!M191/'5A By Lot'!$N191</f>
        <v>0</v>
      </c>
      <c r="M191" s="104">
        <f>'5A By Lot'!N191/'5A By Lot'!$N191</f>
        <v>1</v>
      </c>
      <c r="N191" s="7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12" customHeight="1">
      <c r="A192" s="126" t="s">
        <v>466</v>
      </c>
      <c r="B192" s="165">
        <f>'5A By Lot'!C192/'5A By Lot'!$N192</f>
        <v>0</v>
      </c>
      <c r="C192" s="165">
        <f>'5A By Lot'!D192/'5A By Lot'!$N192</f>
        <v>0</v>
      </c>
      <c r="D192" s="165">
        <f>'5A By Lot'!E192/'5A By Lot'!$N192</f>
        <v>0</v>
      </c>
      <c r="E192" s="165">
        <f>'5A By Lot'!F192/'5A By Lot'!$N192</f>
        <v>0</v>
      </c>
      <c r="F192" s="165">
        <f>'5A By Lot'!G192/'5A By Lot'!$N192</f>
        <v>0</v>
      </c>
      <c r="G192" s="165">
        <f>'5A By Lot'!H192/'5A By Lot'!$N192</f>
        <v>0.6</v>
      </c>
      <c r="H192" s="165">
        <f>'5A By Lot'!I192/'5A By Lot'!$N192</f>
        <v>0.32500000000000001</v>
      </c>
      <c r="I192" s="165">
        <f>'5A By Lot'!J192/'5A By Lot'!$N192</f>
        <v>7.4999999999999997E-2</v>
      </c>
      <c r="J192" s="165">
        <f>'5A By Lot'!K192/'5A By Lot'!$N192</f>
        <v>0</v>
      </c>
      <c r="K192" s="165">
        <f>'5A By Lot'!L192/'5A By Lot'!$N192</f>
        <v>0</v>
      </c>
      <c r="L192" s="165">
        <f>'5A By Lot'!M192/'5A By Lot'!$N192</f>
        <v>0</v>
      </c>
      <c r="M192" s="165">
        <f>'5A By Lot'!N192/'5A By Lot'!$N192</f>
        <v>1</v>
      </c>
      <c r="N192" s="7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ht="12" customHeight="1">
      <c r="A193" s="97" t="s">
        <v>467</v>
      </c>
      <c r="B193" s="104">
        <f>'5A By Lot'!C193/'5A By Lot'!$N193</f>
        <v>0.24489795918367346</v>
      </c>
      <c r="C193" s="104">
        <f>'5A By Lot'!D193/'5A By Lot'!$N193</f>
        <v>0</v>
      </c>
      <c r="D193" s="104">
        <f>'5A By Lot'!E193/'5A By Lot'!$N193</f>
        <v>0</v>
      </c>
      <c r="E193" s="104">
        <f>'5A By Lot'!F193/'5A By Lot'!$N193</f>
        <v>0</v>
      </c>
      <c r="F193" s="104">
        <f>'5A By Lot'!G193/'5A By Lot'!$N193</f>
        <v>0</v>
      </c>
      <c r="G193" s="104">
        <f>'5A By Lot'!H193/'5A By Lot'!$N193</f>
        <v>0.40816326530612246</v>
      </c>
      <c r="H193" s="104">
        <f>'5A By Lot'!I193/'5A By Lot'!$N193</f>
        <v>2.0408163265306121E-2</v>
      </c>
      <c r="I193" s="104">
        <f>'5A By Lot'!J193/'5A By Lot'!$N193</f>
        <v>2.0408163265306121E-2</v>
      </c>
      <c r="J193" s="104">
        <f>'5A By Lot'!K193/'5A By Lot'!$N193</f>
        <v>0.14285714285714285</v>
      </c>
      <c r="K193" s="104">
        <f>'5A By Lot'!L193/'5A By Lot'!$N193</f>
        <v>0.12244897959183673</v>
      </c>
      <c r="L193" s="104">
        <f>'5A By Lot'!M193/'5A By Lot'!$N193</f>
        <v>4.0816326530612242E-2</v>
      </c>
      <c r="M193" s="104">
        <f>'5A By Lot'!N193/'5A By Lot'!$N193</f>
        <v>1</v>
      </c>
      <c r="N193" s="7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ht="12" customHeight="1">
      <c r="A194" s="126" t="s">
        <v>469</v>
      </c>
      <c r="B194" s="165">
        <f>'5A By Lot'!C194/'5A By Lot'!$N194</f>
        <v>0.25</v>
      </c>
      <c r="C194" s="165">
        <f>'5A By Lot'!D194/'5A By Lot'!$N194</f>
        <v>0</v>
      </c>
      <c r="D194" s="165">
        <f>'5A By Lot'!E194/'5A By Lot'!$N194</f>
        <v>0</v>
      </c>
      <c r="E194" s="165">
        <f>'5A By Lot'!F194/'5A By Lot'!$N194</f>
        <v>0</v>
      </c>
      <c r="F194" s="165">
        <f>'5A By Lot'!G194/'5A By Lot'!$N194</f>
        <v>0</v>
      </c>
      <c r="G194" s="165">
        <f>'5A By Lot'!H194/'5A By Lot'!$N194</f>
        <v>0</v>
      </c>
      <c r="H194" s="165">
        <f>'5A By Lot'!I194/'5A By Lot'!$N194</f>
        <v>0</v>
      </c>
      <c r="I194" s="165">
        <f>'5A By Lot'!J194/'5A By Lot'!$N194</f>
        <v>0</v>
      </c>
      <c r="J194" s="165">
        <f>'5A By Lot'!K194/'5A By Lot'!$N194</f>
        <v>0</v>
      </c>
      <c r="K194" s="165">
        <f>'5A By Lot'!L194/'5A By Lot'!$N194</f>
        <v>0.375</v>
      </c>
      <c r="L194" s="165">
        <f>'5A By Lot'!M194/'5A By Lot'!$N194</f>
        <v>0.375</v>
      </c>
      <c r="M194" s="165">
        <f>'5A By Lot'!N194/'5A By Lot'!$N194</f>
        <v>1</v>
      </c>
      <c r="N194" s="7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ht="12" customHeight="1">
      <c r="A195" s="97" t="s">
        <v>470</v>
      </c>
      <c r="B195" s="104">
        <f>'5A By Lot'!C195/'5A By Lot'!$N195</f>
        <v>0.16</v>
      </c>
      <c r="C195" s="104">
        <f>'5A By Lot'!D195/'5A By Lot'!$N195</f>
        <v>6.6666666666666666E-2</v>
      </c>
      <c r="D195" s="104">
        <f>'5A By Lot'!E195/'5A By Lot'!$N195</f>
        <v>0</v>
      </c>
      <c r="E195" s="104">
        <f>'5A By Lot'!F195/'5A By Lot'!$N195</f>
        <v>0</v>
      </c>
      <c r="F195" s="104">
        <f>'5A By Lot'!G195/'5A By Lot'!$N195</f>
        <v>0</v>
      </c>
      <c r="G195" s="104">
        <f>'5A By Lot'!H195/'5A By Lot'!$N195</f>
        <v>0.50666666666666671</v>
      </c>
      <c r="H195" s="104">
        <f>'5A By Lot'!I195/'5A By Lot'!$N195</f>
        <v>6.6666666666666666E-2</v>
      </c>
      <c r="I195" s="104">
        <f>'5A By Lot'!J195/'5A By Lot'!$N195</f>
        <v>0.14666666666666667</v>
      </c>
      <c r="J195" s="104">
        <f>'5A By Lot'!K195/'5A By Lot'!$N195</f>
        <v>2.6666666666666668E-2</v>
      </c>
      <c r="K195" s="104">
        <f>'5A By Lot'!L195/'5A By Lot'!$N195</f>
        <v>0</v>
      </c>
      <c r="L195" s="104">
        <f>'5A By Lot'!M195/'5A By Lot'!$N195</f>
        <v>2.6666666666666668E-2</v>
      </c>
      <c r="M195" s="104">
        <f>'5A By Lot'!N195/'5A By Lot'!$N195</f>
        <v>1</v>
      </c>
      <c r="N195" s="7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ht="12" customHeight="1">
      <c r="A196" s="126" t="s">
        <v>471</v>
      </c>
      <c r="B196" s="165">
        <f>'5A By Lot'!C196/'5A By Lot'!$N196</f>
        <v>0</v>
      </c>
      <c r="C196" s="165">
        <f>'5A By Lot'!D196/'5A By Lot'!$N196</f>
        <v>0</v>
      </c>
      <c r="D196" s="165">
        <f>'5A By Lot'!E196/'5A By Lot'!$N196</f>
        <v>0</v>
      </c>
      <c r="E196" s="165">
        <f>'5A By Lot'!F196/'5A By Lot'!$N196</f>
        <v>0</v>
      </c>
      <c r="F196" s="165">
        <f>'5A By Lot'!G196/'5A By Lot'!$N196</f>
        <v>0</v>
      </c>
      <c r="G196" s="165">
        <f>'5A By Lot'!H196/'5A By Lot'!$N196</f>
        <v>1</v>
      </c>
      <c r="H196" s="165">
        <f>'5A By Lot'!I196/'5A By Lot'!$N196</f>
        <v>0</v>
      </c>
      <c r="I196" s="165">
        <f>'5A By Lot'!J196/'5A By Lot'!$N196</f>
        <v>0</v>
      </c>
      <c r="J196" s="165">
        <f>'5A By Lot'!K196/'5A By Lot'!$N196</f>
        <v>0</v>
      </c>
      <c r="K196" s="165">
        <f>'5A By Lot'!L196/'5A By Lot'!$N196</f>
        <v>0</v>
      </c>
      <c r="L196" s="165">
        <f>'5A By Lot'!M196/'5A By Lot'!$N196</f>
        <v>0</v>
      </c>
      <c r="M196" s="165">
        <f>'5A By Lot'!N196/'5A By Lot'!$N196</f>
        <v>1</v>
      </c>
      <c r="N196" s="7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ht="12" customHeight="1">
      <c r="A197" s="97" t="s">
        <v>472</v>
      </c>
      <c r="B197" s="104">
        <f>'5A By Lot'!C197/'5A By Lot'!$N197</f>
        <v>0</v>
      </c>
      <c r="C197" s="104">
        <f>'5A By Lot'!D197/'5A By Lot'!$N197</f>
        <v>1</v>
      </c>
      <c r="D197" s="104">
        <f>'5A By Lot'!E197/'5A By Lot'!$N197</f>
        <v>0</v>
      </c>
      <c r="E197" s="104">
        <f>'5A By Lot'!F197/'5A By Lot'!$N197</f>
        <v>0</v>
      </c>
      <c r="F197" s="104">
        <f>'5A By Lot'!G197/'5A By Lot'!$N197</f>
        <v>0</v>
      </c>
      <c r="G197" s="104">
        <f>'5A By Lot'!H197/'5A By Lot'!$N197</f>
        <v>0</v>
      </c>
      <c r="H197" s="104">
        <f>'5A By Lot'!I197/'5A By Lot'!$N197</f>
        <v>0</v>
      </c>
      <c r="I197" s="104">
        <f>'5A By Lot'!J197/'5A By Lot'!$N197</f>
        <v>0</v>
      </c>
      <c r="J197" s="104">
        <f>'5A By Lot'!K197/'5A By Lot'!$N197</f>
        <v>0</v>
      </c>
      <c r="K197" s="104">
        <f>'5A By Lot'!L197/'5A By Lot'!$N197</f>
        <v>0</v>
      </c>
      <c r="L197" s="104">
        <f>'5A By Lot'!M197/'5A By Lot'!$N197</f>
        <v>0</v>
      </c>
      <c r="M197" s="104">
        <f>'5A By Lot'!N197/'5A By Lot'!$N197</f>
        <v>1</v>
      </c>
      <c r="N197" s="7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ht="12" customHeight="1">
      <c r="A198" s="126" t="s">
        <v>474</v>
      </c>
      <c r="B198" s="165">
        <f>'5A By Lot'!C198/'5A By Lot'!$N198</f>
        <v>0</v>
      </c>
      <c r="C198" s="165">
        <f>'5A By Lot'!D198/'5A By Lot'!$N198</f>
        <v>1</v>
      </c>
      <c r="D198" s="165">
        <f>'5A By Lot'!E198/'5A By Lot'!$N198</f>
        <v>0</v>
      </c>
      <c r="E198" s="165">
        <f>'5A By Lot'!F198/'5A By Lot'!$N198</f>
        <v>0</v>
      </c>
      <c r="F198" s="165">
        <f>'5A By Lot'!G198/'5A By Lot'!$N198</f>
        <v>0</v>
      </c>
      <c r="G198" s="165">
        <f>'5A By Lot'!H198/'5A By Lot'!$N198</f>
        <v>0</v>
      </c>
      <c r="H198" s="165">
        <f>'5A By Lot'!I198/'5A By Lot'!$N198</f>
        <v>0</v>
      </c>
      <c r="I198" s="165">
        <f>'5A By Lot'!J198/'5A By Lot'!$N198</f>
        <v>0</v>
      </c>
      <c r="J198" s="165">
        <f>'5A By Lot'!K198/'5A By Lot'!$N198</f>
        <v>0</v>
      </c>
      <c r="K198" s="165">
        <f>'5A By Lot'!L198/'5A By Lot'!$N198</f>
        <v>0</v>
      </c>
      <c r="L198" s="165">
        <f>'5A By Lot'!M198/'5A By Lot'!$N198</f>
        <v>0</v>
      </c>
      <c r="M198" s="165">
        <f>'5A By Lot'!N198/'5A By Lot'!$N198</f>
        <v>1</v>
      </c>
      <c r="N198" s="7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ht="12" customHeight="1">
      <c r="A199" s="169" t="s">
        <v>475</v>
      </c>
      <c r="B199" s="170">
        <f>'5A By Lot'!C199/'5A By Lot'!$N199</f>
        <v>0</v>
      </c>
      <c r="C199" s="170">
        <f>'5A By Lot'!D199/'5A By Lot'!$N199</f>
        <v>0</v>
      </c>
      <c r="D199" s="170">
        <f>'5A By Lot'!E199/'5A By Lot'!$N199</f>
        <v>0</v>
      </c>
      <c r="E199" s="170">
        <f>'5A By Lot'!F199/'5A By Lot'!$N199</f>
        <v>0</v>
      </c>
      <c r="F199" s="170">
        <f>'5A By Lot'!G199/'5A By Lot'!$N199</f>
        <v>0.87619047619047619</v>
      </c>
      <c r="G199" s="170">
        <f>'5A By Lot'!H199/'5A By Lot'!$N199</f>
        <v>0</v>
      </c>
      <c r="H199" s="170">
        <f>'5A By Lot'!I199/'5A By Lot'!$N199</f>
        <v>1.9047619047619049E-2</v>
      </c>
      <c r="I199" s="170">
        <f>'5A By Lot'!J199/'5A By Lot'!$N199</f>
        <v>0.10476190476190476</v>
      </c>
      <c r="J199" s="170">
        <f>'5A By Lot'!K199/'5A By Lot'!$N199</f>
        <v>0</v>
      </c>
      <c r="K199" s="170">
        <f>'5A By Lot'!L199/'5A By Lot'!$N199</f>
        <v>0</v>
      </c>
      <c r="L199" s="170">
        <f>'5A By Lot'!M199/'5A By Lot'!$N199</f>
        <v>0</v>
      </c>
      <c r="M199" s="170">
        <f>'5A By Lot'!N199/'5A By Lot'!$N199</f>
        <v>1</v>
      </c>
      <c r="N199" s="7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ht="12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ht="12" customHeight="1">
      <c r="A201" s="6" t="s">
        <v>215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12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ht="12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ht="12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ht="12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ht="12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ht="12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ht="12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ht="12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ht="12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ht="12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ht="12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12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ht="12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ht="12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12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ht="12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ht="12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ht="12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ht="12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ht="12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ht="12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ht="12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ht="12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ht="12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ht="12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ht="12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ht="12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ht="12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ht="12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12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ht="12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ht="12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ht="12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12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12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ht="12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ht="12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ht="12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ht="12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ht="12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12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12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ht="12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ht="12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ht="12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ht="12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ht="12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ht="12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ht="12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ht="12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12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ht="12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ht="12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ht="12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ht="12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ht="12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12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ht="12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ht="12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ht="12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ht="12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12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12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ht="12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ht="12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ht="12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ht="12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ht="12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12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ht="12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ht="12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12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ht="12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ht="12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ht="12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12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ht="12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12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ht="12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12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12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ht="12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ht="12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12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ht="12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ht="12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ht="12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ht="12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12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12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ht="12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ht="12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ht="12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ht="12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ht="12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ht="12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ht="12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ht="12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ht="12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ht="12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12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ht="12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12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ht="12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ht="12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ht="12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ht="12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ht="12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ht="12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ht="12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ht="12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ht="12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ht="12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ht="12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ht="12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ht="12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ht="12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ht="12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ht="12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ht="12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ht="12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12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ht="12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ht="12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ht="12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ht="12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ht="12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ht="12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ht="12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ht="12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ht="12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ht="12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ht="12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12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ht="12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ht="12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ht="12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ht="12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ht="12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ht="12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ht="12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ht="12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12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ht="12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ht="12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ht="12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ht="12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ht="12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12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ht="12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12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ht="12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ht="12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ht="12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ht="12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ht="12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ht="12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12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ht="12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ht="12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ht="12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ht="12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12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ht="12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ht="12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ht="12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ht="12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ht="12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12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ht="12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ht="12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12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ht="12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ht="12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ht="12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ht="12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ht="12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ht="12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ht="12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ht="12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ht="12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12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ht="12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12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ht="12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ht="12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ht="12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ht="12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ht="12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ht="12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ht="12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ht="12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ht="12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ht="12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ht="12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ht="12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ht="12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ht="12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ht="12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ht="12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ht="15.75" customHeight="1"/>
    <row r="403" spans="1:27" ht="15.75" customHeight="1"/>
    <row r="404" spans="1:27" ht="15.75" customHeight="1"/>
    <row r="405" spans="1:27" ht="15.75" customHeight="1"/>
    <row r="406" spans="1:27" ht="15.75" customHeight="1"/>
    <row r="407" spans="1:27" ht="15.75" customHeight="1"/>
    <row r="408" spans="1:27" ht="15.75" customHeight="1"/>
    <row r="409" spans="1:27" ht="15.75" customHeight="1"/>
    <row r="410" spans="1:27" ht="15.75" customHeight="1"/>
    <row r="411" spans="1:27" ht="15.75" customHeight="1"/>
    <row r="412" spans="1:27" ht="15.75" customHeight="1"/>
    <row r="413" spans="1:27" ht="15.75" customHeight="1"/>
    <row r="414" spans="1:27" ht="15.75" customHeight="1"/>
    <row r="415" spans="1:27" ht="15.75" customHeight="1"/>
    <row r="416" spans="1:2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2:M2"/>
    <mergeCell ref="B5:M5"/>
    <mergeCell ref="A3:M3"/>
    <mergeCell ref="A1:M1"/>
  </mergeCells>
  <pageMargins left="0.7" right="0.7" top="0.75" bottom="0.75" header="0" footer="0"/>
  <pageSetup orientation="landscape"/>
  <rowBreaks count="7" manualBreakCount="7">
    <brk id="33" man="1"/>
    <brk id="162" man="1"/>
    <brk id="84" man="1"/>
    <brk id="133" man="1"/>
    <brk id="181" man="1"/>
    <brk id="59" man="1"/>
    <brk id="10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/>
  </sheetViews>
  <sheetFormatPr defaultColWidth="14.42578125" defaultRowHeight="15" customHeight="1"/>
  <cols>
    <col min="1" max="1" width="24.5703125" customWidth="1"/>
    <col min="2" max="5" width="7" customWidth="1"/>
    <col min="6" max="6" width="8.7109375" customWidth="1"/>
    <col min="7" max="7" width="8.5703125" customWidth="1"/>
    <col min="8" max="8" width="10" customWidth="1"/>
    <col min="9" max="9" width="7" customWidth="1"/>
    <col min="10" max="10" width="7.140625" customWidth="1"/>
    <col min="11" max="11" width="7.42578125" customWidth="1"/>
    <col min="12" max="12" width="7" customWidth="1"/>
    <col min="13" max="13" width="10" customWidth="1"/>
    <col min="14" max="26" width="8" customWidth="1"/>
  </cols>
  <sheetData>
    <row r="1" spans="1:26">
      <c r="A1" s="296" t="s">
        <v>394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297" t="s">
        <v>41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" customHeight="1">
      <c r="A5" s="35" t="s">
        <v>403</v>
      </c>
      <c r="B5" s="293" t="s">
        <v>196</v>
      </c>
      <c r="C5" s="294"/>
      <c r="D5" s="294"/>
      <c r="E5" s="294"/>
      <c r="F5" s="294"/>
      <c r="G5" s="294"/>
      <c r="H5" s="294"/>
      <c r="I5" s="294"/>
      <c r="J5" s="294"/>
      <c r="K5" s="294"/>
      <c r="L5" s="295"/>
      <c r="M5" s="36" t="s">
        <v>197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" customHeight="1">
      <c r="A6" s="37"/>
      <c r="B6" s="35" t="s">
        <v>198</v>
      </c>
      <c r="C6" s="35" t="s">
        <v>199</v>
      </c>
      <c r="D6" s="35" t="s">
        <v>200</v>
      </c>
      <c r="E6" s="35" t="s">
        <v>202</v>
      </c>
      <c r="F6" s="35" t="s">
        <v>203</v>
      </c>
      <c r="G6" s="35" t="s">
        <v>5</v>
      </c>
      <c r="H6" s="35" t="s">
        <v>205</v>
      </c>
      <c r="I6" s="35" t="s">
        <v>206</v>
      </c>
      <c r="J6" s="35" t="s">
        <v>207</v>
      </c>
      <c r="K6" s="35" t="s">
        <v>208</v>
      </c>
      <c r="L6" s="35" t="s">
        <v>209</v>
      </c>
      <c r="M6" s="39" t="s">
        <v>13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" customHeight="1">
      <c r="A7" s="40"/>
      <c r="B7" s="40"/>
      <c r="C7" s="40"/>
      <c r="D7" s="40"/>
      <c r="E7" s="40"/>
      <c r="F7" s="40"/>
      <c r="G7" s="40"/>
      <c r="H7" s="40"/>
      <c r="I7" s="40" t="s">
        <v>210</v>
      </c>
      <c r="J7" s="40" t="s">
        <v>212</v>
      </c>
      <c r="K7" s="40"/>
      <c r="L7" s="40"/>
      <c r="M7" s="41" t="s">
        <v>213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" customHeight="1">
      <c r="A8" s="44" t="s">
        <v>420</v>
      </c>
      <c r="B8" s="44">
        <f>SUM('5A By Lot'!C51:C57)</f>
        <v>119</v>
      </c>
      <c r="C8" s="44">
        <f>SUM('5A By Lot'!D51:D57)</f>
        <v>598</v>
      </c>
      <c r="D8" s="44">
        <f>SUM('5A By Lot'!E51:E57)</f>
        <v>463</v>
      </c>
      <c r="E8" s="44">
        <f>SUM('5A By Lot'!G51:G57)</f>
        <v>91</v>
      </c>
      <c r="F8" s="44">
        <f>SUM('5A By Lot'!H51:H57)</f>
        <v>13</v>
      </c>
      <c r="G8" s="44">
        <f>SUM('5A By Lot'!I51:I57)</f>
        <v>90</v>
      </c>
      <c r="H8" s="44">
        <f>SUM('5A By Lot'!J51:J57)</f>
        <v>25</v>
      </c>
      <c r="I8" s="44">
        <f>SUM('5A By Lot'!K51:K57)</f>
        <v>6</v>
      </c>
      <c r="J8" s="44">
        <f>SUM('5A By Lot'!L51:L57)</f>
        <v>0</v>
      </c>
      <c r="K8" s="44">
        <f>SUM('5A By Lot'!M51:M57)</f>
        <v>0</v>
      </c>
      <c r="L8" s="44">
        <f t="shared" ref="L8:L12" si="0">SUM(B8:K8)</f>
        <v>1405</v>
      </c>
      <c r="M8" s="44">
        <f>SUM('5A By Lot'!O51:O57)</f>
        <v>3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" customHeight="1">
      <c r="A9" s="47" t="s">
        <v>425</v>
      </c>
      <c r="B9" s="47">
        <f>SUM('5A By Lot'!C65:C70)</f>
        <v>84</v>
      </c>
      <c r="C9" s="47">
        <f>SUM('5A By Lot'!D65:D70)</f>
        <v>329</v>
      </c>
      <c r="D9" s="47">
        <f>SUM('5A By Lot'!E65:E70)</f>
        <v>410</v>
      </c>
      <c r="E9" s="47">
        <f>SUM('5A By Lot'!G65:G70)</f>
        <v>76</v>
      </c>
      <c r="F9" s="47">
        <f>SUM('5A By Lot'!H65:H70)</f>
        <v>12</v>
      </c>
      <c r="G9" s="47">
        <f>SUM('5A By Lot'!I65:I70)</f>
        <v>16</v>
      </c>
      <c r="H9" s="47">
        <f>SUM('5A By Lot'!J65:J70)</f>
        <v>15</v>
      </c>
      <c r="I9" s="47">
        <f>SUM('5A By Lot'!K65:K70)</f>
        <v>9</v>
      </c>
      <c r="J9" s="47">
        <f>SUM('5A By Lot'!L65:L70)</f>
        <v>0</v>
      </c>
      <c r="K9" s="47">
        <f>SUM('5A By Lot'!M65:M70)</f>
        <v>0</v>
      </c>
      <c r="L9" s="47">
        <f t="shared" si="0"/>
        <v>951</v>
      </c>
      <c r="M9" s="47">
        <f>SUM('5A By Lot'!O65:O70)</f>
        <v>5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" customHeight="1">
      <c r="A10" s="45" t="s">
        <v>429</v>
      </c>
      <c r="B10" s="45">
        <f>SUM('5A By Lot'!C71:C72)</f>
        <v>0</v>
      </c>
      <c r="C10" s="45">
        <f>SUM('5A By Lot'!D71:D72)</f>
        <v>380</v>
      </c>
      <c r="D10" s="45">
        <f>SUM('5A By Lot'!E71:E72)</f>
        <v>4</v>
      </c>
      <c r="E10" s="45">
        <f>SUM('5A By Lot'!G71:G72)</f>
        <v>9</v>
      </c>
      <c r="F10" s="45">
        <f>SUM('5A By Lot'!H71:H72)</f>
        <v>4</v>
      </c>
      <c r="G10" s="45">
        <f>SUM('5A By Lot'!I71:I72)</f>
        <v>33</v>
      </c>
      <c r="H10" s="45">
        <f>SUM('5A By Lot'!J71:J72)</f>
        <v>10</v>
      </c>
      <c r="I10" s="45">
        <f>SUM('5A By Lot'!K71:K72)</f>
        <v>2</v>
      </c>
      <c r="J10" s="45">
        <f>SUM('5A By Lot'!L71:L72)</f>
        <v>0</v>
      </c>
      <c r="K10" s="45">
        <f>SUM('5A By Lot'!M71:M72)</f>
        <v>1</v>
      </c>
      <c r="L10" s="45">
        <f t="shared" si="0"/>
        <v>443</v>
      </c>
      <c r="M10" s="45">
        <f>SUM('5A By Lot'!O71:O72)</f>
        <v>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" customHeight="1">
      <c r="A11" s="47" t="s">
        <v>432</v>
      </c>
      <c r="B11" s="47">
        <f>SUM('5A By Lot'!C77:C80)</f>
        <v>0</v>
      </c>
      <c r="C11" s="47">
        <f>SUM('5A By Lot'!D77:D80)</f>
        <v>199</v>
      </c>
      <c r="D11" s="47">
        <f>SUM('5A By Lot'!E77:E80)</f>
        <v>5</v>
      </c>
      <c r="E11" s="47">
        <f>SUM('5A By Lot'!G77:G80)</f>
        <v>0</v>
      </c>
      <c r="F11" s="47">
        <f>SUM('5A By Lot'!H77:H80)</f>
        <v>7</v>
      </c>
      <c r="G11" s="47">
        <f>SUM('5A By Lot'!I77:I80)</f>
        <v>1</v>
      </c>
      <c r="H11" s="47">
        <f>SUM('5A By Lot'!J77:J80)</f>
        <v>3</v>
      </c>
      <c r="I11" s="47">
        <f>SUM('5A By Lot'!K77:K80)</f>
        <v>0</v>
      </c>
      <c r="J11" s="47">
        <f>SUM('5A By Lot'!L77:L80)</f>
        <v>1</v>
      </c>
      <c r="K11" s="47">
        <f>SUM('5A By Lot'!M77:M80)</f>
        <v>1</v>
      </c>
      <c r="L11" s="47">
        <f t="shared" si="0"/>
        <v>217</v>
      </c>
      <c r="M11" s="47">
        <f>SUM('5A By Lot'!O77:O80)</f>
        <v>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" customHeight="1">
      <c r="A12" s="45" t="s">
        <v>435</v>
      </c>
      <c r="B12" s="45">
        <f>SUM('5A By Lot'!C97:C102)</f>
        <v>401</v>
      </c>
      <c r="C12" s="45">
        <f>SUM('5A By Lot'!D97:D102)</f>
        <v>123</v>
      </c>
      <c r="D12" s="45">
        <f>SUM('5A By Lot'!E97:E102)</f>
        <v>0</v>
      </c>
      <c r="E12" s="45">
        <f>SUM('5A By Lot'!G97:G102)</f>
        <v>222</v>
      </c>
      <c r="F12" s="45">
        <f>SUM('5A By Lot'!H97:H102)</f>
        <v>12</v>
      </c>
      <c r="G12" s="45">
        <f>SUM('5A By Lot'!I97:I102)</f>
        <v>60</v>
      </c>
      <c r="H12" s="45">
        <f>SUM('5A By Lot'!J97:J102)</f>
        <v>20</v>
      </c>
      <c r="I12" s="45">
        <f>SUM('5A By Lot'!K97:K102)</f>
        <v>11</v>
      </c>
      <c r="J12" s="45">
        <f>SUM('5A By Lot'!L97:L102)</f>
        <v>0</v>
      </c>
      <c r="K12" s="45">
        <f>SUM('5A By Lot'!M97:M102)</f>
        <v>0</v>
      </c>
      <c r="L12" s="45">
        <f t="shared" si="0"/>
        <v>849</v>
      </c>
      <c r="M12" s="45">
        <f>SUM('5A By Lot'!O97:O102)</f>
        <v>1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" customHeight="1">
      <c r="A13" s="47" t="s">
        <v>440</v>
      </c>
      <c r="B13" s="47">
        <f>SUM('5A By Lot'!C123:C127)</f>
        <v>156</v>
      </c>
      <c r="C13" s="47">
        <f>SUM('5A By Lot'!D123:D127)</f>
        <v>522</v>
      </c>
      <c r="D13" s="47">
        <f>SUM('5A By Lot'!E123:E127)</f>
        <v>428</v>
      </c>
      <c r="E13" s="47">
        <f>SUM('5A By Lot'!G123:G127)</f>
        <v>48</v>
      </c>
      <c r="F13" s="47">
        <f>SUM('5A By Lot'!H123:H127)</f>
        <v>0</v>
      </c>
      <c r="G13" s="47">
        <f>SUM('5A By Lot'!I123:I127)</f>
        <v>105</v>
      </c>
      <c r="H13" s="47">
        <f>SUM('5A By Lot'!J123:J127)</f>
        <v>24</v>
      </c>
      <c r="I13" s="47">
        <f>SUM('5A By Lot'!K123:K127)</f>
        <v>15</v>
      </c>
      <c r="J13" s="47">
        <f>SUM('5A By Lot'!L123:L127)</f>
        <v>2</v>
      </c>
      <c r="K13" s="47">
        <f>SUM('5A By Lot'!M123:M127)</f>
        <v>0</v>
      </c>
      <c r="L13" s="47">
        <f>SUM('5A By Lot'!N123:N127)</f>
        <v>1300</v>
      </c>
      <c r="M13" s="47">
        <f>SUM('5A By Lot'!O123:O127)</f>
        <v>11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" customHeight="1">
      <c r="A14" s="45" t="s">
        <v>448</v>
      </c>
      <c r="B14" s="45">
        <f>SUM('5A By Lot'!C133:C134)</f>
        <v>372</v>
      </c>
      <c r="C14" s="45">
        <f>SUM('5A By Lot'!D133:D134)</f>
        <v>0</v>
      </c>
      <c r="D14" s="45">
        <f>SUM('5A By Lot'!E133:E134)</f>
        <v>0</v>
      </c>
      <c r="E14" s="45">
        <f>SUM('5A By Lot'!G133:G134)</f>
        <v>0</v>
      </c>
      <c r="F14" s="45">
        <f>SUM('5A By Lot'!H133:H134)</f>
        <v>40</v>
      </c>
      <c r="G14" s="45">
        <f>SUM('5A By Lot'!I133:I134)</f>
        <v>3</v>
      </c>
      <c r="H14" s="80">
        <f>SUM('5A By Lot'!J133:J134)</f>
        <v>12</v>
      </c>
      <c r="I14" s="45">
        <f>SUM('5A By Lot'!K133:K134)</f>
        <v>0</v>
      </c>
      <c r="J14" s="45">
        <f>SUM('5A By Lot'!L133:L134)</f>
        <v>0</v>
      </c>
      <c r="K14" s="45">
        <f>SUM('5A By Lot'!M133:M134)</f>
        <v>0</v>
      </c>
      <c r="L14" s="45">
        <f t="shared" ref="L14:L20" si="1">SUM(B14:K14)</f>
        <v>427</v>
      </c>
      <c r="M14" s="45">
        <f>SUM('5A By Lot'!O133:O134)</f>
        <v>2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" customHeight="1">
      <c r="A15" s="47" t="s">
        <v>453</v>
      </c>
      <c r="B15" s="47">
        <f>SUM('5A By Lot'!C136:C140)</f>
        <v>9</v>
      </c>
      <c r="C15" s="47">
        <f>SUM('5A By Lot'!D136:D140)</f>
        <v>0</v>
      </c>
      <c r="D15" s="47">
        <f>SUM('5A By Lot'!E136:E140)</f>
        <v>0</v>
      </c>
      <c r="E15" s="47">
        <f>SUM('5A By Lot'!G136:G140)</f>
        <v>595</v>
      </c>
      <c r="F15" s="47">
        <f>SUM('5A By Lot'!H136:H140)</f>
        <v>34</v>
      </c>
      <c r="G15" s="81">
        <f>SUM('5A By Lot'!I136:I140)</f>
        <v>11</v>
      </c>
      <c r="H15" s="82">
        <f>SUM('5A By Lot'!J136:J140)</f>
        <v>104</v>
      </c>
      <c r="I15" s="83">
        <f>SUM('5A By Lot'!K136:K140)</f>
        <v>0</v>
      </c>
      <c r="J15" s="47">
        <f>SUM('5A By Lot'!L136:L140)</f>
        <v>0</v>
      </c>
      <c r="K15" s="47">
        <f>SUM('5A By Lot'!M136:M140)</f>
        <v>0</v>
      </c>
      <c r="L15" s="47">
        <f t="shared" si="1"/>
        <v>753</v>
      </c>
      <c r="M15" s="47">
        <f>SUM('5A By Lot'!O136:O140)</f>
        <v>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" customHeight="1">
      <c r="A16" s="86" t="s">
        <v>459</v>
      </c>
      <c r="B16" s="86">
        <f>SUM('5A By Lot'!C141:C147)</f>
        <v>195</v>
      </c>
      <c r="C16" s="86">
        <f>SUM('5A By Lot'!D141:D147)</f>
        <v>656</v>
      </c>
      <c r="D16" s="86">
        <f>SUM('5A By Lot'!E141:E147)</f>
        <v>0</v>
      </c>
      <c r="E16" s="86">
        <f>SUM('5A By Lot'!G141:G147)</f>
        <v>258</v>
      </c>
      <c r="F16" s="86">
        <f>SUM('5A By Lot'!H141:H147)</f>
        <v>6</v>
      </c>
      <c r="G16" s="86">
        <f>SUM('5A By Lot'!I141:I147)</f>
        <v>44</v>
      </c>
      <c r="H16" s="87">
        <f>SUM('5A By Lot'!J141:J147)</f>
        <v>79</v>
      </c>
      <c r="I16" s="86">
        <f>SUM('5A By Lot'!K141:K147)</f>
        <v>0</v>
      </c>
      <c r="J16" s="86">
        <f>SUM('5A By Lot'!L141:L147)</f>
        <v>0</v>
      </c>
      <c r="K16" s="86">
        <f>SUM('5A By Lot'!M141:M147)</f>
        <v>0</v>
      </c>
      <c r="L16" s="86">
        <f t="shared" si="1"/>
        <v>1238</v>
      </c>
      <c r="M16" s="86">
        <f>SUM('5A By Lot'!O141:O147)</f>
        <v>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" customHeight="1">
      <c r="A17" s="88" t="s">
        <v>468</v>
      </c>
      <c r="B17" s="47">
        <f>SUM('5A By Lot'!C160:C162)</f>
        <v>0</v>
      </c>
      <c r="C17" s="47">
        <f>SUM('5A By Lot'!D160:D162)</f>
        <v>435</v>
      </c>
      <c r="D17" s="47">
        <f>SUM('5A By Lot'!E160:E162)</f>
        <v>0</v>
      </c>
      <c r="E17" s="47">
        <f>SUM('5A By Lot'!F160:F162)</f>
        <v>0</v>
      </c>
      <c r="F17" s="47">
        <f>SUM('5A By Lot'!G160:G162)</f>
        <v>0</v>
      </c>
      <c r="G17" s="81">
        <f>SUM('5A By Lot'!H160:H162)</f>
        <v>0</v>
      </c>
      <c r="H17" s="82">
        <f>SUM('5A By Lot'!I160:I162)</f>
        <v>53</v>
      </c>
      <c r="I17" s="83">
        <f>SUM('5A By Lot'!J160:J162)</f>
        <v>17</v>
      </c>
      <c r="J17" s="47">
        <f>SUM('5A By Lot'!K160:K162)</f>
        <v>0</v>
      </c>
      <c r="K17" s="47">
        <f>SUM('5A By Lot'!L160:L162)</f>
        <v>0</v>
      </c>
      <c r="L17" s="47">
        <f t="shared" si="1"/>
        <v>505</v>
      </c>
      <c r="M17" s="47">
        <f>SUM('5A By Lot'!O160:O162)</f>
        <v>1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>
      <c r="A18" s="91" t="s">
        <v>473</v>
      </c>
      <c r="B18" s="91">
        <f>SUM('5A By Lot'!C163:C176)</f>
        <v>226</v>
      </c>
      <c r="C18" s="91">
        <f>SUM('5A By Lot'!D163:D176)</f>
        <v>0</v>
      </c>
      <c r="D18" s="91">
        <f>SUM('5A By Lot'!E163:E176)</f>
        <v>0</v>
      </c>
      <c r="E18" s="91">
        <f>SUM('5A By Lot'!G163:G176)</f>
        <v>273</v>
      </c>
      <c r="F18" s="91">
        <f>SUM('5A By Lot'!H163:H176)</f>
        <v>18</v>
      </c>
      <c r="G18" s="91">
        <f>SUM('5A By Lot'!I163:I176)</f>
        <v>18</v>
      </c>
      <c r="H18" s="91">
        <f>SUM('5A By Lot'!J163:J176)</f>
        <v>15</v>
      </c>
      <c r="I18" s="91">
        <f>SUM('5A By Lot'!K163:K176)</f>
        <v>2</v>
      </c>
      <c r="J18" s="91">
        <f>SUM('5A By Lot'!L163:L176)</f>
        <v>0</v>
      </c>
      <c r="K18" s="91">
        <f>SUM('5A By Lot'!M163:M176)</f>
        <v>0</v>
      </c>
      <c r="L18" s="91">
        <f t="shared" si="1"/>
        <v>552</v>
      </c>
      <c r="M18" s="91">
        <f>SUM('5A By Lot'!O163:O176)</f>
        <v>1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" customHeight="1">
      <c r="A19" s="97" t="s">
        <v>476</v>
      </c>
      <c r="B19" s="97">
        <f>SUM('5A By Lot'!C177:C187)</f>
        <v>0</v>
      </c>
      <c r="C19" s="97">
        <f>SUM('5A By Lot'!D177:D187)</f>
        <v>1016</v>
      </c>
      <c r="D19" s="97">
        <f>SUM('5A By Lot'!E177:E187)</f>
        <v>0</v>
      </c>
      <c r="E19" s="97">
        <f>SUM('5A By Lot'!G177:G187)</f>
        <v>0</v>
      </c>
      <c r="F19" s="97">
        <f>SUM('5A By Lot'!H177:H187)</f>
        <v>0</v>
      </c>
      <c r="G19" s="97">
        <f>SUM('5A By Lot'!I177:I187)</f>
        <v>12</v>
      </c>
      <c r="H19" s="97">
        <f>SUM('5A By Lot'!J177:J187)</f>
        <v>6</v>
      </c>
      <c r="I19" s="97">
        <f>SUM('5A By Lot'!K177:K187)</f>
        <v>0</v>
      </c>
      <c r="J19" s="97">
        <f>SUM('5A By Lot'!L177:L187)</f>
        <v>0</v>
      </c>
      <c r="K19" s="97">
        <f>SUM('5A By Lot'!M177:M187)</f>
        <v>0</v>
      </c>
      <c r="L19" s="97">
        <f t="shared" si="1"/>
        <v>1034</v>
      </c>
      <c r="M19" s="97">
        <f>SUM('5A By Lot'!O177:O187)</f>
        <v>1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" customHeight="1">
      <c r="A20" s="100" t="s">
        <v>477</v>
      </c>
      <c r="B20" s="100">
        <f>SUM('5A By Lot'!C188:C189)</f>
        <v>11</v>
      </c>
      <c r="C20" s="100">
        <f>SUM('5A By Lot'!D188:D189)</f>
        <v>21</v>
      </c>
      <c r="D20" s="100">
        <f>SUM('5A By Lot'!E188:E189)</f>
        <v>0</v>
      </c>
      <c r="E20" s="100">
        <f>SUM('5A By Lot'!G188:G189)</f>
        <v>0</v>
      </c>
      <c r="F20" s="100">
        <f>SUM('5A By Lot'!H188:H189)</f>
        <v>2</v>
      </c>
      <c r="G20" s="100">
        <f>SUM('5A By Lot'!I188:I189)</f>
        <v>42</v>
      </c>
      <c r="H20" s="100">
        <f>SUM('5A By Lot'!J188:J189)</f>
        <v>4</v>
      </c>
      <c r="I20" s="100">
        <f>SUM('5A By Lot'!K188:K189)</f>
        <v>0</v>
      </c>
      <c r="J20" s="100">
        <f>SUM('5A By Lot'!L188:L189)</f>
        <v>0</v>
      </c>
      <c r="K20" s="100">
        <f>SUM('5A By Lot'!M188:M189)</f>
        <v>0</v>
      </c>
      <c r="L20" s="100">
        <f t="shared" si="1"/>
        <v>80</v>
      </c>
      <c r="M20" s="100">
        <f>SUM('5A By Lot'!O188:O189)</f>
        <v>1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2:M2"/>
    <mergeCell ref="B5:L5"/>
    <mergeCell ref="A3:M3"/>
    <mergeCell ref="A1:M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/>
  </sheetViews>
  <sheetFormatPr defaultColWidth="14.42578125" defaultRowHeight="15" customHeight="1"/>
  <cols>
    <col min="1" max="1" width="29.28515625" customWidth="1"/>
    <col min="2" max="5" width="7" customWidth="1"/>
    <col min="6" max="6" width="8.7109375" customWidth="1"/>
    <col min="7" max="7" width="8.5703125" customWidth="1"/>
    <col min="8" max="8" width="10" customWidth="1"/>
    <col min="9" max="9" width="7" customWidth="1"/>
    <col min="10" max="10" width="7.140625" customWidth="1"/>
    <col min="11" max="11" width="7.42578125" customWidth="1"/>
    <col min="12" max="12" width="7" customWidth="1"/>
    <col min="13" max="26" width="8" customWidth="1"/>
  </cols>
  <sheetData>
    <row r="1" spans="1:26">
      <c r="A1" s="296" t="s">
        <v>478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297" t="s">
        <v>45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" customHeight="1">
      <c r="A5" s="35" t="s">
        <v>403</v>
      </c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5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" customHeight="1">
      <c r="A6" s="37"/>
      <c r="B6" s="35" t="s">
        <v>198</v>
      </c>
      <c r="C6" s="35" t="s">
        <v>199</v>
      </c>
      <c r="D6" s="35" t="s">
        <v>200</v>
      </c>
      <c r="E6" s="35" t="s">
        <v>202</v>
      </c>
      <c r="F6" s="35" t="s">
        <v>203</v>
      </c>
      <c r="G6" s="35" t="s">
        <v>5</v>
      </c>
      <c r="H6" s="35" t="s">
        <v>205</v>
      </c>
      <c r="I6" s="35" t="s">
        <v>206</v>
      </c>
      <c r="J6" s="35" t="s">
        <v>207</v>
      </c>
      <c r="K6" s="35" t="s">
        <v>208</v>
      </c>
      <c r="L6" s="35" t="s">
        <v>209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" customHeight="1">
      <c r="A7" s="40"/>
      <c r="B7" s="40"/>
      <c r="C7" s="40"/>
      <c r="D7" s="40"/>
      <c r="E7" s="40"/>
      <c r="F7" s="40"/>
      <c r="G7" s="40"/>
      <c r="H7" s="40"/>
      <c r="I7" s="40" t="s">
        <v>210</v>
      </c>
      <c r="J7" s="40" t="s">
        <v>212</v>
      </c>
      <c r="K7" s="40"/>
      <c r="L7" s="4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" customHeight="1">
      <c r="A8" s="44" t="s">
        <v>420</v>
      </c>
      <c r="B8" s="50">
        <f>'6A By Structure'!B8/'6A By Structure'!$L8</f>
        <v>8.4697508896797155E-2</v>
      </c>
      <c r="C8" s="50">
        <f>'6A By Structure'!C8/'6A By Structure'!$L8</f>
        <v>0.42562277580071173</v>
      </c>
      <c r="D8" s="50">
        <f>'6A By Structure'!D8/'6A By Structure'!$L8</f>
        <v>0.32953736654804272</v>
      </c>
      <c r="E8" s="50">
        <f>'6A By Structure'!E8/'6A By Structure'!$L8</f>
        <v>6.4768683274021355E-2</v>
      </c>
      <c r="F8" s="50">
        <f>'6A By Structure'!F8/'6A By Structure'!$L8</f>
        <v>9.2526690391459068E-3</v>
      </c>
      <c r="G8" s="50">
        <f>'6A By Structure'!G8/'6A By Structure'!$L8</f>
        <v>6.4056939501779361E-2</v>
      </c>
      <c r="H8" s="50">
        <f>'6A By Structure'!H8/'6A By Structure'!$L8</f>
        <v>1.7793594306049824E-2</v>
      </c>
      <c r="I8" s="50">
        <f>'6A By Structure'!I8/'6A By Structure'!$L8</f>
        <v>4.2704626334519576E-3</v>
      </c>
      <c r="J8" s="50">
        <f>'6A By Structure'!J8/'6A By Structure'!$L8</f>
        <v>0</v>
      </c>
      <c r="K8" s="50">
        <f>'6A By Structure'!K8/'6A By Structure'!$L8</f>
        <v>0</v>
      </c>
      <c r="L8" s="50">
        <f>'6A By Structure'!L8/'6A By Structure'!$L8</f>
        <v>1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" customHeight="1">
      <c r="A9" s="47" t="s">
        <v>425</v>
      </c>
      <c r="B9" s="51">
        <f>'6A By Structure'!B9/'6A By Structure'!$L9</f>
        <v>8.8328075709779186E-2</v>
      </c>
      <c r="C9" s="51">
        <f>'6A By Structure'!C9/'6A By Structure'!$L9</f>
        <v>0.3459516298633018</v>
      </c>
      <c r="D9" s="51">
        <f>'6A By Structure'!D9/'6A By Structure'!$L9</f>
        <v>0.43112513144058884</v>
      </c>
      <c r="E9" s="51">
        <f>'6A By Structure'!E9/'6A By Structure'!$L9</f>
        <v>7.9915878023133546E-2</v>
      </c>
      <c r="F9" s="51">
        <f>'6A By Structure'!F9/'6A By Structure'!$L9</f>
        <v>1.2618296529968454E-2</v>
      </c>
      <c r="G9" s="51">
        <f>'6A By Structure'!G9/'6A By Structure'!$L9</f>
        <v>1.6824395373291272E-2</v>
      </c>
      <c r="H9" s="51">
        <f>'6A By Structure'!H9/'6A By Structure'!$L9</f>
        <v>1.5772870662460567E-2</v>
      </c>
      <c r="I9" s="51">
        <f>'6A By Structure'!I9/'6A By Structure'!$L9</f>
        <v>9.4637223974763408E-3</v>
      </c>
      <c r="J9" s="51">
        <f>'6A By Structure'!J9/'6A By Structure'!$L9</f>
        <v>0</v>
      </c>
      <c r="K9" s="51">
        <f>'6A By Structure'!K9/'6A By Structure'!$L9</f>
        <v>0</v>
      </c>
      <c r="L9" s="51">
        <f>'6A By Structure'!L9/'6A By Structure'!$L9</f>
        <v>1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" customHeight="1">
      <c r="A10" s="45" t="s">
        <v>429</v>
      </c>
      <c r="B10" s="46">
        <f>'6A By Structure'!B10/'6A By Structure'!$L10</f>
        <v>0</v>
      </c>
      <c r="C10" s="46">
        <f>'6A By Structure'!C10/'6A By Structure'!$L10</f>
        <v>0.85778781038374718</v>
      </c>
      <c r="D10" s="46">
        <f>'6A By Structure'!D10/'6A By Structure'!$L10</f>
        <v>9.0293453724604959E-3</v>
      </c>
      <c r="E10" s="46">
        <f>'6A By Structure'!E10/'6A By Structure'!$L10</f>
        <v>2.0316027088036117E-2</v>
      </c>
      <c r="F10" s="46">
        <f>'6A By Structure'!F10/'6A By Structure'!$L10</f>
        <v>9.0293453724604959E-3</v>
      </c>
      <c r="G10" s="46">
        <f>'6A By Structure'!G10/'6A By Structure'!$L10</f>
        <v>7.4492099322799099E-2</v>
      </c>
      <c r="H10" s="46">
        <f>'6A By Structure'!H10/'6A By Structure'!$L10</f>
        <v>2.2573363431151242E-2</v>
      </c>
      <c r="I10" s="46">
        <f>'6A By Structure'!I10/'6A By Structure'!$L10</f>
        <v>4.5146726862302479E-3</v>
      </c>
      <c r="J10" s="46">
        <f>'6A By Structure'!J10/'6A By Structure'!$L10</f>
        <v>0</v>
      </c>
      <c r="K10" s="46">
        <f>'6A By Structure'!K10/'6A By Structure'!$L10</f>
        <v>2.257336343115124E-3</v>
      </c>
      <c r="L10" s="46">
        <f>'6A By Structure'!L10/'6A By Structure'!$L10</f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" customHeight="1">
      <c r="A11" s="47" t="s">
        <v>432</v>
      </c>
      <c r="B11" s="51">
        <f>'6A By Structure'!B11/'6A By Structure'!$L11</f>
        <v>0</v>
      </c>
      <c r="C11" s="51">
        <f>'6A By Structure'!C11/'6A By Structure'!$L11</f>
        <v>0.91705069124423966</v>
      </c>
      <c r="D11" s="51">
        <f>'6A By Structure'!D11/'6A By Structure'!$L11</f>
        <v>2.3041474654377881E-2</v>
      </c>
      <c r="E11" s="51">
        <f>'6A By Structure'!E11/'6A By Structure'!$L11</f>
        <v>0</v>
      </c>
      <c r="F11" s="51">
        <f>'6A By Structure'!F11/'6A By Structure'!$L11</f>
        <v>3.2258064516129031E-2</v>
      </c>
      <c r="G11" s="51">
        <f>'6A By Structure'!G11/'6A By Structure'!$L11</f>
        <v>4.608294930875576E-3</v>
      </c>
      <c r="H11" s="51">
        <f>'6A By Structure'!H11/'6A By Structure'!$L11</f>
        <v>1.3824884792626729E-2</v>
      </c>
      <c r="I11" s="51">
        <f>'6A By Structure'!I11/'6A By Structure'!$L11</f>
        <v>0</v>
      </c>
      <c r="J11" s="51">
        <f>'6A By Structure'!J11/'6A By Structure'!$L11</f>
        <v>4.608294930875576E-3</v>
      </c>
      <c r="K11" s="51">
        <f>'6A By Structure'!K11/'6A By Structure'!$L11</f>
        <v>4.608294930875576E-3</v>
      </c>
      <c r="L11" s="51">
        <f>'6A By Structure'!L11/'6A By Structure'!$L11</f>
        <v>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" customHeight="1">
      <c r="A12" s="45" t="s">
        <v>435</v>
      </c>
      <c r="B12" s="46">
        <f>'6A By Structure'!B12/'6A By Structure'!$L12</f>
        <v>0.47232037691401652</v>
      </c>
      <c r="C12" s="46">
        <f>'6A By Structure'!C12/'6A By Structure'!$L12</f>
        <v>0.14487632508833923</v>
      </c>
      <c r="D12" s="46">
        <f>'6A By Structure'!D12/'6A By Structure'!$L12</f>
        <v>0</v>
      </c>
      <c r="E12" s="46">
        <f>'6A By Structure'!E12/'6A By Structure'!$L12</f>
        <v>0.26148409893992935</v>
      </c>
      <c r="F12" s="46">
        <f>'6A By Structure'!F12/'6A By Structure'!$L12</f>
        <v>1.4134275618374558E-2</v>
      </c>
      <c r="G12" s="46">
        <f>'6A By Structure'!G12/'6A By Structure'!$L12</f>
        <v>7.0671378091872794E-2</v>
      </c>
      <c r="H12" s="46">
        <f>'6A By Structure'!H12/'6A By Structure'!$L12</f>
        <v>2.3557126030624265E-2</v>
      </c>
      <c r="I12" s="46">
        <f>'6A By Structure'!I12/'6A By Structure'!$L12</f>
        <v>1.2956419316843345E-2</v>
      </c>
      <c r="J12" s="46">
        <f>'6A By Structure'!J12/'6A By Structure'!$L12</f>
        <v>0</v>
      </c>
      <c r="K12" s="46">
        <f>'6A By Structure'!K12/'6A By Structure'!$L12</f>
        <v>0</v>
      </c>
      <c r="L12" s="46">
        <f>'6A By Structure'!L12/'6A By Structure'!$L12</f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" customHeight="1">
      <c r="A13" s="47" t="s">
        <v>440</v>
      </c>
      <c r="B13" s="51">
        <f>'6A By Structure'!B13/'6A By Structure'!$L13</f>
        <v>0.12</v>
      </c>
      <c r="C13" s="51">
        <f>'6A By Structure'!C13/'6A By Structure'!$L13</f>
        <v>0.40153846153846151</v>
      </c>
      <c r="D13" s="51">
        <f>'6A By Structure'!D13/'6A By Structure'!$L13</f>
        <v>0.32923076923076922</v>
      </c>
      <c r="E13" s="51">
        <f>'6A By Structure'!E13/'6A By Structure'!$L13</f>
        <v>3.6923076923076927E-2</v>
      </c>
      <c r="F13" s="51">
        <f>'6A By Structure'!F13/'6A By Structure'!$L13</f>
        <v>0</v>
      </c>
      <c r="G13" s="51">
        <f>'6A By Structure'!G13/'6A By Structure'!$L13</f>
        <v>8.0769230769230774E-2</v>
      </c>
      <c r="H13" s="51">
        <f>'6A By Structure'!H13/'6A By Structure'!$L13</f>
        <v>1.8461538461538463E-2</v>
      </c>
      <c r="I13" s="51">
        <f>'6A By Structure'!I13/'6A By Structure'!$L13</f>
        <v>1.1538461538461539E-2</v>
      </c>
      <c r="J13" s="51">
        <f>'6A By Structure'!J13/'6A By Structure'!$L13</f>
        <v>1.5384615384615385E-3</v>
      </c>
      <c r="K13" s="51">
        <f>'6A By Structure'!K13/'6A By Structure'!$L13</f>
        <v>0</v>
      </c>
      <c r="L13" s="51">
        <f>'6A By Structure'!L13/'6A By Structure'!$L13</f>
        <v>1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" customHeight="1">
      <c r="A14" s="45" t="s">
        <v>448</v>
      </c>
      <c r="B14" s="46">
        <f>'6A By Structure'!B14/'6A By Structure'!$L14</f>
        <v>0.87119437939110067</v>
      </c>
      <c r="C14" s="46">
        <f>'6A By Structure'!C14/'6A By Structure'!$L14</f>
        <v>0</v>
      </c>
      <c r="D14" s="46">
        <f>'6A By Structure'!D14/'6A By Structure'!$L14</f>
        <v>0</v>
      </c>
      <c r="E14" s="46">
        <f>'6A By Structure'!E14/'6A By Structure'!$L14</f>
        <v>0</v>
      </c>
      <c r="F14" s="46">
        <f>'6A By Structure'!F14/'6A By Structure'!$L14</f>
        <v>9.3676814988290405E-2</v>
      </c>
      <c r="G14" s="46">
        <f>'6A By Structure'!G14/'6A By Structure'!$L14</f>
        <v>7.0257611241217799E-3</v>
      </c>
      <c r="H14" s="46">
        <f>'6A By Structure'!H14/'6A By Structure'!$L14</f>
        <v>2.8103044496487119E-2</v>
      </c>
      <c r="I14" s="46">
        <f>'6A By Structure'!I14/'6A By Structure'!$L14</f>
        <v>0</v>
      </c>
      <c r="J14" s="46">
        <f>'6A By Structure'!J14/'6A By Structure'!$L14</f>
        <v>0</v>
      </c>
      <c r="K14" s="46">
        <f>'6A By Structure'!K14/'6A By Structure'!$L14</f>
        <v>0</v>
      </c>
      <c r="L14" s="46">
        <f>'6A By Structure'!L14/'6A By Structure'!$L14</f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" customHeight="1">
      <c r="A15" s="47" t="s">
        <v>453</v>
      </c>
      <c r="B15" s="51">
        <f>'6A By Structure'!B15/'6A By Structure'!$L15</f>
        <v>1.1952191235059761E-2</v>
      </c>
      <c r="C15" s="51">
        <f>'6A By Structure'!C15/'6A By Structure'!$L15</f>
        <v>0</v>
      </c>
      <c r="D15" s="51">
        <f>'6A By Structure'!D15/'6A By Structure'!$L15</f>
        <v>0</v>
      </c>
      <c r="E15" s="51">
        <f>'6A By Structure'!E15/'6A By Structure'!$L15</f>
        <v>0.79017264276228416</v>
      </c>
      <c r="F15" s="51">
        <f>'6A By Structure'!F15/'6A By Structure'!$L15</f>
        <v>4.5152722443559098E-2</v>
      </c>
      <c r="G15" s="51">
        <f>'6A By Structure'!G15/'6A By Structure'!$L15</f>
        <v>1.4608233731739707E-2</v>
      </c>
      <c r="H15" s="51">
        <f>'6A By Structure'!H15/'6A By Structure'!$L15</f>
        <v>0.13811420982735723</v>
      </c>
      <c r="I15" s="51">
        <f>'6A By Structure'!I15/'6A By Structure'!$L15</f>
        <v>0</v>
      </c>
      <c r="J15" s="51">
        <f>'6A By Structure'!J15/'6A By Structure'!$L15</f>
        <v>0</v>
      </c>
      <c r="K15" s="51">
        <f>'6A By Structure'!K15/'6A By Structure'!$L15</f>
        <v>0</v>
      </c>
      <c r="L15" s="51">
        <f>'6A By Structure'!L15/'6A By Structure'!$L15</f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" customHeight="1">
      <c r="A16" s="97" t="s">
        <v>459</v>
      </c>
      <c r="B16" s="104">
        <f>'6A By Structure'!B16/'6A By Structure'!$L16</f>
        <v>0.15751211631663975</v>
      </c>
      <c r="C16" s="104">
        <f>'6A By Structure'!C16/'6A By Structure'!$L16</f>
        <v>0.52988691437802904</v>
      </c>
      <c r="D16" s="104">
        <f>'6A By Structure'!D16/'6A By Structure'!$L16</f>
        <v>0</v>
      </c>
      <c r="E16" s="104">
        <f>'6A By Structure'!E16/'6A By Structure'!$L16</f>
        <v>0.20840064620355411</v>
      </c>
      <c r="F16" s="104">
        <f>'6A By Structure'!F16/'6A By Structure'!$L16</f>
        <v>4.8465266558966073E-3</v>
      </c>
      <c r="G16" s="104">
        <f>'6A By Structure'!G16/'6A By Structure'!$L16</f>
        <v>3.5541195476575124E-2</v>
      </c>
      <c r="H16" s="104">
        <f>'6A By Structure'!H16/'6A By Structure'!$L16</f>
        <v>6.3812600969305328E-2</v>
      </c>
      <c r="I16" s="104">
        <f>'6A By Structure'!I16/'6A By Structure'!$L16</f>
        <v>0</v>
      </c>
      <c r="J16" s="104">
        <f>'6A By Structure'!J16/'6A By Structure'!$L16</f>
        <v>0</v>
      </c>
      <c r="K16" s="104">
        <f>'6A By Structure'!K16/'6A By Structure'!$L16</f>
        <v>0</v>
      </c>
      <c r="L16" s="104">
        <f>'6A By Structure'!L16/'6A By Structure'!$L16</f>
        <v>1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" customHeight="1">
      <c r="A17" s="88" t="s">
        <v>468</v>
      </c>
      <c r="B17" s="105">
        <f>'6A By Structure'!B17/'6A By Structure'!$L17</f>
        <v>0</v>
      </c>
      <c r="C17" s="105">
        <f>'6A By Structure'!C17/'6A By Structure'!$L17</f>
        <v>0.86138613861386137</v>
      </c>
      <c r="D17" s="105">
        <f>'6A By Structure'!D17/'6A By Structure'!$L17</f>
        <v>0</v>
      </c>
      <c r="E17" s="105">
        <f>'6A By Structure'!E17/'6A By Structure'!$L17</f>
        <v>0</v>
      </c>
      <c r="F17" s="105">
        <f>'6A By Structure'!F17/'6A By Structure'!$L17</f>
        <v>0</v>
      </c>
      <c r="G17" s="105">
        <f>'6A By Structure'!G17/'6A By Structure'!$L17</f>
        <v>0</v>
      </c>
      <c r="H17" s="105">
        <f>'6A By Structure'!H17/'6A By Structure'!$L17</f>
        <v>0.10495049504950495</v>
      </c>
      <c r="I17" s="105">
        <f>'6A By Structure'!I17/'6A By Structure'!$L17</f>
        <v>3.3663366336633666E-2</v>
      </c>
      <c r="J17" s="105">
        <f>'6A By Structure'!J17/'6A By Structure'!$L17</f>
        <v>0</v>
      </c>
      <c r="K17" s="105">
        <f>'6A By Structure'!K17/'6A By Structure'!$L17</f>
        <v>0</v>
      </c>
      <c r="L17" s="105">
        <f>'6A By Structure'!L17/'6A By Structure'!$L17</f>
        <v>1</v>
      </c>
      <c r="M17" s="10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>
      <c r="A18" s="91" t="s">
        <v>473</v>
      </c>
      <c r="B18" s="107">
        <f>'6A By Structure'!B18/'6A By Structure'!$L18</f>
        <v>0.40942028985507245</v>
      </c>
      <c r="C18" s="107">
        <f>'6A By Structure'!C18/'6A By Structure'!$L18</f>
        <v>0</v>
      </c>
      <c r="D18" s="107">
        <f>'6A By Structure'!D18/'6A By Structure'!$L18</f>
        <v>0</v>
      </c>
      <c r="E18" s="107">
        <f>'6A By Structure'!E18/'6A By Structure'!$L18</f>
        <v>0.49456521739130432</v>
      </c>
      <c r="F18" s="107">
        <f>'6A By Structure'!F18/'6A By Structure'!$L18</f>
        <v>3.2608695652173912E-2</v>
      </c>
      <c r="G18" s="107">
        <f>'6A By Structure'!G18/'6A By Structure'!$L18</f>
        <v>3.2608695652173912E-2</v>
      </c>
      <c r="H18" s="107">
        <f>'6A By Structure'!H18/'6A By Structure'!$L18</f>
        <v>2.717391304347826E-2</v>
      </c>
      <c r="I18" s="107">
        <f>'6A By Structure'!I18/'6A By Structure'!$L18</f>
        <v>3.6231884057971015E-3</v>
      </c>
      <c r="J18" s="107">
        <f>'6A By Structure'!J18/'6A By Structure'!$L18</f>
        <v>0</v>
      </c>
      <c r="K18" s="107">
        <f>'6A By Structure'!K18/'6A By Structure'!$L18</f>
        <v>0</v>
      </c>
      <c r="L18" s="107">
        <f>'6A By Structure'!L18/'6A By Structure'!$L18</f>
        <v>1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" customHeight="1">
      <c r="A19" s="97" t="s">
        <v>476</v>
      </c>
      <c r="B19" s="104">
        <f>'6A By Structure'!B19/'6A By Structure'!$L19</f>
        <v>0</v>
      </c>
      <c r="C19" s="104">
        <f>'6A By Structure'!C19/'6A By Structure'!$L19</f>
        <v>0.98259187620889743</v>
      </c>
      <c r="D19" s="104">
        <f>'6A By Structure'!D19/'6A By Structure'!$L19</f>
        <v>0</v>
      </c>
      <c r="E19" s="104">
        <f>'6A By Structure'!E19/'6A By Structure'!$L19</f>
        <v>0</v>
      </c>
      <c r="F19" s="104">
        <f>'6A By Structure'!F19/'6A By Structure'!$L19</f>
        <v>0</v>
      </c>
      <c r="G19" s="104">
        <f>'6A By Structure'!G19/'6A By Structure'!$L19</f>
        <v>1.160541586073501E-2</v>
      </c>
      <c r="H19" s="104">
        <f>'6A By Structure'!H19/'6A By Structure'!$L19</f>
        <v>5.8027079303675051E-3</v>
      </c>
      <c r="I19" s="104">
        <f>'6A By Structure'!I19/'6A By Structure'!$L19</f>
        <v>0</v>
      </c>
      <c r="J19" s="104">
        <f>'6A By Structure'!J19/'6A By Structure'!$L19</f>
        <v>0</v>
      </c>
      <c r="K19" s="104">
        <f>'6A By Structure'!K19/'6A By Structure'!$L19</f>
        <v>0</v>
      </c>
      <c r="L19" s="104">
        <f>'6A By Structure'!L19/'6A By Structure'!$L19</f>
        <v>1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" customHeight="1">
      <c r="A20" s="100" t="s">
        <v>477</v>
      </c>
      <c r="B20" s="108">
        <f>'6A By Structure'!B20/'6A By Structure'!$L20</f>
        <v>0.13750000000000001</v>
      </c>
      <c r="C20" s="108">
        <f>'6A By Structure'!C20/'6A By Structure'!$L20</f>
        <v>0.26250000000000001</v>
      </c>
      <c r="D20" s="108">
        <f>'6A By Structure'!D20/'6A By Structure'!$L20</f>
        <v>0</v>
      </c>
      <c r="E20" s="108">
        <f>'6A By Structure'!E20/'6A By Structure'!$L20</f>
        <v>0</v>
      </c>
      <c r="F20" s="108">
        <f>'6A By Structure'!F20/'6A By Structure'!$L20</f>
        <v>2.5000000000000001E-2</v>
      </c>
      <c r="G20" s="108">
        <f>'6A By Structure'!G20/'6A By Structure'!$L20</f>
        <v>0.52500000000000002</v>
      </c>
      <c r="H20" s="108">
        <f>'6A By Structure'!H20/'6A By Structure'!$L20</f>
        <v>0.05</v>
      </c>
      <c r="I20" s="108">
        <f>'6A By Structure'!I20/'6A By Structure'!$L20</f>
        <v>0</v>
      </c>
      <c r="J20" s="108">
        <f>'6A By Structure'!J20/'6A By Structure'!$L20</f>
        <v>0</v>
      </c>
      <c r="K20" s="108">
        <f>'6A By Structure'!K20/'6A By Structure'!$L20</f>
        <v>0</v>
      </c>
      <c r="L20" s="108">
        <f>'6A By Structure'!L20/'6A By Structure'!$L20</f>
        <v>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" customHeight="1">
      <c r="A22" s="6" t="s">
        <v>215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2:L2"/>
    <mergeCell ref="B5:L5"/>
    <mergeCell ref="A3:L3"/>
    <mergeCell ref="A1:L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10.28515625" customWidth="1"/>
    <col min="2" max="2" width="5" customWidth="1"/>
    <col min="3" max="3" width="7.28515625" customWidth="1"/>
    <col min="4" max="4" width="15" customWidth="1"/>
    <col min="5" max="6" width="6.28515625" customWidth="1"/>
    <col min="7" max="7" width="10.7109375" customWidth="1"/>
    <col min="8" max="8" width="10.28515625" customWidth="1"/>
  </cols>
  <sheetData>
    <row r="1" spans="1:8">
      <c r="A1" s="1"/>
      <c r="B1" s="296" t="s">
        <v>480</v>
      </c>
      <c r="C1" s="290"/>
      <c r="D1" s="290"/>
      <c r="E1" s="290"/>
      <c r="F1" s="290"/>
      <c r="G1" s="290"/>
    </row>
    <row r="2" spans="1:8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</row>
    <row r="3" spans="1:8" ht="12.75" customHeight="1">
      <c r="A3" s="1"/>
      <c r="B3" s="297" t="s">
        <v>47</v>
      </c>
      <c r="C3" s="290"/>
      <c r="D3" s="290"/>
      <c r="E3" s="290"/>
      <c r="F3" s="290"/>
      <c r="G3" s="290"/>
    </row>
    <row r="4" spans="1:8" ht="12" customHeight="1">
      <c r="A4" s="1"/>
      <c r="B4" s="111"/>
      <c r="C4" s="17"/>
      <c r="D4" s="17"/>
      <c r="E4" s="17"/>
      <c r="F4" s="17"/>
      <c r="G4" s="17"/>
    </row>
    <row r="5" spans="1:8" ht="12" customHeight="1">
      <c r="A5" s="1"/>
      <c r="B5" s="112" t="s">
        <v>241</v>
      </c>
      <c r="C5" s="113" t="s">
        <v>481</v>
      </c>
      <c r="D5" s="113" t="s">
        <v>482</v>
      </c>
      <c r="E5" s="113" t="s">
        <v>483</v>
      </c>
      <c r="F5" s="113" t="s">
        <v>484</v>
      </c>
      <c r="G5" s="113" t="s">
        <v>209</v>
      </c>
    </row>
    <row r="6" spans="1:8" ht="12" customHeight="1">
      <c r="A6" s="1"/>
      <c r="B6" s="68">
        <v>103</v>
      </c>
      <c r="C6" s="70">
        <v>248</v>
      </c>
      <c r="D6" s="45">
        <v>33</v>
      </c>
      <c r="E6" s="45">
        <v>13</v>
      </c>
      <c r="F6" s="45"/>
      <c r="G6" s="45">
        <f t="shared" ref="G6:G52" si="0">SUM(C6:F6)</f>
        <v>294</v>
      </c>
    </row>
    <row r="7" spans="1:8" ht="12" customHeight="1">
      <c r="A7" s="1"/>
      <c r="B7" s="114">
        <v>111</v>
      </c>
      <c r="C7" s="115">
        <v>10</v>
      </c>
      <c r="D7" s="115"/>
      <c r="E7" s="115"/>
      <c r="F7" s="115"/>
      <c r="G7" s="115">
        <f t="shared" si="0"/>
        <v>10</v>
      </c>
    </row>
    <row r="8" spans="1:8" ht="12" customHeight="1">
      <c r="A8" s="1"/>
      <c r="B8" s="116">
        <v>201</v>
      </c>
      <c r="C8" s="97">
        <v>11</v>
      </c>
      <c r="D8" s="97"/>
      <c r="E8" s="97"/>
      <c r="F8" s="97"/>
      <c r="G8" s="97">
        <f t="shared" si="0"/>
        <v>11</v>
      </c>
    </row>
    <row r="9" spans="1:8" ht="12" customHeight="1">
      <c r="A9" s="1"/>
      <c r="B9" s="114">
        <v>206</v>
      </c>
      <c r="C9" s="117">
        <v>4</v>
      </c>
      <c r="D9" s="117">
        <v>25</v>
      </c>
      <c r="E9" s="115"/>
      <c r="F9" s="115">
        <v>20</v>
      </c>
      <c r="G9" s="115">
        <f t="shared" si="0"/>
        <v>49</v>
      </c>
    </row>
    <row r="10" spans="1:8" ht="12" customHeight="1">
      <c r="A10" s="1"/>
      <c r="B10" s="68">
        <v>302</v>
      </c>
      <c r="C10" s="45">
        <v>35</v>
      </c>
      <c r="D10" s="45"/>
      <c r="E10" s="45"/>
      <c r="F10" s="45"/>
      <c r="G10" s="45">
        <f t="shared" si="0"/>
        <v>35</v>
      </c>
    </row>
    <row r="11" spans="1:8" ht="12" customHeight="1">
      <c r="A11" s="1"/>
      <c r="B11" s="114">
        <v>303</v>
      </c>
      <c r="C11" s="115">
        <v>77</v>
      </c>
      <c r="D11" s="115"/>
      <c r="E11" s="115"/>
      <c r="F11" s="115"/>
      <c r="G11" s="115">
        <f t="shared" si="0"/>
        <v>77</v>
      </c>
    </row>
    <row r="12" spans="1:8" ht="12" customHeight="1">
      <c r="A12" s="1"/>
      <c r="B12" s="114">
        <v>304</v>
      </c>
      <c r="C12" s="115">
        <v>73</v>
      </c>
      <c r="D12" s="115"/>
      <c r="E12" s="115"/>
      <c r="F12" s="115"/>
      <c r="G12" s="115">
        <f t="shared" si="0"/>
        <v>73</v>
      </c>
    </row>
    <row r="13" spans="1:8" ht="12" customHeight="1">
      <c r="A13" s="1"/>
      <c r="B13" s="116">
        <v>309</v>
      </c>
      <c r="C13" s="97"/>
      <c r="D13" s="118">
        <v>12</v>
      </c>
      <c r="E13" s="97"/>
      <c r="F13" s="97"/>
      <c r="G13" s="97">
        <f t="shared" si="0"/>
        <v>12</v>
      </c>
    </row>
    <row r="14" spans="1:8" ht="12" customHeight="1">
      <c r="A14" s="119"/>
      <c r="B14" s="120">
        <v>346</v>
      </c>
      <c r="C14" s="117">
        <v>61</v>
      </c>
      <c r="D14" s="115"/>
      <c r="E14" s="115"/>
      <c r="F14" s="115"/>
      <c r="G14" s="115">
        <f t="shared" si="0"/>
        <v>61</v>
      </c>
    </row>
    <row r="15" spans="1:8" ht="12" customHeight="1">
      <c r="A15" s="119"/>
      <c r="B15" s="114">
        <v>347</v>
      </c>
      <c r="C15" s="115">
        <v>84</v>
      </c>
      <c r="D15" s="115"/>
      <c r="E15" s="115"/>
      <c r="F15" s="115"/>
      <c r="G15" s="115">
        <f t="shared" si="0"/>
        <v>84</v>
      </c>
    </row>
    <row r="16" spans="1:8" ht="12" customHeight="1">
      <c r="A16" s="1"/>
      <c r="B16" s="68">
        <v>351</v>
      </c>
      <c r="C16" s="45"/>
      <c r="D16" s="45">
        <v>24</v>
      </c>
      <c r="E16" s="45"/>
      <c r="F16" s="45"/>
      <c r="G16" s="45">
        <f t="shared" si="0"/>
        <v>24</v>
      </c>
    </row>
    <row r="17" spans="1:7" ht="12" customHeight="1">
      <c r="A17" s="1"/>
      <c r="B17" s="114">
        <v>375</v>
      </c>
      <c r="C17" s="117">
        <v>61</v>
      </c>
      <c r="D17" s="115"/>
      <c r="E17" s="115"/>
      <c r="F17" s="115"/>
      <c r="G17" s="115">
        <f t="shared" si="0"/>
        <v>61</v>
      </c>
    </row>
    <row r="18" spans="1:7" ht="12" customHeight="1">
      <c r="A18" s="1"/>
      <c r="B18" s="120">
        <v>376</v>
      </c>
      <c r="C18" s="121">
        <v>23</v>
      </c>
      <c r="D18" s="122"/>
      <c r="E18" s="122"/>
      <c r="F18" s="122"/>
      <c r="G18" s="115">
        <f t="shared" si="0"/>
        <v>23</v>
      </c>
    </row>
    <row r="19" spans="1:7" ht="12" customHeight="1">
      <c r="A19" s="1"/>
      <c r="B19" s="68">
        <v>402</v>
      </c>
      <c r="C19" s="45"/>
      <c r="D19" s="45">
        <v>4</v>
      </c>
      <c r="E19" s="45"/>
      <c r="F19" s="45"/>
      <c r="G19" s="45">
        <f t="shared" si="0"/>
        <v>4</v>
      </c>
    </row>
    <row r="20" spans="1:7" ht="12" customHeight="1">
      <c r="A20" s="1"/>
      <c r="B20" s="114">
        <v>405</v>
      </c>
      <c r="C20" s="115">
        <v>23</v>
      </c>
      <c r="D20" s="115"/>
      <c r="E20" s="115"/>
      <c r="F20" s="115"/>
      <c r="G20" s="115">
        <f t="shared" si="0"/>
        <v>23</v>
      </c>
    </row>
    <row r="21" spans="1:7" ht="12" customHeight="1">
      <c r="A21" s="1"/>
      <c r="B21" s="116">
        <v>411</v>
      </c>
      <c r="C21" s="97"/>
      <c r="D21" s="97"/>
      <c r="E21" s="97">
        <v>9</v>
      </c>
      <c r="F21" s="97"/>
      <c r="G21" s="97">
        <f t="shared" si="0"/>
        <v>9</v>
      </c>
    </row>
    <row r="22" spans="1:7" ht="12" customHeight="1">
      <c r="A22" s="1"/>
      <c r="B22" s="114">
        <v>414</v>
      </c>
      <c r="C22" s="115"/>
      <c r="D22" s="115">
        <v>3</v>
      </c>
      <c r="E22" s="115"/>
      <c r="F22" s="115"/>
      <c r="G22" s="115">
        <f t="shared" si="0"/>
        <v>3</v>
      </c>
    </row>
    <row r="23" spans="1:7" ht="12" customHeight="1">
      <c r="A23" s="1"/>
      <c r="B23" s="68">
        <v>416</v>
      </c>
      <c r="C23" s="45">
        <v>58</v>
      </c>
      <c r="D23" s="45"/>
      <c r="E23" s="45"/>
      <c r="F23" s="45"/>
      <c r="G23" s="45">
        <f t="shared" si="0"/>
        <v>58</v>
      </c>
    </row>
    <row r="24" spans="1:7" ht="12" customHeight="1">
      <c r="A24" s="1"/>
      <c r="B24" s="114">
        <v>453</v>
      </c>
      <c r="C24" s="115">
        <v>93</v>
      </c>
      <c r="D24" s="115"/>
      <c r="E24" s="115"/>
      <c r="F24" s="115"/>
      <c r="G24" s="115">
        <f t="shared" si="0"/>
        <v>93</v>
      </c>
    </row>
    <row r="25" spans="1:7" ht="12" customHeight="1">
      <c r="A25" s="1"/>
      <c r="B25" s="68">
        <v>454</v>
      </c>
      <c r="C25" s="45">
        <v>153</v>
      </c>
      <c r="D25" s="45"/>
      <c r="E25" s="45"/>
      <c r="F25" s="45"/>
      <c r="G25" s="45">
        <f t="shared" si="0"/>
        <v>153</v>
      </c>
    </row>
    <row r="26" spans="1:7" ht="12" customHeight="1">
      <c r="A26" s="1"/>
      <c r="B26" s="114">
        <v>455</v>
      </c>
      <c r="C26" s="115">
        <v>155</v>
      </c>
      <c r="D26" s="115"/>
      <c r="E26" s="115"/>
      <c r="F26" s="115"/>
      <c r="G26" s="115">
        <f t="shared" si="0"/>
        <v>155</v>
      </c>
    </row>
    <row r="27" spans="1:7" ht="12" customHeight="1">
      <c r="A27" s="1"/>
      <c r="B27" s="116">
        <v>502</v>
      </c>
      <c r="C27" s="118">
        <v>159</v>
      </c>
      <c r="D27" s="97"/>
      <c r="E27" s="97"/>
      <c r="F27" s="97"/>
      <c r="G27" s="97">
        <f t="shared" si="0"/>
        <v>159</v>
      </c>
    </row>
    <row r="28" spans="1:7" ht="12" customHeight="1">
      <c r="A28" s="1"/>
      <c r="B28" s="114">
        <v>503</v>
      </c>
      <c r="C28" s="115"/>
      <c r="D28" s="115">
        <v>2</v>
      </c>
      <c r="E28" s="115"/>
      <c r="F28" s="115"/>
      <c r="G28" s="115">
        <f t="shared" si="0"/>
        <v>2</v>
      </c>
    </row>
    <row r="29" spans="1:7" ht="12" customHeight="1">
      <c r="A29" s="1"/>
      <c r="B29" s="68">
        <v>506</v>
      </c>
      <c r="C29" s="45">
        <v>3</v>
      </c>
      <c r="D29" s="45"/>
      <c r="E29" s="45"/>
      <c r="F29" s="45"/>
      <c r="G29" s="45">
        <f t="shared" si="0"/>
        <v>3</v>
      </c>
    </row>
    <row r="30" spans="1:7" ht="12" customHeight="1">
      <c r="A30" s="1"/>
      <c r="B30" s="68">
        <v>510</v>
      </c>
      <c r="C30" s="70">
        <v>28</v>
      </c>
      <c r="D30" s="45"/>
      <c r="E30" s="45"/>
      <c r="F30" s="45"/>
      <c r="G30" s="45">
        <f t="shared" si="0"/>
        <v>28</v>
      </c>
    </row>
    <row r="31" spans="1:7" ht="12" customHeight="1">
      <c r="A31" s="1"/>
      <c r="B31" s="114">
        <v>602</v>
      </c>
      <c r="C31" s="117">
        <v>88</v>
      </c>
      <c r="D31" s="115"/>
      <c r="E31" s="115">
        <v>36</v>
      </c>
      <c r="F31" s="115"/>
      <c r="G31" s="115">
        <f t="shared" si="0"/>
        <v>124</v>
      </c>
    </row>
    <row r="32" spans="1:7" ht="12" customHeight="1">
      <c r="A32" s="1"/>
      <c r="B32" s="116">
        <v>603</v>
      </c>
      <c r="C32" s="97">
        <v>23</v>
      </c>
      <c r="D32" s="97"/>
      <c r="E32" s="97"/>
      <c r="F32" s="97"/>
      <c r="G32" s="97">
        <f t="shared" si="0"/>
        <v>23</v>
      </c>
    </row>
    <row r="33" spans="1:7" ht="12" customHeight="1">
      <c r="A33" s="1"/>
      <c r="B33" s="114">
        <v>610</v>
      </c>
      <c r="C33" s="115">
        <v>120</v>
      </c>
      <c r="D33" s="115"/>
      <c r="E33" s="115"/>
      <c r="F33" s="115"/>
      <c r="G33" s="115">
        <f t="shared" si="0"/>
        <v>120</v>
      </c>
    </row>
    <row r="34" spans="1:7" ht="12" customHeight="1">
      <c r="A34" s="1"/>
      <c r="B34" s="114">
        <v>654</v>
      </c>
      <c r="C34" s="115">
        <v>156</v>
      </c>
      <c r="D34" s="115"/>
      <c r="E34" s="115"/>
      <c r="F34" s="115"/>
      <c r="G34" s="115">
        <f t="shared" si="0"/>
        <v>156</v>
      </c>
    </row>
    <row r="35" spans="1:7" ht="12" customHeight="1">
      <c r="A35" s="1"/>
      <c r="B35" s="114">
        <v>721</v>
      </c>
      <c r="C35" s="115">
        <v>177</v>
      </c>
      <c r="D35" s="115"/>
      <c r="E35" s="115"/>
      <c r="F35" s="115"/>
      <c r="G35" s="115">
        <f t="shared" si="0"/>
        <v>177</v>
      </c>
    </row>
    <row r="36" spans="1:7" ht="12" customHeight="1">
      <c r="A36" s="1"/>
      <c r="B36" s="68">
        <v>722</v>
      </c>
      <c r="C36" s="45"/>
      <c r="D36" s="45">
        <v>195</v>
      </c>
      <c r="E36" s="45"/>
      <c r="F36" s="45"/>
      <c r="G36" s="45">
        <f t="shared" si="0"/>
        <v>195</v>
      </c>
    </row>
    <row r="37" spans="1:7" ht="12" customHeight="1">
      <c r="A37" s="1"/>
      <c r="B37" s="114">
        <v>734</v>
      </c>
      <c r="C37" s="115"/>
      <c r="D37" s="115">
        <v>9</v>
      </c>
      <c r="E37" s="115"/>
      <c r="F37" s="115"/>
      <c r="G37" s="115">
        <f t="shared" si="0"/>
        <v>9</v>
      </c>
    </row>
    <row r="38" spans="1:7" ht="12" customHeight="1">
      <c r="A38" s="1"/>
      <c r="B38" s="68">
        <v>741</v>
      </c>
      <c r="C38" s="45">
        <v>4</v>
      </c>
      <c r="D38" s="45"/>
      <c r="E38" s="45"/>
      <c r="F38" s="45"/>
      <c r="G38" s="45">
        <f t="shared" si="0"/>
        <v>4</v>
      </c>
    </row>
    <row r="39" spans="1:7" ht="12" customHeight="1">
      <c r="A39" s="1"/>
      <c r="B39" s="114">
        <v>742</v>
      </c>
      <c r="C39" s="115">
        <v>17</v>
      </c>
      <c r="D39" s="115"/>
      <c r="E39" s="115"/>
      <c r="F39" s="115"/>
      <c r="G39" s="115">
        <f t="shared" si="0"/>
        <v>17</v>
      </c>
    </row>
    <row r="40" spans="1:7" ht="12" customHeight="1">
      <c r="A40" s="1"/>
      <c r="B40" s="116">
        <v>743</v>
      </c>
      <c r="C40" s="97">
        <v>57</v>
      </c>
      <c r="D40" s="97"/>
      <c r="E40" s="97"/>
      <c r="F40" s="97"/>
      <c r="G40" s="97">
        <f t="shared" si="0"/>
        <v>57</v>
      </c>
    </row>
    <row r="41" spans="1:7" ht="12" customHeight="1">
      <c r="A41" s="1"/>
      <c r="B41" s="114">
        <v>744</v>
      </c>
      <c r="C41" s="115">
        <v>117</v>
      </c>
      <c r="D41" s="115"/>
      <c r="E41" s="115"/>
      <c r="F41" s="115"/>
      <c r="G41" s="115">
        <f t="shared" si="0"/>
        <v>117</v>
      </c>
    </row>
    <row r="42" spans="1:7" ht="12" customHeight="1">
      <c r="A42" s="1"/>
      <c r="B42" s="116">
        <v>760</v>
      </c>
      <c r="C42" s="97">
        <f>74-22</f>
        <v>52</v>
      </c>
      <c r="D42" s="97">
        <v>22</v>
      </c>
      <c r="E42" s="97"/>
      <c r="F42" s="97"/>
      <c r="G42" s="97">
        <f t="shared" si="0"/>
        <v>74</v>
      </c>
    </row>
    <row r="43" spans="1:7" ht="12" customHeight="1">
      <c r="A43" s="119"/>
      <c r="B43" s="123">
        <v>910</v>
      </c>
      <c r="C43" s="91">
        <v>44</v>
      </c>
      <c r="D43" s="91"/>
      <c r="E43" s="91"/>
      <c r="F43" s="124"/>
      <c r="G43" s="91">
        <f t="shared" si="0"/>
        <v>44</v>
      </c>
    </row>
    <row r="44" spans="1:7" ht="12" customHeight="1">
      <c r="A44" s="119"/>
      <c r="B44" s="116">
        <v>911</v>
      </c>
      <c r="C44" s="97">
        <v>47</v>
      </c>
      <c r="D44" s="97"/>
      <c r="E44" s="97"/>
      <c r="F44" s="73"/>
      <c r="G44" s="45">
        <f t="shared" si="0"/>
        <v>47</v>
      </c>
    </row>
    <row r="45" spans="1:7" ht="12" customHeight="1">
      <c r="A45" s="119"/>
      <c r="B45" s="125">
        <v>912</v>
      </c>
      <c r="C45" s="126">
        <v>45</v>
      </c>
      <c r="D45" s="126"/>
      <c r="E45" s="126"/>
      <c r="F45" s="127"/>
      <c r="G45" s="126">
        <f t="shared" si="0"/>
        <v>45</v>
      </c>
    </row>
    <row r="46" spans="1:7" ht="12" customHeight="1">
      <c r="A46" s="119"/>
      <c r="B46" s="116">
        <v>913</v>
      </c>
      <c r="C46" s="97">
        <v>47</v>
      </c>
      <c r="D46" s="97"/>
      <c r="E46" s="97"/>
      <c r="F46" s="73"/>
      <c r="G46" s="45">
        <f t="shared" si="0"/>
        <v>47</v>
      </c>
    </row>
    <row r="47" spans="1:7" ht="12" customHeight="1">
      <c r="A47" s="119"/>
      <c r="B47" s="125">
        <v>914</v>
      </c>
      <c r="C47" s="126">
        <v>43</v>
      </c>
      <c r="D47" s="126"/>
      <c r="E47" s="126"/>
      <c r="F47" s="127"/>
      <c r="G47" s="126">
        <f t="shared" si="0"/>
        <v>43</v>
      </c>
    </row>
    <row r="48" spans="1:7" ht="12" customHeight="1">
      <c r="A48" s="119"/>
      <c r="B48" s="116">
        <v>942</v>
      </c>
      <c r="C48" s="97">
        <v>11</v>
      </c>
      <c r="D48" s="97"/>
      <c r="E48" s="97"/>
      <c r="F48" s="73"/>
      <c r="G48" s="45">
        <f t="shared" si="0"/>
        <v>11</v>
      </c>
    </row>
    <row r="49" spans="1:7" ht="12" customHeight="1">
      <c r="A49" s="119"/>
      <c r="B49" s="125">
        <v>955</v>
      </c>
      <c r="C49" s="126">
        <v>12</v>
      </c>
      <c r="D49" s="126"/>
      <c r="E49" s="126"/>
      <c r="F49" s="127"/>
      <c r="G49" s="126">
        <f t="shared" si="0"/>
        <v>12</v>
      </c>
    </row>
    <row r="50" spans="1:7" ht="12" customHeight="1">
      <c r="A50" s="119"/>
      <c r="B50" s="116">
        <v>956</v>
      </c>
      <c r="C50" s="97">
        <v>2</v>
      </c>
      <c r="D50" s="97"/>
      <c r="E50" s="97"/>
      <c r="F50" s="73"/>
      <c r="G50" s="45">
        <f t="shared" si="0"/>
        <v>2</v>
      </c>
    </row>
    <row r="51" spans="1:7" ht="12" customHeight="1">
      <c r="A51" s="119"/>
      <c r="B51" s="125">
        <v>957</v>
      </c>
      <c r="C51" s="126">
        <v>12</v>
      </c>
      <c r="D51" s="126"/>
      <c r="E51" s="126"/>
      <c r="F51" s="127"/>
      <c r="G51" s="100">
        <f t="shared" si="0"/>
        <v>12</v>
      </c>
    </row>
    <row r="52" spans="1:7" ht="12" customHeight="1">
      <c r="A52" s="1"/>
      <c r="B52" s="112" t="s">
        <v>209</v>
      </c>
      <c r="C52" s="128">
        <f t="shared" ref="C52:F52" si="1">SUM(C6:C51)</f>
        <v>2433</v>
      </c>
      <c r="D52" s="128">
        <f t="shared" si="1"/>
        <v>329</v>
      </c>
      <c r="E52" s="128">
        <f t="shared" si="1"/>
        <v>58</v>
      </c>
      <c r="F52" s="128">
        <f t="shared" si="1"/>
        <v>20</v>
      </c>
      <c r="G52" s="129">
        <f t="shared" si="0"/>
        <v>2840</v>
      </c>
    </row>
    <row r="53" spans="1:7" ht="12" customHeight="1">
      <c r="A53" s="1"/>
      <c r="B53" s="111"/>
      <c r="C53" s="17"/>
      <c r="D53" s="17"/>
      <c r="E53" s="17"/>
      <c r="F53" s="17"/>
      <c r="G53" s="17"/>
    </row>
    <row r="54" spans="1:7" ht="12" customHeight="1">
      <c r="A54" s="1"/>
      <c r="B54" s="111"/>
      <c r="C54" s="17"/>
      <c r="D54" s="17"/>
      <c r="E54" s="17"/>
      <c r="F54" s="17"/>
      <c r="G54" s="17"/>
    </row>
    <row r="55" spans="1:7" ht="12" customHeight="1">
      <c r="A55" s="1"/>
      <c r="B55" s="111"/>
      <c r="C55" s="17"/>
      <c r="D55" s="17"/>
      <c r="E55" s="17"/>
      <c r="F55" s="17"/>
      <c r="G55" s="17"/>
    </row>
    <row r="56" spans="1:7" ht="12" customHeight="1">
      <c r="A56" s="1"/>
      <c r="B56" s="111"/>
      <c r="C56" s="17"/>
      <c r="D56" s="17"/>
      <c r="E56" s="17"/>
      <c r="F56" s="17"/>
      <c r="G56" s="17"/>
    </row>
    <row r="57" spans="1:7" ht="15.75" customHeight="1">
      <c r="A57" s="1"/>
      <c r="B57" s="130"/>
    </row>
    <row r="58" spans="1:7" ht="15.75" customHeight="1">
      <c r="A58" s="1"/>
      <c r="B58" s="130"/>
    </row>
    <row r="59" spans="1:7" ht="15.75" customHeight="1">
      <c r="A59" s="1"/>
      <c r="B59" s="130"/>
    </row>
    <row r="60" spans="1:7" ht="15.75" customHeight="1">
      <c r="A60" s="1"/>
      <c r="B60" s="130"/>
    </row>
    <row r="61" spans="1:7" ht="15.75" customHeight="1">
      <c r="A61" s="1"/>
      <c r="B61" s="130"/>
    </row>
    <row r="62" spans="1:7" ht="15.75" customHeight="1">
      <c r="A62" s="1"/>
      <c r="B62" s="130"/>
    </row>
    <row r="63" spans="1:7" ht="15.75" customHeight="1">
      <c r="A63" s="1"/>
      <c r="B63" s="130"/>
    </row>
    <row r="64" spans="1:7" ht="15.75" customHeight="1">
      <c r="A64" s="1"/>
      <c r="B64" s="130"/>
    </row>
    <row r="65" spans="1:2" ht="15.75" customHeight="1">
      <c r="A65" s="1"/>
      <c r="B65" s="130"/>
    </row>
    <row r="66" spans="1:2" ht="15.75" customHeight="1">
      <c r="A66" s="1"/>
      <c r="B66" s="130"/>
    </row>
    <row r="67" spans="1:2" ht="15.75" customHeight="1">
      <c r="A67" s="1"/>
      <c r="B67" s="130"/>
    </row>
    <row r="68" spans="1:2" ht="15.75" customHeight="1">
      <c r="A68" s="1"/>
      <c r="B68" s="130"/>
    </row>
    <row r="69" spans="1:2" ht="15.75" customHeight="1">
      <c r="A69" s="1"/>
      <c r="B69" s="130"/>
    </row>
    <row r="70" spans="1:2" ht="15.75" customHeight="1">
      <c r="A70" s="1"/>
      <c r="B70" s="130"/>
    </row>
    <row r="71" spans="1:2" ht="15.75" customHeight="1">
      <c r="A71" s="1"/>
      <c r="B71" s="130"/>
    </row>
    <row r="72" spans="1:2" ht="15.75" customHeight="1">
      <c r="A72" s="1"/>
      <c r="B72" s="130"/>
    </row>
    <row r="73" spans="1:2" ht="15.75" customHeight="1">
      <c r="A73" s="1"/>
      <c r="B73" s="130"/>
    </row>
    <row r="74" spans="1:2" ht="15.75" customHeight="1">
      <c r="A74" s="1"/>
      <c r="B74" s="130"/>
    </row>
    <row r="75" spans="1:2" ht="15.75" customHeight="1">
      <c r="A75" s="1"/>
      <c r="B75" s="130"/>
    </row>
    <row r="76" spans="1:2" ht="15.75" customHeight="1">
      <c r="A76" s="1"/>
      <c r="B76" s="130"/>
    </row>
    <row r="77" spans="1:2" ht="15.75" customHeight="1">
      <c r="A77" s="1"/>
      <c r="B77" s="130"/>
    </row>
    <row r="78" spans="1:2" ht="15.75" customHeight="1">
      <c r="A78" s="1"/>
      <c r="B78" s="130"/>
    </row>
    <row r="79" spans="1:2" ht="15.75" customHeight="1">
      <c r="A79" s="1"/>
      <c r="B79" s="130"/>
    </row>
    <row r="80" spans="1:2" ht="15.75" customHeight="1">
      <c r="A80" s="1"/>
      <c r="B80" s="130"/>
    </row>
    <row r="81" spans="1:2" ht="15.75" customHeight="1">
      <c r="A81" s="1"/>
      <c r="B81" s="130"/>
    </row>
    <row r="82" spans="1:2" ht="15.75" customHeight="1">
      <c r="A82" s="1"/>
      <c r="B82" s="130"/>
    </row>
    <row r="83" spans="1:2" ht="15.75" customHeight="1">
      <c r="A83" s="1"/>
      <c r="B83" s="130"/>
    </row>
    <row r="84" spans="1:2" ht="15.75" customHeight="1">
      <c r="A84" s="1"/>
      <c r="B84" s="130"/>
    </row>
    <row r="85" spans="1:2" ht="15.75" customHeight="1">
      <c r="A85" s="1"/>
      <c r="B85" s="130"/>
    </row>
    <row r="86" spans="1:2" ht="15.75" customHeight="1">
      <c r="A86" s="1"/>
      <c r="B86" s="130"/>
    </row>
    <row r="87" spans="1:2" ht="15.75" customHeight="1">
      <c r="A87" s="1"/>
      <c r="B87" s="130"/>
    </row>
    <row r="88" spans="1:2" ht="15.75" customHeight="1">
      <c r="A88" s="1"/>
      <c r="B88" s="130"/>
    </row>
    <row r="89" spans="1:2" ht="15.75" customHeight="1">
      <c r="A89" s="1"/>
      <c r="B89" s="130"/>
    </row>
    <row r="90" spans="1:2" ht="15.75" customHeight="1">
      <c r="A90" s="1"/>
      <c r="B90" s="130"/>
    </row>
    <row r="91" spans="1:2" ht="15.75" customHeight="1">
      <c r="A91" s="1"/>
      <c r="B91" s="130"/>
    </row>
    <row r="92" spans="1:2" ht="15.75" customHeight="1">
      <c r="A92" s="1"/>
      <c r="B92" s="130"/>
    </row>
    <row r="93" spans="1:2" ht="15.75" customHeight="1">
      <c r="A93" s="1"/>
      <c r="B93" s="130"/>
    </row>
    <row r="94" spans="1:2" ht="15.75" customHeight="1">
      <c r="A94" s="1"/>
      <c r="B94" s="130"/>
    </row>
    <row r="95" spans="1:2" ht="15.75" customHeight="1">
      <c r="A95" s="1"/>
      <c r="B95" s="130"/>
    </row>
    <row r="96" spans="1:2" ht="15.75" customHeight="1">
      <c r="A96" s="1"/>
      <c r="B96" s="130"/>
    </row>
    <row r="97" spans="1:2" ht="15.75" customHeight="1">
      <c r="A97" s="1"/>
      <c r="B97" s="130"/>
    </row>
    <row r="98" spans="1:2" ht="15.75" customHeight="1">
      <c r="A98" s="1"/>
      <c r="B98" s="130"/>
    </row>
    <row r="99" spans="1:2" ht="15.75" customHeight="1">
      <c r="A99" s="1"/>
      <c r="B99" s="130"/>
    </row>
    <row r="100" spans="1:2" ht="15.75" customHeight="1">
      <c r="A100" s="1"/>
      <c r="B100" s="130"/>
    </row>
    <row r="101" spans="1:2" ht="15.75" customHeight="1">
      <c r="A101" s="1"/>
      <c r="B101" s="130"/>
    </row>
    <row r="102" spans="1:2" ht="15.75" customHeight="1">
      <c r="A102" s="1"/>
      <c r="B102" s="130"/>
    </row>
    <row r="103" spans="1:2" ht="15.75" customHeight="1">
      <c r="A103" s="1"/>
      <c r="B103" s="130"/>
    </row>
    <row r="104" spans="1:2" ht="15.75" customHeight="1">
      <c r="A104" s="1"/>
      <c r="B104" s="130"/>
    </row>
    <row r="105" spans="1:2" ht="15.75" customHeight="1">
      <c r="A105" s="1"/>
      <c r="B105" s="130"/>
    </row>
    <row r="106" spans="1:2" ht="15.75" customHeight="1">
      <c r="A106" s="1"/>
      <c r="B106" s="130"/>
    </row>
    <row r="107" spans="1:2" ht="15.75" customHeight="1">
      <c r="A107" s="1"/>
      <c r="B107" s="130"/>
    </row>
    <row r="108" spans="1:2" ht="15.75" customHeight="1">
      <c r="A108" s="1"/>
      <c r="B108" s="130"/>
    </row>
    <row r="109" spans="1:2" ht="15.75" customHeight="1">
      <c r="A109" s="1"/>
      <c r="B109" s="130"/>
    </row>
    <row r="110" spans="1:2" ht="15.75" customHeight="1">
      <c r="A110" s="1"/>
      <c r="B110" s="130"/>
    </row>
    <row r="111" spans="1:2" ht="15.75" customHeight="1">
      <c r="A111" s="1"/>
      <c r="B111" s="130"/>
    </row>
    <row r="112" spans="1:2" ht="15.75" customHeight="1">
      <c r="A112" s="1"/>
      <c r="B112" s="130"/>
    </row>
    <row r="113" spans="1:2" ht="15.75" customHeight="1">
      <c r="A113" s="1"/>
      <c r="B113" s="130"/>
    </row>
    <row r="114" spans="1:2" ht="15.75" customHeight="1">
      <c r="A114" s="1"/>
      <c r="B114" s="130"/>
    </row>
    <row r="115" spans="1:2" ht="15.75" customHeight="1">
      <c r="A115" s="1"/>
      <c r="B115" s="130"/>
    </row>
    <row r="116" spans="1:2" ht="15.75" customHeight="1">
      <c r="A116" s="1"/>
      <c r="B116" s="130"/>
    </row>
    <row r="117" spans="1:2" ht="15.75" customHeight="1">
      <c r="A117" s="1"/>
      <c r="B117" s="130"/>
    </row>
    <row r="118" spans="1:2" ht="15.75" customHeight="1">
      <c r="A118" s="1"/>
      <c r="B118" s="130"/>
    </row>
    <row r="119" spans="1:2" ht="15.75" customHeight="1">
      <c r="A119" s="1"/>
      <c r="B119" s="130"/>
    </row>
    <row r="120" spans="1:2" ht="15.75" customHeight="1">
      <c r="A120" s="1"/>
      <c r="B120" s="130"/>
    </row>
    <row r="121" spans="1:2" ht="15.75" customHeight="1">
      <c r="A121" s="1"/>
      <c r="B121" s="130"/>
    </row>
    <row r="122" spans="1:2" ht="15.75" customHeight="1">
      <c r="A122" s="1"/>
      <c r="B122" s="130"/>
    </row>
    <row r="123" spans="1:2" ht="15.75" customHeight="1">
      <c r="A123" s="1"/>
      <c r="B123" s="130"/>
    </row>
    <row r="124" spans="1:2" ht="15.75" customHeight="1">
      <c r="A124" s="1"/>
      <c r="B124" s="130"/>
    </row>
    <row r="125" spans="1:2" ht="15.75" customHeight="1">
      <c r="A125" s="1"/>
      <c r="B125" s="130"/>
    </row>
    <row r="126" spans="1:2" ht="15.75" customHeight="1">
      <c r="A126" s="1"/>
      <c r="B126" s="130"/>
    </row>
    <row r="127" spans="1:2" ht="15.75" customHeight="1">
      <c r="A127" s="1"/>
      <c r="B127" s="130"/>
    </row>
    <row r="128" spans="1:2" ht="15.75" customHeight="1">
      <c r="A128" s="1"/>
      <c r="B128" s="130"/>
    </row>
    <row r="129" spans="1:2" ht="15.75" customHeight="1">
      <c r="A129" s="1"/>
      <c r="B129" s="130"/>
    </row>
    <row r="130" spans="1:2" ht="15.75" customHeight="1">
      <c r="A130" s="1"/>
      <c r="B130" s="130"/>
    </row>
    <row r="131" spans="1:2" ht="15.75" customHeight="1">
      <c r="A131" s="1"/>
      <c r="B131" s="130"/>
    </row>
    <row r="132" spans="1:2" ht="15.75" customHeight="1">
      <c r="A132" s="1"/>
      <c r="B132" s="130"/>
    </row>
    <row r="133" spans="1:2" ht="15.75" customHeight="1">
      <c r="A133" s="1"/>
      <c r="B133" s="130"/>
    </row>
    <row r="134" spans="1:2" ht="15.75" customHeight="1">
      <c r="A134" s="1"/>
      <c r="B134" s="130"/>
    </row>
    <row r="135" spans="1:2" ht="15.75" customHeight="1">
      <c r="A135" s="1"/>
      <c r="B135" s="130"/>
    </row>
    <row r="136" spans="1:2" ht="15.75" customHeight="1">
      <c r="A136" s="1"/>
      <c r="B136" s="130"/>
    </row>
    <row r="137" spans="1:2" ht="15.75" customHeight="1">
      <c r="A137" s="1"/>
      <c r="B137" s="130"/>
    </row>
    <row r="138" spans="1:2" ht="15.75" customHeight="1">
      <c r="A138" s="1"/>
      <c r="B138" s="130"/>
    </row>
    <row r="139" spans="1:2" ht="15.75" customHeight="1">
      <c r="A139" s="1"/>
      <c r="B139" s="130"/>
    </row>
    <row r="140" spans="1:2" ht="15.75" customHeight="1">
      <c r="A140" s="1"/>
      <c r="B140" s="130"/>
    </row>
    <row r="141" spans="1:2" ht="15.75" customHeight="1">
      <c r="A141" s="1"/>
      <c r="B141" s="130"/>
    </row>
    <row r="142" spans="1:2" ht="15.75" customHeight="1">
      <c r="A142" s="1"/>
      <c r="B142" s="130"/>
    </row>
    <row r="143" spans="1:2" ht="15.75" customHeight="1">
      <c r="A143" s="1"/>
      <c r="B143" s="130"/>
    </row>
    <row r="144" spans="1:2" ht="15.75" customHeight="1">
      <c r="A144" s="1"/>
      <c r="B144" s="130"/>
    </row>
    <row r="145" spans="1:2" ht="15.75" customHeight="1">
      <c r="A145" s="1"/>
      <c r="B145" s="130"/>
    </row>
    <row r="146" spans="1:2" ht="15.75" customHeight="1">
      <c r="A146" s="1"/>
      <c r="B146" s="130"/>
    </row>
    <row r="147" spans="1:2" ht="15.75" customHeight="1">
      <c r="A147" s="1"/>
      <c r="B147" s="130"/>
    </row>
    <row r="148" spans="1:2" ht="15.75" customHeight="1">
      <c r="A148" s="1"/>
      <c r="B148" s="130"/>
    </row>
    <row r="149" spans="1:2" ht="15.75" customHeight="1">
      <c r="A149" s="1"/>
      <c r="B149" s="130"/>
    </row>
    <row r="150" spans="1:2" ht="15.75" customHeight="1">
      <c r="A150" s="1"/>
      <c r="B150" s="130"/>
    </row>
    <row r="151" spans="1:2" ht="15.75" customHeight="1">
      <c r="A151" s="1"/>
      <c r="B151" s="130"/>
    </row>
    <row r="152" spans="1:2" ht="15.75" customHeight="1">
      <c r="A152" s="1"/>
      <c r="B152" s="130"/>
    </row>
    <row r="153" spans="1:2" ht="15.75" customHeight="1">
      <c r="A153" s="1"/>
      <c r="B153" s="130"/>
    </row>
    <row r="154" spans="1:2" ht="15.75" customHeight="1">
      <c r="A154" s="1"/>
      <c r="B154" s="130"/>
    </row>
    <row r="155" spans="1:2" ht="15.75" customHeight="1">
      <c r="A155" s="1"/>
      <c r="B155" s="130"/>
    </row>
    <row r="156" spans="1:2" ht="15.75" customHeight="1">
      <c r="A156" s="1"/>
      <c r="B156" s="130"/>
    </row>
    <row r="157" spans="1:2" ht="15.75" customHeight="1">
      <c r="A157" s="1"/>
      <c r="B157" s="130"/>
    </row>
    <row r="158" spans="1:2" ht="15.75" customHeight="1">
      <c r="A158" s="1"/>
      <c r="B158" s="130"/>
    </row>
    <row r="159" spans="1:2" ht="15.75" customHeight="1">
      <c r="A159" s="1"/>
      <c r="B159" s="130"/>
    </row>
    <row r="160" spans="1:2" ht="15.75" customHeight="1">
      <c r="A160" s="1"/>
      <c r="B160" s="130"/>
    </row>
    <row r="161" spans="1:2" ht="15.75" customHeight="1">
      <c r="A161" s="1"/>
      <c r="B161" s="130"/>
    </row>
    <row r="162" spans="1:2" ht="15.75" customHeight="1">
      <c r="A162" s="1"/>
      <c r="B162" s="130"/>
    </row>
    <row r="163" spans="1:2" ht="15.75" customHeight="1">
      <c r="A163" s="1"/>
      <c r="B163" s="130"/>
    </row>
    <row r="164" spans="1:2" ht="15.75" customHeight="1">
      <c r="A164" s="1"/>
      <c r="B164" s="130"/>
    </row>
    <row r="165" spans="1:2" ht="15.75" customHeight="1">
      <c r="A165" s="1"/>
      <c r="B165" s="130"/>
    </row>
    <row r="166" spans="1:2" ht="15.75" customHeight="1">
      <c r="A166" s="1"/>
      <c r="B166" s="130"/>
    </row>
    <row r="167" spans="1:2" ht="15.75" customHeight="1">
      <c r="A167" s="1"/>
      <c r="B167" s="130"/>
    </row>
    <row r="168" spans="1:2" ht="15.75" customHeight="1">
      <c r="A168" s="1"/>
      <c r="B168" s="130"/>
    </row>
    <row r="169" spans="1:2" ht="15.75" customHeight="1">
      <c r="A169" s="1"/>
      <c r="B169" s="130"/>
    </row>
    <row r="170" spans="1:2" ht="15.75" customHeight="1">
      <c r="A170" s="1"/>
      <c r="B170" s="130"/>
    </row>
    <row r="171" spans="1:2" ht="15.75" customHeight="1">
      <c r="A171" s="1"/>
      <c r="B171" s="130"/>
    </row>
    <row r="172" spans="1:2" ht="15.75" customHeight="1">
      <c r="A172" s="1"/>
      <c r="B172" s="130"/>
    </row>
    <row r="173" spans="1:2" ht="15.75" customHeight="1">
      <c r="A173" s="1"/>
      <c r="B173" s="130"/>
    </row>
    <row r="174" spans="1:2" ht="15.75" customHeight="1">
      <c r="A174" s="1"/>
      <c r="B174" s="130"/>
    </row>
    <row r="175" spans="1:2" ht="15.75" customHeight="1">
      <c r="A175" s="1"/>
      <c r="B175" s="130"/>
    </row>
    <row r="176" spans="1:2" ht="15.75" customHeight="1">
      <c r="A176" s="1"/>
      <c r="B176" s="130"/>
    </row>
    <row r="177" spans="1:2" ht="15.75" customHeight="1">
      <c r="A177" s="1"/>
      <c r="B177" s="130"/>
    </row>
    <row r="178" spans="1:2" ht="15.75" customHeight="1">
      <c r="A178" s="1"/>
      <c r="B178" s="130"/>
    </row>
    <row r="179" spans="1:2" ht="15.75" customHeight="1">
      <c r="A179" s="1"/>
      <c r="B179" s="130"/>
    </row>
    <row r="180" spans="1:2" ht="15.75" customHeight="1">
      <c r="A180" s="1"/>
      <c r="B180" s="130"/>
    </row>
    <row r="181" spans="1:2" ht="15.75" customHeight="1">
      <c r="A181" s="1"/>
      <c r="B181" s="130"/>
    </row>
    <row r="182" spans="1:2" ht="15.75" customHeight="1">
      <c r="A182" s="1"/>
      <c r="B182" s="130"/>
    </row>
    <row r="183" spans="1:2" ht="15.75" customHeight="1">
      <c r="A183" s="1"/>
      <c r="B183" s="130"/>
    </row>
    <row r="184" spans="1:2" ht="15.75" customHeight="1">
      <c r="A184" s="1"/>
      <c r="B184" s="130"/>
    </row>
    <row r="185" spans="1:2" ht="15.75" customHeight="1">
      <c r="A185" s="1"/>
      <c r="B185" s="130"/>
    </row>
    <row r="186" spans="1:2" ht="15.75" customHeight="1">
      <c r="A186" s="1"/>
      <c r="B186" s="130"/>
    </row>
    <row r="187" spans="1:2" ht="15.75" customHeight="1">
      <c r="A187" s="1"/>
      <c r="B187" s="130"/>
    </row>
    <row r="188" spans="1:2" ht="15.75" customHeight="1">
      <c r="A188" s="1"/>
      <c r="B188" s="130"/>
    </row>
    <row r="189" spans="1:2" ht="15.75" customHeight="1">
      <c r="A189" s="1"/>
      <c r="B189" s="130"/>
    </row>
    <row r="190" spans="1:2" ht="15.75" customHeight="1">
      <c r="A190" s="1"/>
      <c r="B190" s="130"/>
    </row>
    <row r="191" spans="1:2" ht="15.75" customHeight="1">
      <c r="A191" s="1"/>
      <c r="B191" s="130"/>
    </row>
    <row r="192" spans="1:2" ht="15.75" customHeight="1">
      <c r="A192" s="1"/>
      <c r="B192" s="130"/>
    </row>
    <row r="193" spans="1:2" ht="15.75" customHeight="1">
      <c r="A193" s="1"/>
      <c r="B193" s="130"/>
    </row>
    <row r="194" spans="1:2" ht="15.75" customHeight="1">
      <c r="A194" s="1"/>
      <c r="B194" s="130"/>
    </row>
    <row r="195" spans="1:2" ht="15.75" customHeight="1">
      <c r="A195" s="1"/>
      <c r="B195" s="130"/>
    </row>
    <row r="196" spans="1:2" ht="15.75" customHeight="1">
      <c r="A196" s="1"/>
      <c r="B196" s="130"/>
    </row>
    <row r="197" spans="1:2" ht="15.75" customHeight="1">
      <c r="A197" s="1"/>
      <c r="B197" s="130"/>
    </row>
    <row r="198" spans="1:2" ht="15.75" customHeight="1">
      <c r="A198" s="1"/>
      <c r="B198" s="130"/>
    </row>
    <row r="199" spans="1:2" ht="15.75" customHeight="1">
      <c r="A199" s="1"/>
      <c r="B199" s="130"/>
    </row>
    <row r="200" spans="1:2" ht="15.75" customHeight="1">
      <c r="A200" s="1"/>
      <c r="B200" s="130"/>
    </row>
    <row r="201" spans="1:2" ht="15.75" customHeight="1">
      <c r="A201" s="1"/>
      <c r="B201" s="130"/>
    </row>
    <row r="202" spans="1:2" ht="15.75" customHeight="1">
      <c r="A202" s="1"/>
      <c r="B202" s="130"/>
    </row>
    <row r="203" spans="1:2" ht="15.75" customHeight="1">
      <c r="A203" s="1"/>
      <c r="B203" s="130"/>
    </row>
    <row r="204" spans="1:2" ht="15.75" customHeight="1">
      <c r="A204" s="1"/>
      <c r="B204" s="130"/>
    </row>
    <row r="205" spans="1:2" ht="15.75" customHeight="1">
      <c r="A205" s="1"/>
      <c r="B205" s="130"/>
    </row>
    <row r="206" spans="1:2" ht="15.75" customHeight="1">
      <c r="A206" s="1"/>
      <c r="B206" s="130"/>
    </row>
    <row r="207" spans="1:2" ht="15.75" customHeight="1">
      <c r="A207" s="1"/>
      <c r="B207" s="130"/>
    </row>
    <row r="208" spans="1:2" ht="15.75" customHeight="1">
      <c r="A208" s="1"/>
      <c r="B208" s="130"/>
    </row>
    <row r="209" spans="1:2" ht="15.75" customHeight="1">
      <c r="A209" s="1"/>
      <c r="B209" s="130"/>
    </row>
    <row r="210" spans="1:2" ht="15.75" customHeight="1">
      <c r="A210" s="1"/>
      <c r="B210" s="130"/>
    </row>
    <row r="211" spans="1:2" ht="15.75" customHeight="1">
      <c r="A211" s="1"/>
      <c r="B211" s="130"/>
    </row>
    <row r="212" spans="1:2" ht="15.75" customHeight="1">
      <c r="A212" s="1"/>
      <c r="B212" s="130"/>
    </row>
    <row r="213" spans="1:2" ht="15.75" customHeight="1">
      <c r="A213" s="1"/>
      <c r="B213" s="130"/>
    </row>
    <row r="214" spans="1:2" ht="15.75" customHeight="1">
      <c r="A214" s="1"/>
      <c r="B214" s="130"/>
    </row>
    <row r="215" spans="1:2" ht="15.75" customHeight="1">
      <c r="A215" s="1"/>
      <c r="B215" s="130"/>
    </row>
    <row r="216" spans="1:2" ht="15.75" customHeight="1">
      <c r="A216" s="1"/>
      <c r="B216" s="130"/>
    </row>
    <row r="217" spans="1:2" ht="15.75" customHeight="1">
      <c r="A217" s="1"/>
      <c r="B217" s="130"/>
    </row>
    <row r="218" spans="1:2" ht="15.75" customHeight="1">
      <c r="A218" s="1"/>
      <c r="B218" s="130"/>
    </row>
    <row r="219" spans="1:2" ht="15.75" customHeight="1">
      <c r="A219" s="1"/>
      <c r="B219" s="130"/>
    </row>
    <row r="220" spans="1:2" ht="15.75" customHeight="1">
      <c r="A220" s="1"/>
      <c r="B220" s="130"/>
    </row>
    <row r="221" spans="1:2" ht="15.75" customHeight="1">
      <c r="A221" s="1"/>
      <c r="B221" s="130"/>
    </row>
    <row r="222" spans="1:2" ht="15.75" customHeight="1">
      <c r="A222" s="1"/>
      <c r="B222" s="130"/>
    </row>
    <row r="223" spans="1:2" ht="15.75" customHeight="1">
      <c r="A223" s="1"/>
      <c r="B223" s="130"/>
    </row>
    <row r="224" spans="1:2" ht="15.75" customHeight="1">
      <c r="A224" s="1"/>
      <c r="B224" s="130"/>
    </row>
    <row r="225" spans="1:2" ht="15.75" customHeight="1">
      <c r="A225" s="1"/>
      <c r="B225" s="130"/>
    </row>
    <row r="226" spans="1:2" ht="15.75" customHeight="1">
      <c r="A226" s="1"/>
      <c r="B226" s="130"/>
    </row>
    <row r="227" spans="1:2" ht="15.75" customHeight="1">
      <c r="A227" s="1"/>
      <c r="B227" s="130"/>
    </row>
    <row r="228" spans="1:2" ht="15.75" customHeight="1">
      <c r="A228" s="1"/>
      <c r="B228" s="130"/>
    </row>
    <row r="229" spans="1:2" ht="15.75" customHeight="1">
      <c r="A229" s="1"/>
      <c r="B229" s="130"/>
    </row>
    <row r="230" spans="1:2" ht="15.75" customHeight="1">
      <c r="A230" s="1"/>
      <c r="B230" s="130"/>
    </row>
    <row r="231" spans="1:2" ht="15.75" customHeight="1">
      <c r="A231" s="1"/>
      <c r="B231" s="130"/>
    </row>
    <row r="232" spans="1:2" ht="15.75" customHeight="1">
      <c r="A232" s="1"/>
      <c r="B232" s="130"/>
    </row>
    <row r="233" spans="1:2" ht="15.75" customHeight="1">
      <c r="A233" s="1"/>
      <c r="B233" s="130"/>
    </row>
    <row r="234" spans="1:2" ht="15.75" customHeight="1">
      <c r="A234" s="1"/>
      <c r="B234" s="130"/>
    </row>
    <row r="235" spans="1:2" ht="15.75" customHeight="1">
      <c r="A235" s="1"/>
      <c r="B235" s="130"/>
    </row>
    <row r="236" spans="1:2" ht="15.75" customHeight="1">
      <c r="A236" s="1"/>
      <c r="B236" s="130"/>
    </row>
    <row r="237" spans="1:2" ht="15.75" customHeight="1">
      <c r="A237" s="1"/>
      <c r="B237" s="130"/>
    </row>
    <row r="238" spans="1:2" ht="15.75" customHeight="1">
      <c r="A238" s="1"/>
      <c r="B238" s="130"/>
    </row>
    <row r="239" spans="1:2" ht="15.75" customHeight="1">
      <c r="A239" s="1"/>
      <c r="B239" s="130"/>
    </row>
    <row r="240" spans="1:2" ht="15.75" customHeight="1">
      <c r="A240" s="1"/>
      <c r="B240" s="130"/>
    </row>
    <row r="241" spans="1:2" ht="15.75" customHeight="1">
      <c r="A241" s="1"/>
      <c r="B241" s="130"/>
    </row>
    <row r="242" spans="1:2" ht="15.75" customHeight="1">
      <c r="A242" s="1"/>
      <c r="B242" s="130"/>
    </row>
    <row r="243" spans="1:2" ht="15.75" customHeight="1">
      <c r="A243" s="1"/>
      <c r="B243" s="130"/>
    </row>
    <row r="244" spans="1:2" ht="15.75" customHeight="1">
      <c r="A244" s="1"/>
      <c r="B244" s="130"/>
    </row>
    <row r="245" spans="1:2" ht="15.75" customHeight="1">
      <c r="A245" s="1"/>
      <c r="B245" s="130"/>
    </row>
    <row r="246" spans="1:2" ht="15.75" customHeight="1">
      <c r="A246" s="1"/>
      <c r="B246" s="130"/>
    </row>
    <row r="247" spans="1:2" ht="15.75" customHeight="1">
      <c r="A247" s="1"/>
      <c r="B247" s="130"/>
    </row>
    <row r="248" spans="1:2" ht="15.75" customHeight="1">
      <c r="A248" s="1"/>
      <c r="B248" s="130"/>
    </row>
    <row r="249" spans="1:2" ht="15.75" customHeight="1">
      <c r="A249" s="1"/>
      <c r="B249" s="130"/>
    </row>
    <row r="250" spans="1:2" ht="15.75" customHeight="1">
      <c r="A250" s="1"/>
      <c r="B250" s="130"/>
    </row>
    <row r="251" spans="1:2" ht="15.75" customHeight="1">
      <c r="A251" s="1"/>
      <c r="B251" s="130"/>
    </row>
    <row r="252" spans="1:2" ht="15.75" customHeight="1">
      <c r="A252" s="1"/>
      <c r="B252" s="130"/>
    </row>
    <row r="253" spans="1:2" ht="15.75" customHeight="1"/>
    <row r="254" spans="1:2" ht="15.75" customHeight="1"/>
    <row r="255" spans="1:2" ht="15.75" customHeight="1"/>
    <row r="256" spans="1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3:G3"/>
    <mergeCell ref="A2:H2"/>
    <mergeCell ref="B1:G1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8" customWidth="1"/>
    <col min="2" max="2" width="5.7109375" customWidth="1"/>
    <col min="3" max="3" width="9" customWidth="1"/>
    <col min="4" max="5" width="7.5703125" customWidth="1"/>
    <col min="6" max="6" width="6.140625" customWidth="1"/>
    <col min="7" max="7" width="11" customWidth="1"/>
    <col min="8" max="10" width="10" customWidth="1"/>
    <col min="11" max="11" width="6.85546875" customWidth="1"/>
  </cols>
  <sheetData>
    <row r="1" spans="1:26">
      <c r="A1" s="1"/>
      <c r="B1" s="296" t="s">
        <v>485</v>
      </c>
      <c r="C1" s="290"/>
      <c r="D1" s="290"/>
      <c r="E1" s="290"/>
      <c r="F1" s="290"/>
      <c r="G1" s="290"/>
      <c r="H1" s="290"/>
      <c r="I1" s="290"/>
      <c r="J1" s="290"/>
      <c r="K1" s="3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97" t="str">
        <f>'Key Abbreviations'!B1</f>
        <v>University of California San Diego, Survey of Parking Space Inventory, Fall 2019</v>
      </c>
      <c r="C2" s="290"/>
      <c r="D2" s="290"/>
      <c r="E2" s="290"/>
      <c r="F2" s="290"/>
      <c r="G2" s="290"/>
      <c r="H2" s="290"/>
      <c r="I2" s="290"/>
      <c r="J2" s="290"/>
      <c r="K2" s="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97" t="s">
        <v>51</v>
      </c>
      <c r="C3" s="290"/>
      <c r="D3" s="290"/>
      <c r="E3" s="290"/>
      <c r="F3" s="290"/>
      <c r="G3" s="290"/>
      <c r="H3" s="290"/>
      <c r="I3" s="290"/>
      <c r="J3" s="290"/>
      <c r="K3" s="3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1"/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33" t="s">
        <v>241</v>
      </c>
      <c r="C5" s="133" t="s">
        <v>209</v>
      </c>
      <c r="D5" s="299" t="s">
        <v>486</v>
      </c>
      <c r="E5" s="294"/>
      <c r="F5" s="294"/>
      <c r="G5" s="295"/>
      <c r="H5" s="134" t="s">
        <v>487</v>
      </c>
      <c r="I5" s="298" t="s">
        <v>488</v>
      </c>
      <c r="J5" s="295"/>
      <c r="K5" s="1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135"/>
      <c r="C6" s="135" t="s">
        <v>489</v>
      </c>
      <c r="D6" s="136" t="s">
        <v>490</v>
      </c>
      <c r="E6" s="135" t="s">
        <v>491</v>
      </c>
      <c r="F6" s="133" t="s">
        <v>492</v>
      </c>
      <c r="G6" s="135" t="s">
        <v>487</v>
      </c>
      <c r="H6" s="137" t="s">
        <v>493</v>
      </c>
      <c r="I6" s="137" t="s">
        <v>495</v>
      </c>
      <c r="J6" s="135" t="s">
        <v>496</v>
      </c>
      <c r="K6" s="13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39"/>
      <c r="B7" s="140">
        <v>14</v>
      </c>
      <c r="C7" s="140">
        <v>4</v>
      </c>
      <c r="D7" s="140"/>
      <c r="E7" s="140"/>
      <c r="F7" s="140"/>
      <c r="G7" s="142" t="s">
        <v>498</v>
      </c>
      <c r="H7" s="144">
        <v>4720</v>
      </c>
      <c r="I7" s="144"/>
      <c r="J7" s="140"/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39"/>
      <c r="B8" s="140">
        <v>103</v>
      </c>
      <c r="C8" s="140">
        <v>12</v>
      </c>
      <c r="D8" s="140"/>
      <c r="E8" s="142" t="s">
        <v>498</v>
      </c>
      <c r="F8" s="140"/>
      <c r="G8" s="142" t="s">
        <v>498</v>
      </c>
      <c r="H8" s="144">
        <v>4725</v>
      </c>
      <c r="I8" s="144"/>
      <c r="J8" s="140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39"/>
      <c r="B9" s="140">
        <v>106</v>
      </c>
      <c r="C9" s="140">
        <v>5</v>
      </c>
      <c r="D9" s="140"/>
      <c r="E9" s="140"/>
      <c r="F9" s="140"/>
      <c r="G9" s="142" t="s">
        <v>498</v>
      </c>
      <c r="H9" s="144">
        <v>4726</v>
      </c>
      <c r="I9" s="144"/>
      <c r="J9" s="140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39"/>
      <c r="B10" s="140">
        <v>113</v>
      </c>
      <c r="C10" s="140">
        <v>26</v>
      </c>
      <c r="D10" s="140"/>
      <c r="E10" s="142" t="s">
        <v>498</v>
      </c>
      <c r="F10" s="148"/>
      <c r="G10" s="142" t="s">
        <v>498</v>
      </c>
      <c r="H10" s="144">
        <v>4707</v>
      </c>
      <c r="I10" s="144"/>
      <c r="J10" s="142" t="s">
        <v>498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39"/>
      <c r="B11" s="140">
        <v>302</v>
      </c>
      <c r="C11" s="140">
        <v>2</v>
      </c>
      <c r="D11" s="140"/>
      <c r="E11" s="140"/>
      <c r="F11" s="140"/>
      <c r="G11" s="142" t="s">
        <v>498</v>
      </c>
      <c r="H11" s="144">
        <v>4732</v>
      </c>
      <c r="I11" s="144"/>
      <c r="J11" s="140"/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39"/>
      <c r="B12" s="140">
        <v>303</v>
      </c>
      <c r="C12" s="140">
        <v>26</v>
      </c>
      <c r="D12" s="142" t="s">
        <v>498</v>
      </c>
      <c r="E12" s="140"/>
      <c r="F12" s="140"/>
      <c r="G12" s="142" t="s">
        <v>498</v>
      </c>
      <c r="H12" s="144">
        <v>4733</v>
      </c>
      <c r="I12" s="144"/>
      <c r="J12" s="140"/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39"/>
      <c r="B13" s="140">
        <v>347</v>
      </c>
      <c r="C13" s="151">
        <v>91</v>
      </c>
      <c r="D13" s="142" t="s">
        <v>498</v>
      </c>
      <c r="E13" s="140"/>
      <c r="F13" s="140"/>
      <c r="G13" s="142" t="s">
        <v>498</v>
      </c>
      <c r="H13" s="144">
        <v>4736</v>
      </c>
      <c r="I13" s="144"/>
      <c r="J13" s="140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39"/>
      <c r="B14" s="140">
        <v>357</v>
      </c>
      <c r="C14" s="140">
        <v>13</v>
      </c>
      <c r="D14" s="142" t="s">
        <v>498</v>
      </c>
      <c r="E14" s="140"/>
      <c r="F14" s="140"/>
      <c r="G14" s="142" t="s">
        <v>498</v>
      </c>
      <c r="H14" s="144">
        <v>4737</v>
      </c>
      <c r="I14" s="144"/>
      <c r="J14" s="140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39"/>
      <c r="B15" s="140">
        <v>376</v>
      </c>
      <c r="C15" s="151">
        <v>47</v>
      </c>
      <c r="D15" s="142" t="s">
        <v>498</v>
      </c>
      <c r="E15" s="140"/>
      <c r="F15" s="140"/>
      <c r="G15" s="142" t="s">
        <v>498</v>
      </c>
      <c r="H15" s="144">
        <v>4739</v>
      </c>
      <c r="I15" s="144"/>
      <c r="J15" s="140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39"/>
      <c r="B16" s="140">
        <v>382</v>
      </c>
      <c r="C16" s="140">
        <v>9</v>
      </c>
      <c r="D16" s="140"/>
      <c r="E16" s="140"/>
      <c r="F16" s="142" t="s">
        <v>498</v>
      </c>
      <c r="G16" s="142" t="s">
        <v>498</v>
      </c>
      <c r="H16" s="144">
        <v>4740</v>
      </c>
      <c r="I16" s="144"/>
      <c r="J16" s="140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39"/>
      <c r="B17" s="140">
        <v>383</v>
      </c>
      <c r="C17" s="140">
        <v>8</v>
      </c>
      <c r="D17" s="140"/>
      <c r="E17" s="140"/>
      <c r="F17" s="140"/>
      <c r="G17" s="142" t="s">
        <v>498</v>
      </c>
      <c r="H17" s="144">
        <v>4740</v>
      </c>
      <c r="I17" s="144"/>
      <c r="J17" s="140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39"/>
      <c r="B18" s="140">
        <v>385</v>
      </c>
      <c r="C18" s="151">
        <v>222</v>
      </c>
      <c r="D18" s="140"/>
      <c r="E18" s="142" t="s">
        <v>498</v>
      </c>
      <c r="F18" s="140"/>
      <c r="G18" s="140"/>
      <c r="H18" s="144" t="s">
        <v>504</v>
      </c>
      <c r="I18" s="144"/>
      <c r="J18" s="140"/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39"/>
      <c r="B19" s="140">
        <v>395</v>
      </c>
      <c r="C19" s="140">
        <v>10</v>
      </c>
      <c r="D19" s="140"/>
      <c r="E19" s="140"/>
      <c r="F19" s="140"/>
      <c r="G19" s="142" t="s">
        <v>498</v>
      </c>
      <c r="H19" s="144">
        <v>4743</v>
      </c>
      <c r="I19" s="144"/>
      <c r="J19" s="140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39"/>
      <c r="B20" s="140">
        <v>401</v>
      </c>
      <c r="C20" s="140">
        <v>2</v>
      </c>
      <c r="D20" s="140"/>
      <c r="E20" s="140"/>
      <c r="F20" s="140"/>
      <c r="G20" s="142" t="s">
        <v>498</v>
      </c>
      <c r="H20" s="144">
        <v>4744</v>
      </c>
      <c r="I20" s="144"/>
      <c r="J20" s="140"/>
      <c r="K20" s="1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39"/>
      <c r="B21" s="140">
        <v>402</v>
      </c>
      <c r="C21" s="140">
        <v>3</v>
      </c>
      <c r="D21" s="140"/>
      <c r="E21" s="140"/>
      <c r="F21" s="140"/>
      <c r="G21" s="142" t="s">
        <v>498</v>
      </c>
      <c r="H21" s="144">
        <v>4745</v>
      </c>
      <c r="I21" s="144"/>
      <c r="J21" s="140"/>
      <c r="K21" s="1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39"/>
      <c r="B22" s="140">
        <v>411</v>
      </c>
      <c r="C22" s="140">
        <v>19</v>
      </c>
      <c r="D22" s="142" t="s">
        <v>498</v>
      </c>
      <c r="E22" s="140"/>
      <c r="F22" s="140"/>
      <c r="G22" s="142" t="s">
        <v>498</v>
      </c>
      <c r="H22" s="144">
        <v>4750</v>
      </c>
      <c r="I22" s="144"/>
      <c r="J22" s="142" t="s">
        <v>498</v>
      </c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39"/>
      <c r="B23" s="140">
        <v>451</v>
      </c>
      <c r="C23" s="140">
        <v>100</v>
      </c>
      <c r="D23" s="142" t="s">
        <v>498</v>
      </c>
      <c r="E23" s="140"/>
      <c r="F23" s="140"/>
      <c r="G23" s="142" t="s">
        <v>498</v>
      </c>
      <c r="H23" s="144">
        <v>4752</v>
      </c>
      <c r="I23" s="144"/>
      <c r="J23" s="140"/>
      <c r="K23" s="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39"/>
      <c r="B24" s="140">
        <v>452</v>
      </c>
      <c r="C24" s="140">
        <v>70</v>
      </c>
      <c r="D24" s="142" t="s">
        <v>498</v>
      </c>
      <c r="E24" s="140"/>
      <c r="F24" s="140"/>
      <c r="G24" s="142" t="s">
        <v>498</v>
      </c>
      <c r="H24" s="144">
        <v>4752</v>
      </c>
      <c r="I24" s="144"/>
      <c r="J24" s="140"/>
      <c r="K24" s="1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39"/>
      <c r="B25" s="140">
        <v>453</v>
      </c>
      <c r="C25" s="140">
        <v>52</v>
      </c>
      <c r="D25" s="142" t="s">
        <v>498</v>
      </c>
      <c r="E25" s="140"/>
      <c r="F25" s="140"/>
      <c r="G25" s="142" t="s">
        <v>498</v>
      </c>
      <c r="H25" s="144">
        <v>4752</v>
      </c>
      <c r="I25" s="144"/>
      <c r="J25" s="140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39"/>
      <c r="B26" s="140">
        <v>502</v>
      </c>
      <c r="C26" s="151">
        <v>10</v>
      </c>
      <c r="D26" s="140"/>
      <c r="E26" s="140"/>
      <c r="F26" s="142" t="s">
        <v>498</v>
      </c>
      <c r="G26" s="142" t="s">
        <v>498</v>
      </c>
      <c r="H26" s="144">
        <v>4753</v>
      </c>
      <c r="I26" s="144"/>
      <c r="J26" s="142" t="s">
        <v>498</v>
      </c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39"/>
      <c r="B27" s="140">
        <v>503</v>
      </c>
      <c r="C27" s="140">
        <v>4</v>
      </c>
      <c r="D27" s="140"/>
      <c r="E27" s="140"/>
      <c r="F27" s="140"/>
      <c r="G27" s="142" t="s">
        <v>498</v>
      </c>
      <c r="H27" s="144">
        <v>4754</v>
      </c>
      <c r="I27" s="144"/>
      <c r="J27" s="140"/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39"/>
      <c r="B28" s="140">
        <v>504</v>
      </c>
      <c r="C28" s="151">
        <v>12</v>
      </c>
      <c r="D28" s="142" t="s">
        <v>498</v>
      </c>
      <c r="E28" s="140"/>
      <c r="F28" s="140"/>
      <c r="G28" s="142" t="s">
        <v>498</v>
      </c>
      <c r="H28" s="144">
        <v>4708</v>
      </c>
      <c r="I28" s="144"/>
      <c r="J28" s="140"/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39"/>
      <c r="B29" s="140">
        <v>506</v>
      </c>
      <c r="C29" s="140">
        <v>12</v>
      </c>
      <c r="D29" s="142" t="s">
        <v>498</v>
      </c>
      <c r="E29" s="140"/>
      <c r="F29" s="140"/>
      <c r="G29" s="142" t="s">
        <v>498</v>
      </c>
      <c r="H29" s="144">
        <v>4709</v>
      </c>
      <c r="I29" s="144"/>
      <c r="J29" s="142" t="s">
        <v>498</v>
      </c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39"/>
      <c r="B30" s="140">
        <v>507</v>
      </c>
      <c r="C30" s="140">
        <v>16</v>
      </c>
      <c r="D30" s="140"/>
      <c r="E30" s="140"/>
      <c r="F30" s="140"/>
      <c r="G30" s="142" t="s">
        <v>498</v>
      </c>
      <c r="H30" s="144">
        <v>4710</v>
      </c>
      <c r="I30" s="144"/>
      <c r="J30" s="140"/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39"/>
      <c r="B31" s="140">
        <v>510</v>
      </c>
      <c r="C31" s="140">
        <v>9</v>
      </c>
      <c r="D31" s="142" t="s">
        <v>498</v>
      </c>
      <c r="E31" s="140"/>
      <c r="F31" s="140"/>
      <c r="G31" s="142" t="s">
        <v>498</v>
      </c>
      <c r="H31" s="144">
        <v>4711</v>
      </c>
      <c r="I31" s="144"/>
      <c r="J31" s="140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39"/>
      <c r="B32" s="140">
        <v>602</v>
      </c>
      <c r="C32" s="140">
        <v>5</v>
      </c>
      <c r="D32" s="140"/>
      <c r="E32" s="140"/>
      <c r="F32" s="140"/>
      <c r="G32" s="142" t="s">
        <v>498</v>
      </c>
      <c r="H32" s="144">
        <v>4757</v>
      </c>
      <c r="I32" s="144"/>
      <c r="J32" s="140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39"/>
      <c r="B33" s="140">
        <v>603</v>
      </c>
      <c r="C33" s="140">
        <v>38</v>
      </c>
      <c r="D33" s="142" t="s">
        <v>498</v>
      </c>
      <c r="E33" s="140"/>
      <c r="F33" s="140"/>
      <c r="G33" s="140"/>
      <c r="H33" s="144" t="s">
        <v>504</v>
      </c>
      <c r="I33" s="144"/>
      <c r="J33" s="142" t="s">
        <v>498</v>
      </c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39"/>
      <c r="B34" s="140">
        <v>653</v>
      </c>
      <c r="C34" s="151">
        <v>48</v>
      </c>
      <c r="D34" s="142" t="s">
        <v>498</v>
      </c>
      <c r="E34" s="140"/>
      <c r="F34" s="140"/>
      <c r="G34" s="142" t="s">
        <v>498</v>
      </c>
      <c r="H34" s="144">
        <v>4792</v>
      </c>
      <c r="I34" s="144"/>
      <c r="J34" s="140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39"/>
      <c r="B35" s="140">
        <v>731</v>
      </c>
      <c r="C35" s="151">
        <v>128</v>
      </c>
      <c r="D35" s="140"/>
      <c r="E35" s="142" t="s">
        <v>498</v>
      </c>
      <c r="F35" s="140"/>
      <c r="G35" s="142" t="s">
        <v>498</v>
      </c>
      <c r="H35" s="144">
        <v>4771</v>
      </c>
      <c r="I35" s="144"/>
      <c r="J35" s="140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39"/>
      <c r="B36" s="140">
        <v>732</v>
      </c>
      <c r="C36" s="151">
        <v>120</v>
      </c>
      <c r="D36" s="140"/>
      <c r="E36" s="142" t="s">
        <v>498</v>
      </c>
      <c r="F36" s="140"/>
      <c r="G36" s="142" t="s">
        <v>498</v>
      </c>
      <c r="H36" s="144">
        <v>4771</v>
      </c>
      <c r="I36" s="144"/>
      <c r="J36" s="140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39"/>
      <c r="B37" s="140">
        <v>733</v>
      </c>
      <c r="C37" s="151">
        <f>59+57</f>
        <v>116</v>
      </c>
      <c r="D37" s="140"/>
      <c r="E37" s="142" t="s">
        <v>498</v>
      </c>
      <c r="F37" s="140"/>
      <c r="G37" s="142" t="s">
        <v>498</v>
      </c>
      <c r="H37" s="144">
        <v>4771</v>
      </c>
      <c r="I37" s="144"/>
      <c r="J37" s="140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39"/>
      <c r="B38" s="140">
        <v>734</v>
      </c>
      <c r="C38" s="140">
        <f>54+16</f>
        <v>70</v>
      </c>
      <c r="D38" s="140"/>
      <c r="E38" s="142" t="s">
        <v>498</v>
      </c>
      <c r="F38" s="140"/>
      <c r="G38" s="142" t="s">
        <v>498</v>
      </c>
      <c r="H38" s="144">
        <v>4771</v>
      </c>
      <c r="I38" s="144"/>
      <c r="J38" s="140"/>
      <c r="K38" s="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39"/>
      <c r="B39" s="140">
        <v>735</v>
      </c>
      <c r="C39" s="151">
        <v>55</v>
      </c>
      <c r="D39" s="140"/>
      <c r="E39" s="142" t="s">
        <v>498</v>
      </c>
      <c r="F39" s="140"/>
      <c r="G39" s="142" t="s">
        <v>498</v>
      </c>
      <c r="H39" s="144">
        <v>4771</v>
      </c>
      <c r="I39" s="144"/>
      <c r="J39" s="140"/>
      <c r="K39" s="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39"/>
      <c r="B40" s="140">
        <v>741</v>
      </c>
      <c r="C40" s="140">
        <v>64</v>
      </c>
      <c r="D40" s="140"/>
      <c r="E40" s="142" t="s">
        <v>498</v>
      </c>
      <c r="F40" s="140"/>
      <c r="G40" s="142" t="s">
        <v>498</v>
      </c>
      <c r="H40" s="144">
        <v>4772</v>
      </c>
      <c r="I40" s="144"/>
      <c r="J40" s="140"/>
      <c r="K40" s="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39"/>
      <c r="B41" s="140">
        <v>742</v>
      </c>
      <c r="C41" s="140">
        <v>155</v>
      </c>
      <c r="D41" s="140"/>
      <c r="E41" s="142" t="s">
        <v>498</v>
      </c>
      <c r="F41" s="140"/>
      <c r="G41" s="142" t="s">
        <v>498</v>
      </c>
      <c r="H41" s="144">
        <v>4772</v>
      </c>
      <c r="I41" s="144"/>
      <c r="J41" s="140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39"/>
      <c r="B42" s="140">
        <v>743</v>
      </c>
      <c r="C42" s="140">
        <v>39</v>
      </c>
      <c r="D42" s="140"/>
      <c r="E42" s="142" t="s">
        <v>498</v>
      </c>
      <c r="F42" s="140"/>
      <c r="G42" s="142" t="s">
        <v>498</v>
      </c>
      <c r="H42" s="144">
        <v>4772</v>
      </c>
      <c r="I42" s="144"/>
      <c r="J42" s="140"/>
      <c r="K42" s="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39"/>
      <c r="B43" s="140">
        <v>760</v>
      </c>
      <c r="C43" s="140">
        <v>50</v>
      </c>
      <c r="D43" s="140"/>
      <c r="E43" s="142" t="s">
        <v>498</v>
      </c>
      <c r="F43" s="140"/>
      <c r="G43" s="142" t="s">
        <v>498</v>
      </c>
      <c r="H43" s="144">
        <v>4776</v>
      </c>
      <c r="I43" s="144"/>
      <c r="J43" s="140"/>
      <c r="K43" s="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39"/>
      <c r="B44" s="140">
        <v>901</v>
      </c>
      <c r="C44" s="140">
        <v>41</v>
      </c>
      <c r="D44" s="140"/>
      <c r="E44" s="142" t="s">
        <v>498</v>
      </c>
      <c r="F44" s="140"/>
      <c r="G44" s="142" t="s">
        <v>498</v>
      </c>
      <c r="H44" s="144">
        <v>4780</v>
      </c>
      <c r="I44" s="144"/>
      <c r="J44" s="140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39"/>
      <c r="B45" s="140">
        <v>902</v>
      </c>
      <c r="C45" s="140">
        <v>41</v>
      </c>
      <c r="D45" s="140"/>
      <c r="E45" s="142" t="s">
        <v>498</v>
      </c>
      <c r="F45" s="140"/>
      <c r="G45" s="142" t="s">
        <v>498</v>
      </c>
      <c r="H45" s="144">
        <v>4780</v>
      </c>
      <c r="I45" s="144"/>
      <c r="J45" s="140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39"/>
      <c r="B46" s="140">
        <v>903</v>
      </c>
      <c r="C46" s="140">
        <v>39</v>
      </c>
      <c r="D46" s="140"/>
      <c r="E46" s="142" t="s">
        <v>498</v>
      </c>
      <c r="F46" s="140"/>
      <c r="G46" s="142" t="s">
        <v>498</v>
      </c>
      <c r="H46" s="144">
        <v>4780</v>
      </c>
      <c r="I46" s="144"/>
      <c r="J46" s="140"/>
      <c r="K46" s="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39"/>
      <c r="B47" s="140">
        <v>904</v>
      </c>
      <c r="C47" s="140">
        <v>39</v>
      </c>
      <c r="D47" s="140"/>
      <c r="E47" s="142" t="s">
        <v>498</v>
      </c>
      <c r="F47" s="140"/>
      <c r="G47" s="142" t="s">
        <v>498</v>
      </c>
      <c r="H47" s="144">
        <v>4780</v>
      </c>
      <c r="I47" s="144"/>
      <c r="J47" s="140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39"/>
      <c r="B48" s="140">
        <v>905</v>
      </c>
      <c r="C48" s="140">
        <v>39</v>
      </c>
      <c r="D48" s="140"/>
      <c r="E48" s="142" t="s">
        <v>498</v>
      </c>
      <c r="F48" s="140"/>
      <c r="G48" s="142" t="s">
        <v>498</v>
      </c>
      <c r="H48" s="144">
        <v>4780</v>
      </c>
      <c r="I48" s="144"/>
      <c r="J48" s="140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39"/>
      <c r="B49" s="140">
        <v>906</v>
      </c>
      <c r="C49" s="140">
        <v>39</v>
      </c>
      <c r="D49" s="140"/>
      <c r="E49" s="142" t="s">
        <v>498</v>
      </c>
      <c r="F49" s="140"/>
      <c r="G49" s="142" t="s">
        <v>498</v>
      </c>
      <c r="H49" s="144">
        <v>4780</v>
      </c>
      <c r="I49" s="144"/>
      <c r="J49" s="140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39"/>
      <c r="B50" s="140">
        <v>907</v>
      </c>
      <c r="C50" s="140">
        <v>35</v>
      </c>
      <c r="D50" s="140"/>
      <c r="E50" s="142" t="s">
        <v>498</v>
      </c>
      <c r="F50" s="140"/>
      <c r="G50" s="142" t="s">
        <v>498</v>
      </c>
      <c r="H50" s="144">
        <v>4780</v>
      </c>
      <c r="I50" s="144"/>
      <c r="J50" s="140"/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39"/>
      <c r="B51" s="140">
        <v>964</v>
      </c>
      <c r="C51" s="140">
        <v>92</v>
      </c>
      <c r="D51" s="140"/>
      <c r="E51" s="142" t="s">
        <v>498</v>
      </c>
      <c r="F51" s="140"/>
      <c r="G51" s="142" t="s">
        <v>498</v>
      </c>
      <c r="H51" s="144">
        <v>4791</v>
      </c>
      <c r="I51" s="144"/>
      <c r="J51" s="140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55" t="s">
        <v>209</v>
      </c>
      <c r="C52" s="155">
        <f>SUM(C7:C51)</f>
        <v>2037</v>
      </c>
      <c r="D52" s="156"/>
      <c r="E52" s="157"/>
      <c r="F52" s="158"/>
      <c r="G52" s="157"/>
      <c r="H52" s="157"/>
      <c r="I52" s="157"/>
      <c r="J52" s="159"/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" customHeight="1">
      <c r="A53" s="1"/>
      <c r="B53" s="131"/>
      <c r="C53" s="131"/>
      <c r="D53" s="160"/>
      <c r="E53" s="160"/>
      <c r="F53" s="131"/>
      <c r="G53" s="160"/>
      <c r="H53" s="131"/>
      <c r="I53" s="131"/>
      <c r="J53" s="131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"/>
      <c r="B54" s="131" t="s">
        <v>490</v>
      </c>
      <c r="C54" s="130" t="s">
        <v>511</v>
      </c>
      <c r="D54" s="131"/>
      <c r="E54" s="161"/>
      <c r="F54" s="161"/>
      <c r="G54" s="161"/>
      <c r="H54" s="161"/>
      <c r="I54" s="161"/>
      <c r="J54" s="16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31" t="s">
        <v>491</v>
      </c>
      <c r="C55" s="130" t="s">
        <v>512</v>
      </c>
      <c r="D55" s="131"/>
      <c r="E55" s="161"/>
      <c r="F55" s="161"/>
      <c r="G55" s="161"/>
      <c r="H55" s="161"/>
      <c r="I55" s="161"/>
      <c r="J55" s="16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31" t="s">
        <v>492</v>
      </c>
      <c r="C56" s="130" t="s">
        <v>513</v>
      </c>
      <c r="D56" s="131"/>
      <c r="E56" s="131"/>
      <c r="F56" s="161"/>
      <c r="G56" s="131"/>
      <c r="H56" s="161"/>
      <c r="I56" s="161"/>
      <c r="J56" s="16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61"/>
      <c r="C57" s="161"/>
      <c r="D57" s="161"/>
      <c r="E57" s="161"/>
      <c r="F57" s="161"/>
      <c r="G57" s="161"/>
      <c r="H57" s="161"/>
      <c r="I57" s="161"/>
      <c r="J57" s="16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61"/>
      <c r="C58" s="161"/>
      <c r="D58" s="161"/>
      <c r="E58" s="161"/>
      <c r="F58" s="161"/>
      <c r="G58" s="161"/>
      <c r="H58" s="161"/>
      <c r="I58" s="161"/>
      <c r="J58" s="16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61"/>
      <c r="C59" s="161"/>
      <c r="D59" s="161"/>
      <c r="E59" s="161"/>
      <c r="F59" s="161"/>
      <c r="G59" s="161"/>
      <c r="H59" s="161"/>
      <c r="I59" s="161"/>
      <c r="J59" s="16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61"/>
      <c r="C60" s="161"/>
      <c r="D60" s="161"/>
      <c r="E60" s="161"/>
      <c r="F60" s="161"/>
      <c r="G60" s="161"/>
      <c r="H60" s="161"/>
      <c r="I60" s="161"/>
      <c r="J60" s="16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61"/>
      <c r="C61" s="161"/>
      <c r="D61" s="161"/>
      <c r="E61" s="161"/>
      <c r="F61" s="161"/>
      <c r="G61" s="161"/>
      <c r="H61" s="161"/>
      <c r="I61" s="161"/>
      <c r="J61" s="16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61"/>
      <c r="C62" s="161"/>
      <c r="D62" s="161"/>
      <c r="E62" s="161"/>
      <c r="F62" s="161"/>
      <c r="G62" s="161"/>
      <c r="H62" s="161"/>
      <c r="I62" s="161"/>
      <c r="J62" s="16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61"/>
      <c r="C63" s="161"/>
      <c r="D63" s="161"/>
      <c r="E63" s="161"/>
      <c r="F63" s="161"/>
      <c r="G63" s="161"/>
      <c r="H63" s="161"/>
      <c r="I63" s="161"/>
      <c r="J63" s="16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61"/>
      <c r="C64" s="161"/>
      <c r="D64" s="161"/>
      <c r="E64" s="161"/>
      <c r="F64" s="161"/>
      <c r="G64" s="161"/>
      <c r="H64" s="161"/>
      <c r="I64" s="161"/>
      <c r="J64" s="16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61"/>
      <c r="C65" s="161"/>
      <c r="D65" s="161"/>
      <c r="E65" s="161"/>
      <c r="F65" s="161"/>
      <c r="G65" s="161"/>
      <c r="H65" s="161"/>
      <c r="I65" s="161"/>
      <c r="J65" s="16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61"/>
      <c r="C66" s="161"/>
      <c r="D66" s="161"/>
      <c r="E66" s="161"/>
      <c r="F66" s="161"/>
      <c r="G66" s="161"/>
      <c r="H66" s="161"/>
      <c r="I66" s="161"/>
      <c r="J66" s="16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61"/>
      <c r="C67" s="161"/>
      <c r="D67" s="161"/>
      <c r="E67" s="161"/>
      <c r="F67" s="161"/>
      <c r="G67" s="161"/>
      <c r="H67" s="161"/>
      <c r="I67" s="161"/>
      <c r="J67" s="16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61"/>
      <c r="C68" s="161"/>
      <c r="D68" s="161"/>
      <c r="E68" s="161"/>
      <c r="F68" s="161"/>
      <c r="G68" s="161"/>
      <c r="H68" s="161"/>
      <c r="I68" s="161"/>
      <c r="J68" s="16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61"/>
      <c r="C69" s="161"/>
      <c r="D69" s="161"/>
      <c r="E69" s="161"/>
      <c r="F69" s="161"/>
      <c r="G69" s="161"/>
      <c r="H69" s="161"/>
      <c r="I69" s="161"/>
      <c r="J69" s="16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61"/>
      <c r="C70" s="161"/>
      <c r="D70" s="161"/>
      <c r="E70" s="161"/>
      <c r="F70" s="161"/>
      <c r="G70" s="161"/>
      <c r="H70" s="161"/>
      <c r="I70" s="161"/>
      <c r="J70" s="16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61"/>
      <c r="C71" s="161"/>
      <c r="D71" s="161"/>
      <c r="E71" s="161"/>
      <c r="F71" s="161"/>
      <c r="G71" s="161"/>
      <c r="H71" s="161"/>
      <c r="I71" s="161"/>
      <c r="J71" s="16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61"/>
      <c r="C72" s="161"/>
      <c r="D72" s="161"/>
      <c r="E72" s="161"/>
      <c r="F72" s="161"/>
      <c r="G72" s="161"/>
      <c r="H72" s="161"/>
      <c r="I72" s="161"/>
      <c r="J72" s="16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61"/>
      <c r="C73" s="161"/>
      <c r="D73" s="161"/>
      <c r="E73" s="161"/>
      <c r="F73" s="161"/>
      <c r="G73" s="161"/>
      <c r="H73" s="161"/>
      <c r="I73" s="161"/>
      <c r="J73" s="16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61"/>
      <c r="C74" s="161"/>
      <c r="D74" s="161"/>
      <c r="E74" s="161"/>
      <c r="F74" s="161"/>
      <c r="G74" s="161"/>
      <c r="H74" s="161"/>
      <c r="I74" s="161"/>
      <c r="J74" s="16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61"/>
      <c r="C75" s="161"/>
      <c r="D75" s="161"/>
      <c r="E75" s="161"/>
      <c r="F75" s="161"/>
      <c r="G75" s="161"/>
      <c r="H75" s="161"/>
      <c r="I75" s="161"/>
      <c r="J75" s="16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61"/>
      <c r="C76" s="161"/>
      <c r="D76" s="161"/>
      <c r="E76" s="161"/>
      <c r="F76" s="161"/>
      <c r="G76" s="161"/>
      <c r="H76" s="161"/>
      <c r="I76" s="161"/>
      <c r="J76" s="16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61"/>
      <c r="C77" s="161"/>
      <c r="D77" s="161"/>
      <c r="E77" s="161"/>
      <c r="F77" s="161"/>
      <c r="G77" s="161"/>
      <c r="H77" s="161"/>
      <c r="I77" s="161"/>
      <c r="J77" s="16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61"/>
      <c r="C78" s="161"/>
      <c r="D78" s="161"/>
      <c r="E78" s="161"/>
      <c r="F78" s="161"/>
      <c r="G78" s="161"/>
      <c r="H78" s="161"/>
      <c r="I78" s="161"/>
      <c r="J78" s="16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61"/>
      <c r="C79" s="161"/>
      <c r="D79" s="161"/>
      <c r="E79" s="161"/>
      <c r="F79" s="161"/>
      <c r="G79" s="161"/>
      <c r="H79" s="161"/>
      <c r="I79" s="161"/>
      <c r="J79" s="16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61"/>
      <c r="C80" s="161"/>
      <c r="D80" s="161"/>
      <c r="E80" s="161"/>
      <c r="F80" s="161"/>
      <c r="G80" s="161"/>
      <c r="H80" s="161"/>
      <c r="I80" s="161"/>
      <c r="J80" s="16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61"/>
      <c r="C81" s="161"/>
      <c r="D81" s="161"/>
      <c r="E81" s="161"/>
      <c r="F81" s="161"/>
      <c r="G81" s="161"/>
      <c r="H81" s="161"/>
      <c r="I81" s="161"/>
      <c r="J81" s="16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61"/>
      <c r="C82" s="161"/>
      <c r="D82" s="161"/>
      <c r="E82" s="161"/>
      <c r="F82" s="161"/>
      <c r="G82" s="161"/>
      <c r="H82" s="161"/>
      <c r="I82" s="161"/>
      <c r="J82" s="16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61"/>
      <c r="C83" s="161"/>
      <c r="D83" s="161"/>
      <c r="E83" s="161"/>
      <c r="F83" s="161"/>
      <c r="G83" s="161"/>
      <c r="H83" s="161"/>
      <c r="I83" s="161"/>
      <c r="J83" s="16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61"/>
      <c r="C84" s="161"/>
      <c r="D84" s="161"/>
      <c r="E84" s="161"/>
      <c r="F84" s="161"/>
      <c r="G84" s="161"/>
      <c r="H84" s="161"/>
      <c r="I84" s="161"/>
      <c r="J84" s="16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61"/>
      <c r="C85" s="161"/>
      <c r="D85" s="161"/>
      <c r="E85" s="161"/>
      <c r="F85" s="161"/>
      <c r="G85" s="161"/>
      <c r="H85" s="161"/>
      <c r="I85" s="161"/>
      <c r="J85" s="16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61"/>
      <c r="C86" s="161"/>
      <c r="D86" s="161"/>
      <c r="E86" s="161"/>
      <c r="F86" s="161"/>
      <c r="G86" s="161"/>
      <c r="H86" s="161"/>
      <c r="I86" s="161"/>
      <c r="J86" s="16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61"/>
      <c r="C87" s="161"/>
      <c r="D87" s="161"/>
      <c r="E87" s="161"/>
      <c r="F87" s="161"/>
      <c r="G87" s="161"/>
      <c r="H87" s="161"/>
      <c r="I87" s="161"/>
      <c r="J87" s="16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61"/>
      <c r="C88" s="161"/>
      <c r="D88" s="161"/>
      <c r="E88" s="161"/>
      <c r="F88" s="161"/>
      <c r="G88" s="161"/>
      <c r="H88" s="161"/>
      <c r="I88" s="161"/>
      <c r="J88" s="16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61"/>
      <c r="C89" s="161"/>
      <c r="D89" s="161"/>
      <c r="E89" s="161"/>
      <c r="F89" s="161"/>
      <c r="G89" s="161"/>
      <c r="H89" s="161"/>
      <c r="I89" s="161"/>
      <c r="J89" s="16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61"/>
      <c r="C90" s="161"/>
      <c r="D90" s="161"/>
      <c r="E90" s="161"/>
      <c r="F90" s="161"/>
      <c r="G90" s="161"/>
      <c r="H90" s="161"/>
      <c r="I90" s="161"/>
      <c r="J90" s="16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61"/>
      <c r="C91" s="161"/>
      <c r="D91" s="161"/>
      <c r="E91" s="161"/>
      <c r="F91" s="161"/>
      <c r="G91" s="161"/>
      <c r="H91" s="161"/>
      <c r="I91" s="161"/>
      <c r="J91" s="16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61"/>
      <c r="C92" s="161"/>
      <c r="D92" s="161"/>
      <c r="E92" s="161"/>
      <c r="F92" s="161"/>
      <c r="G92" s="161"/>
      <c r="H92" s="161"/>
      <c r="I92" s="161"/>
      <c r="J92" s="16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61"/>
      <c r="C93" s="161"/>
      <c r="D93" s="161"/>
      <c r="E93" s="161"/>
      <c r="F93" s="161"/>
      <c r="G93" s="161"/>
      <c r="H93" s="161"/>
      <c r="I93" s="161"/>
      <c r="J93" s="16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61"/>
      <c r="C94" s="161"/>
      <c r="D94" s="161"/>
      <c r="E94" s="161"/>
      <c r="F94" s="161"/>
      <c r="G94" s="161"/>
      <c r="H94" s="161"/>
      <c r="I94" s="161"/>
      <c r="J94" s="16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61"/>
      <c r="C95" s="161"/>
      <c r="D95" s="161"/>
      <c r="E95" s="161"/>
      <c r="F95" s="161"/>
      <c r="G95" s="161"/>
      <c r="H95" s="161"/>
      <c r="I95" s="161"/>
      <c r="J95" s="16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61"/>
      <c r="C96" s="161"/>
      <c r="D96" s="161"/>
      <c r="E96" s="161"/>
      <c r="F96" s="161"/>
      <c r="G96" s="161"/>
      <c r="H96" s="161"/>
      <c r="I96" s="161"/>
      <c r="J96" s="16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61"/>
      <c r="C97" s="161"/>
      <c r="D97" s="161"/>
      <c r="E97" s="161"/>
      <c r="F97" s="161"/>
      <c r="G97" s="161"/>
      <c r="H97" s="161"/>
      <c r="I97" s="161"/>
      <c r="J97" s="16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61"/>
      <c r="C98" s="161"/>
      <c r="D98" s="161"/>
      <c r="E98" s="161"/>
      <c r="F98" s="161"/>
      <c r="G98" s="161"/>
      <c r="H98" s="161"/>
      <c r="I98" s="161"/>
      <c r="J98" s="16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61"/>
      <c r="C99" s="161"/>
      <c r="D99" s="161"/>
      <c r="E99" s="161"/>
      <c r="F99" s="161"/>
      <c r="G99" s="161"/>
      <c r="H99" s="161"/>
      <c r="I99" s="161"/>
      <c r="J99" s="16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61"/>
      <c r="C100" s="161"/>
      <c r="D100" s="161"/>
      <c r="E100" s="161"/>
      <c r="F100" s="161"/>
      <c r="G100" s="161"/>
      <c r="H100" s="161"/>
      <c r="I100" s="161"/>
      <c r="J100" s="16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61"/>
      <c r="C101" s="161"/>
      <c r="D101" s="161"/>
      <c r="E101" s="161"/>
      <c r="F101" s="161"/>
      <c r="G101" s="161"/>
      <c r="H101" s="161"/>
      <c r="I101" s="161"/>
      <c r="J101" s="16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61"/>
      <c r="C102" s="161"/>
      <c r="D102" s="161"/>
      <c r="E102" s="161"/>
      <c r="F102" s="161"/>
      <c r="G102" s="161"/>
      <c r="H102" s="161"/>
      <c r="I102" s="161"/>
      <c r="J102" s="16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61"/>
      <c r="C103" s="161"/>
      <c r="D103" s="161"/>
      <c r="E103" s="161"/>
      <c r="F103" s="161"/>
      <c r="G103" s="161"/>
      <c r="H103" s="161"/>
      <c r="I103" s="161"/>
      <c r="J103" s="16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61"/>
      <c r="C104" s="161"/>
      <c r="D104" s="161"/>
      <c r="E104" s="161"/>
      <c r="F104" s="161"/>
      <c r="G104" s="161"/>
      <c r="H104" s="161"/>
      <c r="I104" s="161"/>
      <c r="J104" s="16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61"/>
      <c r="C105" s="161"/>
      <c r="D105" s="161"/>
      <c r="E105" s="161"/>
      <c r="F105" s="161"/>
      <c r="G105" s="161"/>
      <c r="H105" s="161"/>
      <c r="I105" s="161"/>
      <c r="J105" s="16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61"/>
      <c r="C106" s="161"/>
      <c r="D106" s="161"/>
      <c r="E106" s="161"/>
      <c r="F106" s="161"/>
      <c r="G106" s="161"/>
      <c r="H106" s="161"/>
      <c r="I106" s="161"/>
      <c r="J106" s="16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61"/>
      <c r="C107" s="161"/>
      <c r="D107" s="161"/>
      <c r="E107" s="161"/>
      <c r="F107" s="161"/>
      <c r="G107" s="161"/>
      <c r="H107" s="161"/>
      <c r="I107" s="161"/>
      <c r="J107" s="16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61"/>
      <c r="C108" s="161"/>
      <c r="D108" s="161"/>
      <c r="E108" s="161"/>
      <c r="F108" s="161"/>
      <c r="G108" s="161"/>
      <c r="H108" s="161"/>
      <c r="I108" s="161"/>
      <c r="J108" s="16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61"/>
      <c r="C109" s="161"/>
      <c r="D109" s="161"/>
      <c r="E109" s="161"/>
      <c r="F109" s="161"/>
      <c r="G109" s="161"/>
      <c r="H109" s="161"/>
      <c r="I109" s="161"/>
      <c r="J109" s="16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61"/>
      <c r="C110" s="161"/>
      <c r="D110" s="161"/>
      <c r="E110" s="161"/>
      <c r="F110" s="161"/>
      <c r="G110" s="161"/>
      <c r="H110" s="161"/>
      <c r="I110" s="161"/>
      <c r="J110" s="16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61"/>
      <c r="C111" s="161"/>
      <c r="D111" s="161"/>
      <c r="E111" s="161"/>
      <c r="F111" s="161"/>
      <c r="G111" s="161"/>
      <c r="H111" s="161"/>
      <c r="I111" s="161"/>
      <c r="J111" s="16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61"/>
      <c r="C112" s="161"/>
      <c r="D112" s="161"/>
      <c r="E112" s="161"/>
      <c r="F112" s="161"/>
      <c r="G112" s="161"/>
      <c r="H112" s="161"/>
      <c r="I112" s="161"/>
      <c r="J112" s="16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61"/>
      <c r="C113" s="161"/>
      <c r="D113" s="161"/>
      <c r="E113" s="161"/>
      <c r="F113" s="161"/>
      <c r="G113" s="161"/>
      <c r="H113" s="161"/>
      <c r="I113" s="161"/>
      <c r="J113" s="16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61"/>
      <c r="C114" s="161"/>
      <c r="D114" s="161"/>
      <c r="E114" s="161"/>
      <c r="F114" s="161"/>
      <c r="G114" s="161"/>
      <c r="H114" s="161"/>
      <c r="I114" s="161"/>
      <c r="J114" s="16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61"/>
      <c r="C115" s="161"/>
      <c r="D115" s="161"/>
      <c r="E115" s="161"/>
      <c r="F115" s="161"/>
      <c r="G115" s="161"/>
      <c r="H115" s="161"/>
      <c r="I115" s="161"/>
      <c r="J115" s="16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61"/>
      <c r="C116" s="161"/>
      <c r="D116" s="161"/>
      <c r="E116" s="161"/>
      <c r="F116" s="161"/>
      <c r="G116" s="161"/>
      <c r="H116" s="161"/>
      <c r="I116" s="161"/>
      <c r="J116" s="16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61"/>
      <c r="C117" s="161"/>
      <c r="D117" s="161"/>
      <c r="E117" s="161"/>
      <c r="F117" s="161"/>
      <c r="G117" s="161"/>
      <c r="H117" s="161"/>
      <c r="I117" s="161"/>
      <c r="J117" s="16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61"/>
      <c r="C118" s="161"/>
      <c r="D118" s="161"/>
      <c r="E118" s="161"/>
      <c r="F118" s="161"/>
      <c r="G118" s="161"/>
      <c r="H118" s="161"/>
      <c r="I118" s="161"/>
      <c r="J118" s="16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61"/>
      <c r="C119" s="161"/>
      <c r="D119" s="161"/>
      <c r="E119" s="161"/>
      <c r="F119" s="161"/>
      <c r="G119" s="161"/>
      <c r="H119" s="161"/>
      <c r="I119" s="161"/>
      <c r="J119" s="16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61"/>
      <c r="C120" s="161"/>
      <c r="D120" s="161"/>
      <c r="E120" s="161"/>
      <c r="F120" s="161"/>
      <c r="G120" s="161"/>
      <c r="H120" s="161"/>
      <c r="I120" s="161"/>
      <c r="J120" s="16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61"/>
      <c r="C121" s="161"/>
      <c r="D121" s="161"/>
      <c r="E121" s="161"/>
      <c r="F121" s="161"/>
      <c r="G121" s="161"/>
      <c r="H121" s="161"/>
      <c r="I121" s="161"/>
      <c r="J121" s="16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61"/>
      <c r="C122" s="161"/>
      <c r="D122" s="161"/>
      <c r="E122" s="161"/>
      <c r="F122" s="161"/>
      <c r="G122" s="161"/>
      <c r="H122" s="161"/>
      <c r="I122" s="161"/>
      <c r="J122" s="16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61"/>
      <c r="C123" s="161"/>
      <c r="D123" s="161"/>
      <c r="E123" s="161"/>
      <c r="F123" s="161"/>
      <c r="G123" s="161"/>
      <c r="H123" s="161"/>
      <c r="I123" s="161"/>
      <c r="J123" s="16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61"/>
      <c r="C124" s="161"/>
      <c r="D124" s="161"/>
      <c r="E124" s="161"/>
      <c r="F124" s="161"/>
      <c r="G124" s="161"/>
      <c r="H124" s="161"/>
      <c r="I124" s="161"/>
      <c r="J124" s="16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61"/>
      <c r="C125" s="161"/>
      <c r="D125" s="161"/>
      <c r="E125" s="161"/>
      <c r="F125" s="161"/>
      <c r="G125" s="161"/>
      <c r="H125" s="161"/>
      <c r="I125" s="161"/>
      <c r="J125" s="16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61"/>
      <c r="C126" s="161"/>
      <c r="D126" s="161"/>
      <c r="E126" s="161"/>
      <c r="F126" s="161"/>
      <c r="G126" s="161"/>
      <c r="H126" s="161"/>
      <c r="I126" s="161"/>
      <c r="J126" s="16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61"/>
      <c r="C127" s="161"/>
      <c r="D127" s="161"/>
      <c r="E127" s="161"/>
      <c r="F127" s="161"/>
      <c r="G127" s="161"/>
      <c r="H127" s="161"/>
      <c r="I127" s="161"/>
      <c r="J127" s="16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61"/>
      <c r="C128" s="161"/>
      <c r="D128" s="161"/>
      <c r="E128" s="161"/>
      <c r="F128" s="161"/>
      <c r="G128" s="161"/>
      <c r="H128" s="161"/>
      <c r="I128" s="161"/>
      <c r="J128" s="16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61"/>
      <c r="C129" s="161"/>
      <c r="D129" s="161"/>
      <c r="E129" s="161"/>
      <c r="F129" s="161"/>
      <c r="G129" s="161"/>
      <c r="H129" s="161"/>
      <c r="I129" s="161"/>
      <c r="J129" s="16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61"/>
      <c r="C130" s="161"/>
      <c r="D130" s="161"/>
      <c r="E130" s="161"/>
      <c r="F130" s="161"/>
      <c r="G130" s="161"/>
      <c r="H130" s="161"/>
      <c r="I130" s="161"/>
      <c r="J130" s="16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61"/>
      <c r="C131" s="161"/>
      <c r="D131" s="161"/>
      <c r="E131" s="161"/>
      <c r="F131" s="161"/>
      <c r="G131" s="161"/>
      <c r="H131" s="161"/>
      <c r="I131" s="161"/>
      <c r="J131" s="16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61"/>
      <c r="C132" s="161"/>
      <c r="D132" s="161"/>
      <c r="E132" s="161"/>
      <c r="F132" s="161"/>
      <c r="G132" s="161"/>
      <c r="H132" s="161"/>
      <c r="I132" s="161"/>
      <c r="J132" s="16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61"/>
      <c r="C133" s="161"/>
      <c r="D133" s="161"/>
      <c r="E133" s="161"/>
      <c r="F133" s="161"/>
      <c r="G133" s="161"/>
      <c r="H133" s="161"/>
      <c r="I133" s="161"/>
      <c r="J133" s="16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61"/>
      <c r="C134" s="161"/>
      <c r="D134" s="161"/>
      <c r="E134" s="161"/>
      <c r="F134" s="161"/>
      <c r="G134" s="161"/>
      <c r="H134" s="161"/>
      <c r="I134" s="161"/>
      <c r="J134" s="16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61"/>
      <c r="C135" s="161"/>
      <c r="D135" s="161"/>
      <c r="E135" s="161"/>
      <c r="F135" s="161"/>
      <c r="G135" s="161"/>
      <c r="H135" s="161"/>
      <c r="I135" s="161"/>
      <c r="J135" s="16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61"/>
      <c r="C136" s="161"/>
      <c r="D136" s="161"/>
      <c r="E136" s="161"/>
      <c r="F136" s="161"/>
      <c r="G136" s="161"/>
      <c r="H136" s="161"/>
      <c r="I136" s="161"/>
      <c r="J136" s="16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61"/>
      <c r="C137" s="161"/>
      <c r="D137" s="161"/>
      <c r="E137" s="161"/>
      <c r="F137" s="161"/>
      <c r="G137" s="161"/>
      <c r="H137" s="161"/>
      <c r="I137" s="161"/>
      <c r="J137" s="16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61"/>
      <c r="C138" s="161"/>
      <c r="D138" s="161"/>
      <c r="E138" s="161"/>
      <c r="F138" s="161"/>
      <c r="G138" s="161"/>
      <c r="H138" s="161"/>
      <c r="I138" s="161"/>
      <c r="J138" s="16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61"/>
      <c r="C139" s="161"/>
      <c r="D139" s="161"/>
      <c r="E139" s="161"/>
      <c r="F139" s="161"/>
      <c r="G139" s="161"/>
      <c r="H139" s="161"/>
      <c r="I139" s="161"/>
      <c r="J139" s="16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61"/>
      <c r="C140" s="161"/>
      <c r="D140" s="161"/>
      <c r="E140" s="161"/>
      <c r="F140" s="161"/>
      <c r="G140" s="161"/>
      <c r="H140" s="161"/>
      <c r="I140" s="161"/>
      <c r="J140" s="16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61"/>
      <c r="C141" s="161"/>
      <c r="D141" s="161"/>
      <c r="E141" s="161"/>
      <c r="F141" s="161"/>
      <c r="G141" s="161"/>
      <c r="H141" s="161"/>
      <c r="I141" s="161"/>
      <c r="J141" s="16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61"/>
      <c r="C142" s="161"/>
      <c r="D142" s="161"/>
      <c r="E142" s="161"/>
      <c r="F142" s="161"/>
      <c r="G142" s="161"/>
      <c r="H142" s="161"/>
      <c r="I142" s="161"/>
      <c r="J142" s="16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61"/>
      <c r="C143" s="161"/>
      <c r="D143" s="161"/>
      <c r="E143" s="161"/>
      <c r="F143" s="161"/>
      <c r="G143" s="161"/>
      <c r="H143" s="161"/>
      <c r="I143" s="161"/>
      <c r="J143" s="16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61"/>
      <c r="C144" s="161"/>
      <c r="D144" s="161"/>
      <c r="E144" s="161"/>
      <c r="F144" s="161"/>
      <c r="G144" s="161"/>
      <c r="H144" s="161"/>
      <c r="I144" s="161"/>
      <c r="J144" s="16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61"/>
      <c r="C145" s="161"/>
      <c r="D145" s="161"/>
      <c r="E145" s="161"/>
      <c r="F145" s="161"/>
      <c r="G145" s="161"/>
      <c r="H145" s="161"/>
      <c r="I145" s="161"/>
      <c r="J145" s="16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61"/>
      <c r="C146" s="161"/>
      <c r="D146" s="161"/>
      <c r="E146" s="161"/>
      <c r="F146" s="161"/>
      <c r="G146" s="161"/>
      <c r="H146" s="161"/>
      <c r="I146" s="161"/>
      <c r="J146" s="16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61"/>
      <c r="C147" s="161"/>
      <c r="D147" s="161"/>
      <c r="E147" s="161"/>
      <c r="F147" s="161"/>
      <c r="G147" s="161"/>
      <c r="H147" s="161"/>
      <c r="I147" s="161"/>
      <c r="J147" s="16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61"/>
      <c r="C148" s="161"/>
      <c r="D148" s="161"/>
      <c r="E148" s="161"/>
      <c r="F148" s="161"/>
      <c r="G148" s="161"/>
      <c r="H148" s="161"/>
      <c r="I148" s="161"/>
      <c r="J148" s="16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61"/>
      <c r="C149" s="161"/>
      <c r="D149" s="161"/>
      <c r="E149" s="161"/>
      <c r="F149" s="161"/>
      <c r="G149" s="161"/>
      <c r="H149" s="161"/>
      <c r="I149" s="161"/>
      <c r="J149" s="16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61"/>
      <c r="C150" s="161"/>
      <c r="D150" s="161"/>
      <c r="E150" s="161"/>
      <c r="F150" s="161"/>
      <c r="G150" s="161"/>
      <c r="H150" s="161"/>
      <c r="I150" s="161"/>
      <c r="J150" s="16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61"/>
      <c r="C151" s="161"/>
      <c r="D151" s="161"/>
      <c r="E151" s="161"/>
      <c r="F151" s="161"/>
      <c r="G151" s="161"/>
      <c r="H151" s="161"/>
      <c r="I151" s="161"/>
      <c r="J151" s="16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61"/>
      <c r="C152" s="161"/>
      <c r="D152" s="161"/>
      <c r="E152" s="161"/>
      <c r="F152" s="161"/>
      <c r="G152" s="161"/>
      <c r="H152" s="161"/>
      <c r="I152" s="161"/>
      <c r="J152" s="16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61"/>
      <c r="C153" s="161"/>
      <c r="D153" s="161"/>
      <c r="E153" s="161"/>
      <c r="F153" s="161"/>
      <c r="G153" s="161"/>
      <c r="H153" s="161"/>
      <c r="I153" s="161"/>
      <c r="J153" s="16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61"/>
      <c r="C154" s="161"/>
      <c r="D154" s="161"/>
      <c r="E154" s="161"/>
      <c r="F154" s="161"/>
      <c r="G154" s="161"/>
      <c r="H154" s="161"/>
      <c r="I154" s="161"/>
      <c r="J154" s="16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61"/>
      <c r="C155" s="161"/>
      <c r="D155" s="161"/>
      <c r="E155" s="161"/>
      <c r="F155" s="161"/>
      <c r="G155" s="161"/>
      <c r="H155" s="161"/>
      <c r="I155" s="161"/>
      <c r="J155" s="16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61"/>
      <c r="C156" s="161"/>
      <c r="D156" s="161"/>
      <c r="E156" s="161"/>
      <c r="F156" s="161"/>
      <c r="G156" s="161"/>
      <c r="H156" s="161"/>
      <c r="I156" s="161"/>
      <c r="J156" s="16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61"/>
      <c r="C157" s="161"/>
      <c r="D157" s="161"/>
      <c r="E157" s="161"/>
      <c r="F157" s="161"/>
      <c r="G157" s="161"/>
      <c r="H157" s="161"/>
      <c r="I157" s="161"/>
      <c r="J157" s="16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61"/>
      <c r="C158" s="161"/>
      <c r="D158" s="161"/>
      <c r="E158" s="161"/>
      <c r="F158" s="161"/>
      <c r="G158" s="161"/>
      <c r="H158" s="161"/>
      <c r="I158" s="161"/>
      <c r="J158" s="16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61"/>
      <c r="C159" s="161"/>
      <c r="D159" s="161"/>
      <c r="E159" s="161"/>
      <c r="F159" s="161"/>
      <c r="G159" s="161"/>
      <c r="H159" s="161"/>
      <c r="I159" s="161"/>
      <c r="J159" s="16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61"/>
      <c r="C160" s="161"/>
      <c r="D160" s="161"/>
      <c r="E160" s="161"/>
      <c r="F160" s="161"/>
      <c r="G160" s="161"/>
      <c r="H160" s="161"/>
      <c r="I160" s="161"/>
      <c r="J160" s="16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61"/>
      <c r="C161" s="161"/>
      <c r="D161" s="161"/>
      <c r="E161" s="161"/>
      <c r="F161" s="161"/>
      <c r="G161" s="161"/>
      <c r="H161" s="161"/>
      <c r="I161" s="161"/>
      <c r="J161" s="16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61"/>
      <c r="C162" s="161"/>
      <c r="D162" s="161"/>
      <c r="E162" s="161"/>
      <c r="F162" s="161"/>
      <c r="G162" s="161"/>
      <c r="H162" s="161"/>
      <c r="I162" s="161"/>
      <c r="J162" s="16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61"/>
      <c r="C163" s="161"/>
      <c r="D163" s="161"/>
      <c r="E163" s="161"/>
      <c r="F163" s="161"/>
      <c r="G163" s="161"/>
      <c r="H163" s="161"/>
      <c r="I163" s="161"/>
      <c r="J163" s="16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61"/>
      <c r="C164" s="161"/>
      <c r="D164" s="161"/>
      <c r="E164" s="161"/>
      <c r="F164" s="161"/>
      <c r="G164" s="161"/>
      <c r="H164" s="161"/>
      <c r="I164" s="161"/>
      <c r="J164" s="16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61"/>
      <c r="C165" s="161"/>
      <c r="D165" s="161"/>
      <c r="E165" s="161"/>
      <c r="F165" s="161"/>
      <c r="G165" s="161"/>
      <c r="H165" s="161"/>
      <c r="I165" s="161"/>
      <c r="J165" s="16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61"/>
      <c r="C166" s="161"/>
      <c r="D166" s="161"/>
      <c r="E166" s="161"/>
      <c r="F166" s="161"/>
      <c r="G166" s="161"/>
      <c r="H166" s="161"/>
      <c r="I166" s="161"/>
      <c r="J166" s="16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61"/>
      <c r="C167" s="161"/>
      <c r="D167" s="161"/>
      <c r="E167" s="161"/>
      <c r="F167" s="161"/>
      <c r="G167" s="161"/>
      <c r="H167" s="161"/>
      <c r="I167" s="161"/>
      <c r="J167" s="16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61"/>
      <c r="C168" s="161"/>
      <c r="D168" s="161"/>
      <c r="E168" s="161"/>
      <c r="F168" s="161"/>
      <c r="G168" s="161"/>
      <c r="H168" s="161"/>
      <c r="I168" s="161"/>
      <c r="J168" s="16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61"/>
      <c r="C169" s="161"/>
      <c r="D169" s="161"/>
      <c r="E169" s="161"/>
      <c r="F169" s="161"/>
      <c r="G169" s="161"/>
      <c r="H169" s="161"/>
      <c r="I169" s="161"/>
      <c r="J169" s="16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61"/>
      <c r="C170" s="161"/>
      <c r="D170" s="161"/>
      <c r="E170" s="161"/>
      <c r="F170" s="161"/>
      <c r="G170" s="161"/>
      <c r="H170" s="161"/>
      <c r="I170" s="161"/>
      <c r="J170" s="16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61"/>
      <c r="C171" s="161"/>
      <c r="D171" s="161"/>
      <c r="E171" s="161"/>
      <c r="F171" s="161"/>
      <c r="G171" s="161"/>
      <c r="H171" s="161"/>
      <c r="I171" s="161"/>
      <c r="J171" s="16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61"/>
      <c r="C172" s="161"/>
      <c r="D172" s="161"/>
      <c r="E172" s="161"/>
      <c r="F172" s="161"/>
      <c r="G172" s="161"/>
      <c r="H172" s="161"/>
      <c r="I172" s="161"/>
      <c r="J172" s="16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61"/>
      <c r="C173" s="161"/>
      <c r="D173" s="161"/>
      <c r="E173" s="161"/>
      <c r="F173" s="161"/>
      <c r="G173" s="161"/>
      <c r="H173" s="161"/>
      <c r="I173" s="161"/>
      <c r="J173" s="16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61"/>
      <c r="C174" s="161"/>
      <c r="D174" s="161"/>
      <c r="E174" s="161"/>
      <c r="F174" s="161"/>
      <c r="G174" s="161"/>
      <c r="H174" s="161"/>
      <c r="I174" s="161"/>
      <c r="J174" s="16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61"/>
      <c r="C175" s="161"/>
      <c r="D175" s="161"/>
      <c r="E175" s="161"/>
      <c r="F175" s="161"/>
      <c r="G175" s="161"/>
      <c r="H175" s="161"/>
      <c r="I175" s="161"/>
      <c r="J175" s="16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61"/>
      <c r="C176" s="161"/>
      <c r="D176" s="161"/>
      <c r="E176" s="161"/>
      <c r="F176" s="161"/>
      <c r="G176" s="161"/>
      <c r="H176" s="161"/>
      <c r="I176" s="161"/>
      <c r="J176" s="16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61"/>
      <c r="C177" s="161"/>
      <c r="D177" s="161"/>
      <c r="E177" s="161"/>
      <c r="F177" s="161"/>
      <c r="G177" s="161"/>
      <c r="H177" s="161"/>
      <c r="I177" s="161"/>
      <c r="J177" s="16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61"/>
      <c r="C178" s="161"/>
      <c r="D178" s="161"/>
      <c r="E178" s="161"/>
      <c r="F178" s="161"/>
      <c r="G178" s="161"/>
      <c r="H178" s="161"/>
      <c r="I178" s="161"/>
      <c r="J178" s="16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61"/>
      <c r="C179" s="161"/>
      <c r="D179" s="161"/>
      <c r="E179" s="161"/>
      <c r="F179" s="161"/>
      <c r="G179" s="161"/>
      <c r="H179" s="161"/>
      <c r="I179" s="161"/>
      <c r="J179" s="16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61"/>
      <c r="C180" s="161"/>
      <c r="D180" s="161"/>
      <c r="E180" s="161"/>
      <c r="F180" s="161"/>
      <c r="G180" s="161"/>
      <c r="H180" s="161"/>
      <c r="I180" s="161"/>
      <c r="J180" s="16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61"/>
      <c r="C181" s="161"/>
      <c r="D181" s="161"/>
      <c r="E181" s="161"/>
      <c r="F181" s="161"/>
      <c r="G181" s="161"/>
      <c r="H181" s="161"/>
      <c r="I181" s="161"/>
      <c r="J181" s="16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61"/>
      <c r="C182" s="161"/>
      <c r="D182" s="161"/>
      <c r="E182" s="161"/>
      <c r="F182" s="161"/>
      <c r="G182" s="161"/>
      <c r="H182" s="161"/>
      <c r="I182" s="161"/>
      <c r="J182" s="16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61"/>
      <c r="C183" s="161"/>
      <c r="D183" s="161"/>
      <c r="E183" s="161"/>
      <c r="F183" s="161"/>
      <c r="G183" s="161"/>
      <c r="H183" s="161"/>
      <c r="I183" s="161"/>
      <c r="J183" s="16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61"/>
      <c r="C184" s="161"/>
      <c r="D184" s="161"/>
      <c r="E184" s="161"/>
      <c r="F184" s="161"/>
      <c r="G184" s="161"/>
      <c r="H184" s="161"/>
      <c r="I184" s="161"/>
      <c r="J184" s="16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61"/>
      <c r="C185" s="161"/>
      <c r="D185" s="161"/>
      <c r="E185" s="161"/>
      <c r="F185" s="161"/>
      <c r="G185" s="161"/>
      <c r="H185" s="161"/>
      <c r="I185" s="161"/>
      <c r="J185" s="16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61"/>
      <c r="C186" s="161"/>
      <c r="D186" s="161"/>
      <c r="E186" s="161"/>
      <c r="F186" s="161"/>
      <c r="G186" s="161"/>
      <c r="H186" s="161"/>
      <c r="I186" s="161"/>
      <c r="J186" s="16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61"/>
      <c r="C187" s="161"/>
      <c r="D187" s="161"/>
      <c r="E187" s="161"/>
      <c r="F187" s="161"/>
      <c r="G187" s="161"/>
      <c r="H187" s="161"/>
      <c r="I187" s="161"/>
      <c r="J187" s="16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61"/>
      <c r="C188" s="161"/>
      <c r="D188" s="161"/>
      <c r="E188" s="161"/>
      <c r="F188" s="161"/>
      <c r="G188" s="161"/>
      <c r="H188" s="161"/>
      <c r="I188" s="161"/>
      <c r="J188" s="16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61"/>
      <c r="C189" s="161"/>
      <c r="D189" s="161"/>
      <c r="E189" s="161"/>
      <c r="F189" s="161"/>
      <c r="G189" s="161"/>
      <c r="H189" s="161"/>
      <c r="I189" s="161"/>
      <c r="J189" s="16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61"/>
      <c r="C190" s="161"/>
      <c r="D190" s="161"/>
      <c r="E190" s="161"/>
      <c r="F190" s="161"/>
      <c r="G190" s="161"/>
      <c r="H190" s="161"/>
      <c r="I190" s="161"/>
      <c r="J190" s="16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61"/>
      <c r="C191" s="161"/>
      <c r="D191" s="161"/>
      <c r="E191" s="161"/>
      <c r="F191" s="161"/>
      <c r="G191" s="161"/>
      <c r="H191" s="161"/>
      <c r="I191" s="161"/>
      <c r="J191" s="16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61"/>
      <c r="C192" s="161"/>
      <c r="D192" s="161"/>
      <c r="E192" s="161"/>
      <c r="F192" s="161"/>
      <c r="G192" s="161"/>
      <c r="H192" s="161"/>
      <c r="I192" s="161"/>
      <c r="J192" s="16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61"/>
      <c r="C193" s="161"/>
      <c r="D193" s="161"/>
      <c r="E193" s="161"/>
      <c r="F193" s="161"/>
      <c r="G193" s="161"/>
      <c r="H193" s="161"/>
      <c r="I193" s="161"/>
      <c r="J193" s="16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61"/>
      <c r="C194" s="161"/>
      <c r="D194" s="161"/>
      <c r="E194" s="161"/>
      <c r="F194" s="161"/>
      <c r="G194" s="161"/>
      <c r="H194" s="161"/>
      <c r="I194" s="161"/>
      <c r="J194" s="16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61"/>
      <c r="C195" s="161"/>
      <c r="D195" s="161"/>
      <c r="E195" s="161"/>
      <c r="F195" s="161"/>
      <c r="G195" s="161"/>
      <c r="H195" s="161"/>
      <c r="I195" s="161"/>
      <c r="J195" s="16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61"/>
      <c r="C196" s="161"/>
      <c r="D196" s="161"/>
      <c r="E196" s="161"/>
      <c r="F196" s="161"/>
      <c r="G196" s="161"/>
      <c r="H196" s="161"/>
      <c r="I196" s="161"/>
      <c r="J196" s="16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61"/>
      <c r="C197" s="161"/>
      <c r="D197" s="161"/>
      <c r="E197" s="161"/>
      <c r="F197" s="161"/>
      <c r="G197" s="161"/>
      <c r="H197" s="161"/>
      <c r="I197" s="161"/>
      <c r="J197" s="16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61"/>
      <c r="C198" s="161"/>
      <c r="D198" s="161"/>
      <c r="E198" s="161"/>
      <c r="F198" s="161"/>
      <c r="G198" s="161"/>
      <c r="H198" s="161"/>
      <c r="I198" s="161"/>
      <c r="J198" s="16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61"/>
      <c r="C199" s="161"/>
      <c r="D199" s="161"/>
      <c r="E199" s="161"/>
      <c r="F199" s="161"/>
      <c r="G199" s="161"/>
      <c r="H199" s="161"/>
      <c r="I199" s="161"/>
      <c r="J199" s="16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61"/>
      <c r="C200" s="161"/>
      <c r="D200" s="161"/>
      <c r="E200" s="161"/>
      <c r="F200" s="161"/>
      <c r="G200" s="161"/>
      <c r="H200" s="161"/>
      <c r="I200" s="161"/>
      <c r="J200" s="16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61"/>
      <c r="C201" s="161"/>
      <c r="D201" s="161"/>
      <c r="E201" s="161"/>
      <c r="F201" s="161"/>
      <c r="G201" s="161"/>
      <c r="H201" s="161"/>
      <c r="I201" s="161"/>
      <c r="J201" s="16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61"/>
      <c r="C202" s="161"/>
      <c r="D202" s="161"/>
      <c r="E202" s="161"/>
      <c r="F202" s="161"/>
      <c r="G202" s="161"/>
      <c r="H202" s="161"/>
      <c r="I202" s="161"/>
      <c r="J202" s="16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61"/>
      <c r="C203" s="161"/>
      <c r="D203" s="161"/>
      <c r="E203" s="161"/>
      <c r="F203" s="161"/>
      <c r="G203" s="161"/>
      <c r="H203" s="161"/>
      <c r="I203" s="161"/>
      <c r="J203" s="16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61"/>
      <c r="C204" s="161"/>
      <c r="D204" s="161"/>
      <c r="E204" s="161"/>
      <c r="F204" s="161"/>
      <c r="G204" s="161"/>
      <c r="H204" s="161"/>
      <c r="I204" s="161"/>
      <c r="J204" s="16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61"/>
      <c r="C205" s="161"/>
      <c r="D205" s="161"/>
      <c r="E205" s="161"/>
      <c r="F205" s="161"/>
      <c r="G205" s="161"/>
      <c r="H205" s="161"/>
      <c r="I205" s="161"/>
      <c r="J205" s="16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61"/>
      <c r="C206" s="161"/>
      <c r="D206" s="161"/>
      <c r="E206" s="161"/>
      <c r="F206" s="161"/>
      <c r="G206" s="161"/>
      <c r="H206" s="161"/>
      <c r="I206" s="161"/>
      <c r="J206" s="16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61"/>
      <c r="C207" s="161"/>
      <c r="D207" s="161"/>
      <c r="E207" s="161"/>
      <c r="F207" s="161"/>
      <c r="G207" s="161"/>
      <c r="H207" s="161"/>
      <c r="I207" s="161"/>
      <c r="J207" s="16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61"/>
      <c r="C208" s="161"/>
      <c r="D208" s="161"/>
      <c r="E208" s="161"/>
      <c r="F208" s="161"/>
      <c r="G208" s="161"/>
      <c r="H208" s="161"/>
      <c r="I208" s="161"/>
      <c r="J208" s="16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61"/>
      <c r="C209" s="161"/>
      <c r="D209" s="161"/>
      <c r="E209" s="161"/>
      <c r="F209" s="161"/>
      <c r="G209" s="161"/>
      <c r="H209" s="161"/>
      <c r="I209" s="161"/>
      <c r="J209" s="16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61"/>
      <c r="C210" s="161"/>
      <c r="D210" s="161"/>
      <c r="E210" s="161"/>
      <c r="F210" s="161"/>
      <c r="G210" s="161"/>
      <c r="H210" s="161"/>
      <c r="I210" s="161"/>
      <c r="J210" s="16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61"/>
      <c r="C211" s="161"/>
      <c r="D211" s="161"/>
      <c r="E211" s="161"/>
      <c r="F211" s="161"/>
      <c r="G211" s="161"/>
      <c r="H211" s="161"/>
      <c r="I211" s="161"/>
      <c r="J211" s="16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61"/>
      <c r="C212" s="161"/>
      <c r="D212" s="161"/>
      <c r="E212" s="161"/>
      <c r="F212" s="161"/>
      <c r="G212" s="161"/>
      <c r="H212" s="161"/>
      <c r="I212" s="161"/>
      <c r="J212" s="16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61"/>
      <c r="C213" s="161"/>
      <c r="D213" s="161"/>
      <c r="E213" s="161"/>
      <c r="F213" s="161"/>
      <c r="G213" s="161"/>
      <c r="H213" s="161"/>
      <c r="I213" s="161"/>
      <c r="J213" s="16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61"/>
      <c r="C214" s="161"/>
      <c r="D214" s="161"/>
      <c r="E214" s="161"/>
      <c r="F214" s="161"/>
      <c r="G214" s="161"/>
      <c r="H214" s="161"/>
      <c r="I214" s="161"/>
      <c r="J214" s="16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61"/>
      <c r="C215" s="161"/>
      <c r="D215" s="161"/>
      <c r="E215" s="161"/>
      <c r="F215" s="161"/>
      <c r="G215" s="161"/>
      <c r="H215" s="161"/>
      <c r="I215" s="161"/>
      <c r="J215" s="16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61"/>
      <c r="C216" s="161"/>
      <c r="D216" s="161"/>
      <c r="E216" s="161"/>
      <c r="F216" s="161"/>
      <c r="G216" s="161"/>
      <c r="H216" s="161"/>
      <c r="I216" s="161"/>
      <c r="J216" s="16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61"/>
      <c r="C217" s="161"/>
      <c r="D217" s="161"/>
      <c r="E217" s="161"/>
      <c r="F217" s="161"/>
      <c r="G217" s="161"/>
      <c r="H217" s="161"/>
      <c r="I217" s="161"/>
      <c r="J217" s="16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61"/>
      <c r="C218" s="161"/>
      <c r="D218" s="161"/>
      <c r="E218" s="161"/>
      <c r="F218" s="161"/>
      <c r="G218" s="161"/>
      <c r="H218" s="161"/>
      <c r="I218" s="161"/>
      <c r="J218" s="16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61"/>
      <c r="C219" s="161"/>
      <c r="D219" s="161"/>
      <c r="E219" s="161"/>
      <c r="F219" s="161"/>
      <c r="G219" s="161"/>
      <c r="H219" s="161"/>
      <c r="I219" s="161"/>
      <c r="J219" s="16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61"/>
      <c r="C220" s="161"/>
      <c r="D220" s="161"/>
      <c r="E220" s="161"/>
      <c r="F220" s="161"/>
      <c r="G220" s="161"/>
      <c r="H220" s="161"/>
      <c r="I220" s="161"/>
      <c r="J220" s="16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61"/>
      <c r="C221" s="161"/>
      <c r="D221" s="161"/>
      <c r="E221" s="161"/>
      <c r="F221" s="161"/>
      <c r="G221" s="161"/>
      <c r="H221" s="161"/>
      <c r="I221" s="161"/>
      <c r="J221" s="16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61"/>
      <c r="C222" s="161"/>
      <c r="D222" s="161"/>
      <c r="E222" s="161"/>
      <c r="F222" s="161"/>
      <c r="G222" s="161"/>
      <c r="H222" s="161"/>
      <c r="I222" s="161"/>
      <c r="J222" s="16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61"/>
      <c r="C223" s="161"/>
      <c r="D223" s="161"/>
      <c r="E223" s="161"/>
      <c r="F223" s="161"/>
      <c r="G223" s="161"/>
      <c r="H223" s="161"/>
      <c r="I223" s="161"/>
      <c r="J223" s="16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61"/>
      <c r="C224" s="161"/>
      <c r="D224" s="161"/>
      <c r="E224" s="161"/>
      <c r="F224" s="161"/>
      <c r="G224" s="161"/>
      <c r="H224" s="161"/>
      <c r="I224" s="161"/>
      <c r="J224" s="16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61"/>
      <c r="C225" s="161"/>
      <c r="D225" s="161"/>
      <c r="E225" s="161"/>
      <c r="F225" s="161"/>
      <c r="G225" s="161"/>
      <c r="H225" s="161"/>
      <c r="I225" s="161"/>
      <c r="J225" s="16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61"/>
      <c r="C226" s="161"/>
      <c r="D226" s="161"/>
      <c r="E226" s="161"/>
      <c r="F226" s="161"/>
      <c r="G226" s="161"/>
      <c r="H226" s="161"/>
      <c r="I226" s="161"/>
      <c r="J226" s="16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61"/>
      <c r="C227" s="161"/>
      <c r="D227" s="161"/>
      <c r="E227" s="161"/>
      <c r="F227" s="161"/>
      <c r="G227" s="161"/>
      <c r="H227" s="161"/>
      <c r="I227" s="161"/>
      <c r="J227" s="16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61"/>
      <c r="C228" s="161"/>
      <c r="D228" s="161"/>
      <c r="E228" s="161"/>
      <c r="F228" s="161"/>
      <c r="G228" s="161"/>
      <c r="H228" s="161"/>
      <c r="I228" s="161"/>
      <c r="J228" s="16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61"/>
      <c r="C229" s="161"/>
      <c r="D229" s="161"/>
      <c r="E229" s="161"/>
      <c r="F229" s="161"/>
      <c r="G229" s="161"/>
      <c r="H229" s="161"/>
      <c r="I229" s="161"/>
      <c r="J229" s="16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61"/>
      <c r="C230" s="161"/>
      <c r="D230" s="161"/>
      <c r="E230" s="161"/>
      <c r="F230" s="161"/>
      <c r="G230" s="161"/>
      <c r="H230" s="161"/>
      <c r="I230" s="161"/>
      <c r="J230" s="16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61"/>
      <c r="C231" s="161"/>
      <c r="D231" s="161"/>
      <c r="E231" s="161"/>
      <c r="F231" s="161"/>
      <c r="G231" s="161"/>
      <c r="H231" s="161"/>
      <c r="I231" s="161"/>
      <c r="J231" s="16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61"/>
      <c r="C232" s="161"/>
      <c r="D232" s="161"/>
      <c r="E232" s="161"/>
      <c r="F232" s="161"/>
      <c r="G232" s="161"/>
      <c r="H232" s="161"/>
      <c r="I232" s="161"/>
      <c r="J232" s="16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61"/>
      <c r="C233" s="161"/>
      <c r="D233" s="161"/>
      <c r="E233" s="161"/>
      <c r="F233" s="161"/>
      <c r="G233" s="161"/>
      <c r="H233" s="161"/>
      <c r="I233" s="161"/>
      <c r="J233" s="16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61"/>
      <c r="C234" s="161"/>
      <c r="D234" s="161"/>
      <c r="E234" s="161"/>
      <c r="F234" s="161"/>
      <c r="G234" s="161"/>
      <c r="H234" s="161"/>
      <c r="I234" s="161"/>
      <c r="J234" s="16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61"/>
      <c r="C235" s="161"/>
      <c r="D235" s="161"/>
      <c r="E235" s="161"/>
      <c r="F235" s="161"/>
      <c r="G235" s="161"/>
      <c r="H235" s="161"/>
      <c r="I235" s="161"/>
      <c r="J235" s="16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61"/>
      <c r="C236" s="161"/>
      <c r="D236" s="161"/>
      <c r="E236" s="161"/>
      <c r="F236" s="161"/>
      <c r="G236" s="161"/>
      <c r="H236" s="161"/>
      <c r="I236" s="161"/>
      <c r="J236" s="16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61"/>
      <c r="C237" s="161"/>
      <c r="D237" s="161"/>
      <c r="E237" s="161"/>
      <c r="F237" s="161"/>
      <c r="G237" s="161"/>
      <c r="H237" s="161"/>
      <c r="I237" s="161"/>
      <c r="J237" s="16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61"/>
      <c r="C238" s="161"/>
      <c r="D238" s="161"/>
      <c r="E238" s="161"/>
      <c r="F238" s="161"/>
      <c r="G238" s="161"/>
      <c r="H238" s="161"/>
      <c r="I238" s="161"/>
      <c r="J238" s="16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61"/>
      <c r="C239" s="161"/>
      <c r="D239" s="161"/>
      <c r="E239" s="161"/>
      <c r="F239" s="161"/>
      <c r="G239" s="161"/>
      <c r="H239" s="161"/>
      <c r="I239" s="161"/>
      <c r="J239" s="16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61"/>
      <c r="C240" s="161"/>
      <c r="D240" s="161"/>
      <c r="E240" s="161"/>
      <c r="F240" s="161"/>
      <c r="G240" s="161"/>
      <c r="H240" s="161"/>
      <c r="I240" s="161"/>
      <c r="J240" s="16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61"/>
      <c r="C241" s="161"/>
      <c r="D241" s="161"/>
      <c r="E241" s="161"/>
      <c r="F241" s="161"/>
      <c r="G241" s="161"/>
      <c r="H241" s="161"/>
      <c r="I241" s="161"/>
      <c r="J241" s="16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61"/>
      <c r="C242" s="161"/>
      <c r="D242" s="161"/>
      <c r="E242" s="161"/>
      <c r="F242" s="161"/>
      <c r="G242" s="161"/>
      <c r="H242" s="161"/>
      <c r="I242" s="161"/>
      <c r="J242" s="16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61"/>
      <c r="C243" s="161"/>
      <c r="D243" s="161"/>
      <c r="E243" s="161"/>
      <c r="F243" s="161"/>
      <c r="G243" s="161"/>
      <c r="H243" s="161"/>
      <c r="I243" s="161"/>
      <c r="J243" s="16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61"/>
      <c r="C244" s="161"/>
      <c r="D244" s="161"/>
      <c r="E244" s="161"/>
      <c r="F244" s="161"/>
      <c r="G244" s="161"/>
      <c r="H244" s="161"/>
      <c r="I244" s="161"/>
      <c r="J244" s="16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61"/>
      <c r="C245" s="161"/>
      <c r="D245" s="161"/>
      <c r="E245" s="161"/>
      <c r="F245" s="161"/>
      <c r="G245" s="161"/>
      <c r="H245" s="161"/>
      <c r="I245" s="161"/>
      <c r="J245" s="16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61"/>
      <c r="C246" s="161"/>
      <c r="D246" s="161"/>
      <c r="E246" s="161"/>
      <c r="F246" s="161"/>
      <c r="G246" s="161"/>
      <c r="H246" s="161"/>
      <c r="I246" s="161"/>
      <c r="J246" s="16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61"/>
      <c r="C247" s="161"/>
      <c r="D247" s="161"/>
      <c r="E247" s="161"/>
      <c r="F247" s="161"/>
      <c r="G247" s="161"/>
      <c r="H247" s="161"/>
      <c r="I247" s="161"/>
      <c r="J247" s="16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61"/>
      <c r="C248" s="161"/>
      <c r="D248" s="161"/>
      <c r="E248" s="161"/>
      <c r="F248" s="161"/>
      <c r="G248" s="161"/>
      <c r="H248" s="161"/>
      <c r="I248" s="161"/>
      <c r="J248" s="16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61"/>
      <c r="C249" s="161"/>
      <c r="D249" s="161"/>
      <c r="E249" s="161"/>
      <c r="F249" s="161"/>
      <c r="G249" s="161"/>
      <c r="H249" s="161"/>
      <c r="I249" s="161"/>
      <c r="J249" s="16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61"/>
      <c r="C250" s="161"/>
      <c r="D250" s="161"/>
      <c r="E250" s="161"/>
      <c r="F250" s="161"/>
      <c r="G250" s="161"/>
      <c r="H250" s="161"/>
      <c r="I250" s="161"/>
      <c r="J250" s="16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61"/>
      <c r="C251" s="161"/>
      <c r="D251" s="161"/>
      <c r="E251" s="161"/>
      <c r="F251" s="161"/>
      <c r="G251" s="161"/>
      <c r="H251" s="161"/>
      <c r="I251" s="161"/>
      <c r="J251" s="16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61"/>
      <c r="C252" s="161"/>
      <c r="D252" s="161"/>
      <c r="E252" s="161"/>
      <c r="F252" s="161"/>
      <c r="G252" s="161"/>
      <c r="H252" s="161"/>
      <c r="I252" s="161"/>
      <c r="J252" s="16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61"/>
      <c r="C253" s="161"/>
      <c r="D253" s="161"/>
      <c r="E253" s="161"/>
      <c r="F253" s="161"/>
      <c r="G253" s="161"/>
      <c r="H253" s="161"/>
      <c r="I253" s="161"/>
      <c r="J253" s="16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61"/>
      <c r="C254" s="161"/>
      <c r="D254" s="161"/>
      <c r="E254" s="161"/>
      <c r="F254" s="161"/>
      <c r="G254" s="161"/>
      <c r="H254" s="161"/>
      <c r="I254" s="161"/>
      <c r="J254" s="16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61"/>
      <c r="C255" s="161"/>
      <c r="D255" s="161"/>
      <c r="E255" s="161"/>
      <c r="F255" s="161"/>
      <c r="G255" s="161"/>
      <c r="H255" s="161"/>
      <c r="I255" s="161"/>
      <c r="J255" s="16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61"/>
      <c r="C256" s="161"/>
      <c r="D256" s="161"/>
      <c r="E256" s="161"/>
      <c r="F256" s="161"/>
      <c r="G256" s="161"/>
      <c r="H256" s="161"/>
      <c r="I256" s="161"/>
      <c r="J256" s="16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5">
    <mergeCell ref="I5:J5"/>
    <mergeCell ref="D5:G5"/>
    <mergeCell ref="B1:J1"/>
    <mergeCell ref="B2:J2"/>
    <mergeCell ref="B3:J3"/>
  </mergeCells>
  <conditionalFormatting sqref="D7:E51 G7:G51 J10 F16 F22:F26">
    <cfRule type="containsText" dxfId="4" priority="1" operator="containsText" text="FALSE">
      <formula>NOT(ISERROR(SEARCH(("FALSE"),(D7))))</formula>
    </cfRule>
  </conditionalFormatting>
  <conditionalFormatting sqref="J22">
    <cfRule type="containsText" dxfId="3" priority="2" operator="containsText" text="FALSE">
      <formula>NOT(ISERROR(SEARCH(("FALSE"),(J22))))</formula>
    </cfRule>
  </conditionalFormatting>
  <conditionalFormatting sqref="J26">
    <cfRule type="containsText" dxfId="2" priority="3" operator="containsText" text="FALSE">
      <formula>NOT(ISERROR(SEARCH(("FALSE"),(J26))))</formula>
    </cfRule>
  </conditionalFormatting>
  <conditionalFormatting sqref="J29">
    <cfRule type="containsText" dxfId="1" priority="4" operator="containsText" text="FALSE">
      <formula>NOT(ISERROR(SEARCH(("FALSE"),(J29))))</formula>
    </cfRule>
  </conditionalFormatting>
  <conditionalFormatting sqref="J33">
    <cfRule type="containsText" dxfId="0" priority="5" operator="containsText" text="FALSE">
      <formula>NOT(ISERROR(SEARCH(("FALSE"),(J33))))</formula>
    </cfRule>
  </conditionalFormatting>
  <pageMargins left="0.25" right="0.25" top="0.75" bottom="0.75" header="0" footer="0"/>
  <pageSetup orientation="portrait"/>
  <rowBreaks count="1" manualBreakCount="1">
    <brk id="56" man="1"/>
  </rowBreak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showGridLines="0" workbookViewId="0"/>
  </sheetViews>
  <sheetFormatPr defaultColWidth="14.42578125" defaultRowHeight="15" customHeight="1"/>
  <cols>
    <col min="1" max="1" width="9" customWidth="1"/>
    <col min="2" max="2" width="8" customWidth="1"/>
    <col min="3" max="3" width="42.42578125" customWidth="1"/>
    <col min="4" max="4" width="4.42578125" customWidth="1"/>
    <col min="5" max="5" width="13.7109375" customWidth="1"/>
    <col min="6" max="6" width="5" customWidth="1"/>
  </cols>
  <sheetData>
    <row r="1" spans="1:23">
      <c r="A1" s="138" t="s">
        <v>494</v>
      </c>
      <c r="B1" s="296" t="s">
        <v>497</v>
      </c>
      <c r="C1" s="290"/>
      <c r="D1" s="290"/>
      <c r="E1" s="32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141"/>
      <c r="G2" s="143"/>
      <c r="H2" s="143"/>
      <c r="I2" s="143"/>
      <c r="J2" s="143"/>
      <c r="K2" s="143"/>
      <c r="L2" s="14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>
      <c r="A3" s="297" t="s">
        <v>499</v>
      </c>
      <c r="B3" s="290"/>
      <c r="C3" s="290"/>
      <c r="D3" s="290"/>
      <c r="E3" s="290"/>
      <c r="F3" s="141"/>
      <c r="G3" s="143"/>
      <c r="H3" s="143"/>
      <c r="I3" s="143"/>
      <c r="J3" s="143"/>
      <c r="K3" s="143"/>
      <c r="L3" s="14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138"/>
      <c r="B4" s="111"/>
      <c r="C4" s="145"/>
      <c r="D4" s="17"/>
      <c r="E4" s="17"/>
      <c r="F4" s="111"/>
      <c r="G4" s="143"/>
      <c r="H4" s="143"/>
      <c r="I4" s="143"/>
      <c r="J4" s="143"/>
      <c r="K4" s="143"/>
      <c r="L4" s="143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" customHeight="1">
      <c r="A5" s="138"/>
      <c r="B5" s="146" t="s">
        <v>13</v>
      </c>
      <c r="C5" s="147" t="s">
        <v>500</v>
      </c>
      <c r="D5" s="36"/>
      <c r="E5" s="17"/>
      <c r="F5" s="111"/>
      <c r="G5" s="143"/>
      <c r="H5" s="143"/>
      <c r="J5" s="143"/>
      <c r="K5" s="143"/>
      <c r="L5" s="143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" customHeight="1">
      <c r="A6" s="138"/>
      <c r="B6" s="149" t="s">
        <v>241</v>
      </c>
      <c r="C6" s="150" t="s">
        <v>501</v>
      </c>
      <c r="D6" s="39"/>
      <c r="E6" s="17"/>
      <c r="F6" s="111"/>
      <c r="G6" s="143"/>
      <c r="H6" s="143"/>
      <c r="J6" s="143"/>
      <c r="K6" s="143"/>
      <c r="L6" s="14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>
      <c r="A7" s="138"/>
      <c r="B7" s="68" t="s">
        <v>244</v>
      </c>
      <c r="C7" s="145" t="s">
        <v>203</v>
      </c>
      <c r="D7" s="14"/>
      <c r="E7" s="17"/>
      <c r="F7" s="111"/>
      <c r="G7" s="143"/>
      <c r="H7" s="143"/>
      <c r="I7" s="143"/>
      <c r="J7" s="143"/>
      <c r="K7" s="143"/>
      <c r="L7" s="14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>
      <c r="A8" s="138"/>
      <c r="B8" s="68" t="s">
        <v>244</v>
      </c>
      <c r="C8" s="145" t="s">
        <v>502</v>
      </c>
      <c r="D8" s="14"/>
      <c r="E8" s="17"/>
      <c r="F8" s="111"/>
      <c r="G8" s="143"/>
      <c r="H8" s="143"/>
      <c r="I8" s="143"/>
      <c r="J8" s="143"/>
      <c r="K8" s="143"/>
      <c r="L8" s="143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>
      <c r="A9" s="138"/>
      <c r="B9" s="68" t="s">
        <v>244</v>
      </c>
      <c r="C9" s="145" t="s">
        <v>503</v>
      </c>
      <c r="D9" s="14"/>
      <c r="E9" s="17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>
      <c r="A10" s="138"/>
      <c r="B10" s="68" t="s">
        <v>265</v>
      </c>
      <c r="C10" s="145">
        <v>817</v>
      </c>
      <c r="D10" s="14"/>
      <c r="E10" s="17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>
      <c r="A11" s="138"/>
      <c r="B11" s="68" t="s">
        <v>267</v>
      </c>
      <c r="C11" s="145">
        <v>25</v>
      </c>
      <c r="D11" s="14"/>
      <c r="E11" s="17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>
      <c r="A12" s="138"/>
      <c r="B12" s="68" t="s">
        <v>267</v>
      </c>
      <c r="C12" s="145">
        <v>78</v>
      </c>
      <c r="D12" s="14"/>
      <c r="E12" s="17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>
      <c r="A13" s="138"/>
      <c r="B13" s="68" t="s">
        <v>267</v>
      </c>
      <c r="C13" s="145">
        <v>123</v>
      </c>
      <c r="D13" s="14"/>
      <c r="E13" s="17"/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>
      <c r="A14" s="138"/>
      <c r="B14" s="68" t="s">
        <v>267</v>
      </c>
      <c r="C14" s="145">
        <v>133</v>
      </c>
      <c r="D14" s="14"/>
      <c r="E14" s="138"/>
      <c r="F14" s="1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>
      <c r="A15" s="138"/>
      <c r="B15" s="68" t="s">
        <v>267</v>
      </c>
      <c r="C15" s="145">
        <v>203</v>
      </c>
      <c r="D15" s="14" t="s">
        <v>201</v>
      </c>
      <c r="E15" s="17"/>
      <c r="F15" s="1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>
      <c r="A16" s="138"/>
      <c r="B16" s="68" t="s">
        <v>267</v>
      </c>
      <c r="C16" s="145">
        <v>204</v>
      </c>
      <c r="D16" s="14" t="s">
        <v>201</v>
      </c>
      <c r="E16" s="17"/>
      <c r="F16" s="1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>
      <c r="A17" s="138"/>
      <c r="B17" s="68" t="s">
        <v>267</v>
      </c>
      <c r="C17" s="145">
        <v>205</v>
      </c>
      <c r="D17" s="14" t="s">
        <v>201</v>
      </c>
      <c r="E17" s="17"/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>
      <c r="A18" s="138"/>
      <c r="B18" s="68" t="s">
        <v>267</v>
      </c>
      <c r="C18" s="145">
        <v>206</v>
      </c>
      <c r="D18" s="14" t="s">
        <v>201</v>
      </c>
      <c r="E18" s="17"/>
      <c r="F18" s="1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>
      <c r="A19" s="138"/>
      <c r="B19" s="68" t="s">
        <v>267</v>
      </c>
      <c r="C19" s="145">
        <v>207</v>
      </c>
      <c r="D19" s="14" t="s">
        <v>201</v>
      </c>
      <c r="E19" s="17"/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>
      <c r="A20" s="138"/>
      <c r="B20" s="68" t="s">
        <v>267</v>
      </c>
      <c r="C20" s="145">
        <v>208</v>
      </c>
      <c r="D20" s="14" t="s">
        <v>201</v>
      </c>
      <c r="E20" s="17"/>
      <c r="F20" s="1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>
      <c r="A21" s="138"/>
      <c r="B21" s="68" t="s">
        <v>267</v>
      </c>
      <c r="C21" s="145">
        <v>456</v>
      </c>
      <c r="D21" s="14"/>
      <c r="E21" s="17"/>
      <c r="F21" s="1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>
      <c r="A22" s="138"/>
      <c r="B22" s="68" t="s">
        <v>270</v>
      </c>
      <c r="C22" s="145">
        <v>911</v>
      </c>
      <c r="D22" s="14"/>
      <c r="E22" s="17"/>
      <c r="F22" s="1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38"/>
      <c r="B23" s="68" t="s">
        <v>276</v>
      </c>
      <c r="C23" s="145" t="s">
        <v>203</v>
      </c>
      <c r="D23" s="14"/>
      <c r="E23" s="17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38"/>
      <c r="B24" s="68" t="s">
        <v>279</v>
      </c>
      <c r="C24" s="145" t="s">
        <v>203</v>
      </c>
      <c r="D24" s="14"/>
      <c r="E24" s="17"/>
      <c r="F24" s="1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38"/>
      <c r="B25" s="68" t="s">
        <v>281</v>
      </c>
      <c r="C25" s="145">
        <v>212</v>
      </c>
      <c r="D25" s="14" t="s">
        <v>201</v>
      </c>
      <c r="E25" s="17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38"/>
      <c r="B26" s="68" t="s">
        <v>281</v>
      </c>
      <c r="C26" s="145">
        <v>213</v>
      </c>
      <c r="D26" s="14" t="s">
        <v>201</v>
      </c>
      <c r="E26" s="138"/>
      <c r="F26" s="1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38"/>
      <c r="B27" s="68" t="s">
        <v>281</v>
      </c>
      <c r="C27" s="145">
        <v>214</v>
      </c>
      <c r="D27" s="14" t="s">
        <v>201</v>
      </c>
      <c r="E27" s="17"/>
      <c r="F27" s="1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38"/>
      <c r="B28" s="68" t="s">
        <v>281</v>
      </c>
      <c r="C28" s="145">
        <v>211</v>
      </c>
      <c r="D28" s="14" t="s">
        <v>201</v>
      </c>
      <c r="E28" s="17"/>
      <c r="F28" s="1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38"/>
      <c r="B29" s="68" t="s">
        <v>281</v>
      </c>
      <c r="C29" s="145">
        <v>210</v>
      </c>
      <c r="D29" s="14" t="s">
        <v>201</v>
      </c>
      <c r="E29" s="138"/>
      <c r="F29" s="1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38"/>
      <c r="B30" s="68" t="s">
        <v>284</v>
      </c>
      <c r="C30" s="145">
        <v>875</v>
      </c>
      <c r="D30" s="14"/>
      <c r="E30" s="138"/>
      <c r="F30" s="1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38"/>
      <c r="B31" s="68" t="s">
        <v>284</v>
      </c>
      <c r="C31" s="145">
        <v>876</v>
      </c>
      <c r="D31" s="14"/>
      <c r="E31" s="138"/>
      <c r="F31" s="1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38"/>
      <c r="B32" s="68" t="s">
        <v>284</v>
      </c>
      <c r="C32" s="145">
        <v>877</v>
      </c>
      <c r="D32" s="14"/>
      <c r="E32" s="17"/>
      <c r="F32" s="1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38"/>
      <c r="B33" s="68" t="s">
        <v>284</v>
      </c>
      <c r="C33" s="145">
        <v>878</v>
      </c>
      <c r="D33" s="14"/>
      <c r="E33" s="17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38"/>
      <c r="B34" s="68" t="s">
        <v>284</v>
      </c>
      <c r="C34" s="145">
        <v>879</v>
      </c>
      <c r="D34" s="14"/>
      <c r="E34" s="17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38"/>
      <c r="B35" s="68" t="s">
        <v>284</v>
      </c>
      <c r="C35" s="145">
        <v>880</v>
      </c>
      <c r="D35" s="14"/>
      <c r="E35" s="17"/>
      <c r="F35" s="1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38"/>
      <c r="B36" s="68" t="s">
        <v>284</v>
      </c>
      <c r="C36" s="145">
        <v>881</v>
      </c>
      <c r="D36" s="14"/>
      <c r="E36" s="17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38"/>
      <c r="B37" s="68" t="s">
        <v>284</v>
      </c>
      <c r="C37" s="145">
        <v>912</v>
      </c>
      <c r="D37" s="14"/>
      <c r="E37" s="17"/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38"/>
      <c r="B38" s="68" t="s">
        <v>284</v>
      </c>
      <c r="C38" s="145">
        <v>916</v>
      </c>
      <c r="D38" s="14"/>
      <c r="E38" s="17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38"/>
      <c r="B39" s="68" t="s">
        <v>284</v>
      </c>
      <c r="C39" s="145">
        <v>892</v>
      </c>
      <c r="D39" s="14"/>
      <c r="E39" s="17"/>
      <c r="F39" s="1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38"/>
      <c r="B40" s="68" t="s">
        <v>284</v>
      </c>
      <c r="C40" s="145">
        <v>891</v>
      </c>
      <c r="D40" s="14"/>
      <c r="E40" s="17"/>
      <c r="F40" s="1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38"/>
      <c r="B41" s="68" t="s">
        <v>284</v>
      </c>
      <c r="C41" s="145">
        <v>890</v>
      </c>
      <c r="D41" s="14"/>
      <c r="E41" s="17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38"/>
      <c r="B42" s="68" t="s">
        <v>284</v>
      </c>
      <c r="C42" s="145" t="s">
        <v>505</v>
      </c>
      <c r="D42" s="14"/>
      <c r="E42" s="17"/>
      <c r="F42" s="1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38"/>
      <c r="B43" s="68" t="s">
        <v>284</v>
      </c>
      <c r="C43" s="145" t="s">
        <v>203</v>
      </c>
      <c r="D43" s="14"/>
      <c r="E43" s="17"/>
      <c r="F43" s="1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38"/>
      <c r="B44" s="68" t="s">
        <v>284</v>
      </c>
      <c r="C44" s="145" t="s">
        <v>203</v>
      </c>
      <c r="D44" s="14"/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38"/>
      <c r="B45" s="68" t="s">
        <v>284</v>
      </c>
      <c r="C45" s="145" t="s">
        <v>203</v>
      </c>
      <c r="D45" s="14"/>
      <c r="E45" s="17"/>
      <c r="F45" s="1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38"/>
      <c r="B46" s="68" t="s">
        <v>286</v>
      </c>
      <c r="C46" s="152" t="s">
        <v>506</v>
      </c>
      <c r="D46" s="14"/>
      <c r="E46" s="17"/>
      <c r="F46" s="1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38"/>
      <c r="B47" s="68" t="s">
        <v>286</v>
      </c>
      <c r="C47" s="145">
        <v>818</v>
      </c>
      <c r="D47" s="14"/>
      <c r="E47" s="17"/>
      <c r="F47" s="1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38"/>
      <c r="B48" s="68" t="s">
        <v>286</v>
      </c>
      <c r="C48" s="145">
        <v>819</v>
      </c>
      <c r="D48" s="14"/>
      <c r="E48" s="17"/>
      <c r="F48" s="1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38"/>
      <c r="B49" s="68" t="s">
        <v>286</v>
      </c>
      <c r="C49" s="145">
        <v>820</v>
      </c>
      <c r="D49" s="14"/>
      <c r="E49" s="17"/>
      <c r="F49" s="1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38"/>
      <c r="B50" s="68" t="s">
        <v>286</v>
      </c>
      <c r="C50" s="145">
        <v>929</v>
      </c>
      <c r="D50" s="14"/>
      <c r="E50" s="17"/>
      <c r="F50" s="1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38"/>
      <c r="B51" s="68" t="s">
        <v>288</v>
      </c>
      <c r="C51" s="145" t="s">
        <v>203</v>
      </c>
      <c r="D51" s="14"/>
      <c r="E51" s="17"/>
      <c r="F51" s="1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38"/>
      <c r="B52" s="68" t="s">
        <v>288</v>
      </c>
      <c r="C52" s="145" t="s">
        <v>203</v>
      </c>
      <c r="D52" s="14"/>
      <c r="E52" s="17"/>
      <c r="F52" s="1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38"/>
      <c r="B53" s="68" t="s">
        <v>288</v>
      </c>
      <c r="C53" s="145">
        <v>229</v>
      </c>
      <c r="D53" s="14" t="s">
        <v>201</v>
      </c>
      <c r="E53" s="17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38"/>
      <c r="B54" s="68" t="s">
        <v>288</v>
      </c>
      <c r="C54" s="145">
        <v>230</v>
      </c>
      <c r="D54" s="14" t="s">
        <v>201</v>
      </c>
      <c r="E54" s="17"/>
      <c r="F54" s="1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38"/>
      <c r="B55" s="68" t="s">
        <v>290</v>
      </c>
      <c r="C55" s="145">
        <v>94</v>
      </c>
      <c r="D55" s="14"/>
      <c r="E55" s="17"/>
      <c r="F55" s="1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38"/>
      <c r="B56" s="68" t="s">
        <v>291</v>
      </c>
      <c r="C56" s="145">
        <v>167</v>
      </c>
      <c r="D56" s="14"/>
      <c r="E56" s="17"/>
      <c r="F56" s="1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38"/>
      <c r="B57" s="68" t="s">
        <v>291</v>
      </c>
      <c r="C57" s="145">
        <v>215</v>
      </c>
      <c r="D57" s="14" t="s">
        <v>201</v>
      </c>
      <c r="E57" s="17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38"/>
      <c r="B58" s="68" t="s">
        <v>291</v>
      </c>
      <c r="C58" s="145">
        <v>216</v>
      </c>
      <c r="D58" s="14" t="s">
        <v>201</v>
      </c>
      <c r="E58" s="17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53"/>
      <c r="B59" s="68" t="s">
        <v>294</v>
      </c>
      <c r="C59" s="145" t="s">
        <v>507</v>
      </c>
      <c r="D59" s="14"/>
      <c r="E59" s="17"/>
      <c r="F59" s="1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53"/>
      <c r="B60" s="68" t="s">
        <v>295</v>
      </c>
      <c r="C60" s="145" t="s">
        <v>508</v>
      </c>
      <c r="D60" s="14"/>
      <c r="E60" s="17"/>
      <c r="F60" s="1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53"/>
      <c r="B61" s="68" t="s">
        <v>295</v>
      </c>
      <c r="C61" s="145" t="s">
        <v>509</v>
      </c>
      <c r="D61" s="14"/>
      <c r="E61" s="17"/>
      <c r="F61" s="1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53"/>
      <c r="B62" s="68" t="s">
        <v>300</v>
      </c>
      <c r="C62" s="145">
        <v>126</v>
      </c>
      <c r="D62" s="14"/>
      <c r="E62" s="17"/>
      <c r="F62" s="1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53"/>
      <c r="B63" s="68" t="s">
        <v>300</v>
      </c>
      <c r="C63" s="145">
        <v>885</v>
      </c>
      <c r="D63" s="14"/>
      <c r="E63" s="17"/>
      <c r="F63" s="1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53"/>
      <c r="B64" s="68" t="s">
        <v>300</v>
      </c>
      <c r="C64" s="145">
        <v>932</v>
      </c>
      <c r="D64" s="14"/>
      <c r="E64" s="17"/>
      <c r="F64" s="1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54"/>
      <c r="B65" s="68" t="s">
        <v>301</v>
      </c>
      <c r="C65" s="145">
        <v>27</v>
      </c>
      <c r="D65" s="14"/>
      <c r="E65" s="12"/>
      <c r="F65" s="1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38"/>
      <c r="B66" s="68" t="s">
        <v>301</v>
      </c>
      <c r="C66" s="145">
        <v>241</v>
      </c>
      <c r="D66" s="14" t="s">
        <v>201</v>
      </c>
      <c r="E66" s="17"/>
      <c r="F66" s="1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38"/>
      <c r="B67" s="68" t="s">
        <v>301</v>
      </c>
      <c r="C67" s="145">
        <v>242</v>
      </c>
      <c r="D67" s="14" t="s">
        <v>201</v>
      </c>
      <c r="E67" s="17"/>
      <c r="F67" s="1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38"/>
      <c r="B68" s="68" t="s">
        <v>301</v>
      </c>
      <c r="C68" s="145">
        <v>243</v>
      </c>
      <c r="D68" s="14" t="s">
        <v>201</v>
      </c>
      <c r="E68" s="17"/>
      <c r="F68" s="1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38"/>
      <c r="B69" s="68" t="s">
        <v>301</v>
      </c>
      <c r="C69" s="145">
        <v>244</v>
      </c>
      <c r="D69" s="14" t="s">
        <v>201</v>
      </c>
      <c r="E69" s="17"/>
      <c r="F69" s="1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38"/>
      <c r="B70" s="68" t="s">
        <v>301</v>
      </c>
      <c r="C70" s="145">
        <v>245</v>
      </c>
      <c r="D70" s="14" t="s">
        <v>201</v>
      </c>
      <c r="E70" s="17"/>
      <c r="F70" s="1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38"/>
      <c r="B71" s="68" t="s">
        <v>301</v>
      </c>
      <c r="C71" s="145">
        <v>246</v>
      </c>
      <c r="D71" s="14" t="s">
        <v>201</v>
      </c>
      <c r="E71" s="17"/>
      <c r="F71" s="1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38"/>
      <c r="B72" s="68" t="s">
        <v>301</v>
      </c>
      <c r="C72" s="145" t="s">
        <v>510</v>
      </c>
      <c r="D72" s="14"/>
      <c r="E72" s="17"/>
      <c r="F72" s="1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38"/>
      <c r="B73" s="68" t="s">
        <v>306</v>
      </c>
      <c r="C73" s="145">
        <v>200</v>
      </c>
      <c r="D73" s="14" t="s">
        <v>201</v>
      </c>
      <c r="E73" s="17"/>
      <c r="F73" s="1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38"/>
      <c r="B74" s="68" t="s">
        <v>306</v>
      </c>
      <c r="C74" s="145">
        <v>201</v>
      </c>
      <c r="D74" s="14" t="s">
        <v>201</v>
      </c>
      <c r="E74" s="17"/>
      <c r="F74" s="1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38"/>
      <c r="B75" s="68" t="s">
        <v>306</v>
      </c>
      <c r="C75" s="145" t="s">
        <v>507</v>
      </c>
      <c r="D75" s="14"/>
      <c r="E75" s="17"/>
      <c r="F75" s="1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38"/>
      <c r="B76" s="68" t="s">
        <v>315</v>
      </c>
      <c r="C76" s="145">
        <v>217</v>
      </c>
      <c r="D76" s="14" t="s">
        <v>201</v>
      </c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38"/>
      <c r="B77" s="68" t="s">
        <v>315</v>
      </c>
      <c r="C77" s="145">
        <v>218</v>
      </c>
      <c r="D77" s="14" t="s">
        <v>201</v>
      </c>
      <c r="E77" s="17"/>
      <c r="F77" s="1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38"/>
      <c r="B78" s="68" t="s">
        <v>315</v>
      </c>
      <c r="C78" s="145">
        <v>219</v>
      </c>
      <c r="D78" s="14"/>
      <c r="E78" s="17"/>
      <c r="F78" s="1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38"/>
      <c r="B79" s="68" t="s">
        <v>315</v>
      </c>
      <c r="C79" s="145">
        <v>220</v>
      </c>
      <c r="D79" s="14"/>
      <c r="E79" s="17"/>
      <c r="F79" s="1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38"/>
      <c r="B80" s="68" t="s">
        <v>315</v>
      </c>
      <c r="C80" s="145">
        <v>231</v>
      </c>
      <c r="D80" s="14" t="s">
        <v>201</v>
      </c>
      <c r="E80" s="17"/>
      <c r="F80" s="1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38"/>
      <c r="B81" s="68" t="s">
        <v>315</v>
      </c>
      <c r="C81" s="145">
        <v>232</v>
      </c>
      <c r="D81" s="14" t="s">
        <v>201</v>
      </c>
      <c r="E81" s="17"/>
      <c r="F81" s="1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38"/>
      <c r="B82" s="68" t="s">
        <v>315</v>
      </c>
      <c r="C82" s="145" t="s">
        <v>203</v>
      </c>
      <c r="D82" s="14"/>
      <c r="E82" s="17"/>
      <c r="F82" s="1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38"/>
      <c r="B83" s="68" t="s">
        <v>315</v>
      </c>
      <c r="C83" s="145" t="s">
        <v>203</v>
      </c>
      <c r="D83" s="14"/>
      <c r="E83" s="17"/>
      <c r="F83" s="1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38"/>
      <c r="B84" s="68" t="s">
        <v>316</v>
      </c>
      <c r="C84" s="145" t="s">
        <v>514</v>
      </c>
      <c r="D84" s="14"/>
      <c r="E84" s="17"/>
      <c r="F84" s="1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38"/>
      <c r="B85" s="68" t="s">
        <v>318</v>
      </c>
      <c r="C85" s="145">
        <v>46</v>
      </c>
      <c r="D85" s="14"/>
      <c r="E85" s="17"/>
      <c r="F85" s="1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38"/>
      <c r="B86" s="68" t="s">
        <v>318</v>
      </c>
      <c r="C86" s="145">
        <v>112</v>
      </c>
      <c r="D86" s="14"/>
      <c r="E86" s="17"/>
      <c r="F86" s="1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38"/>
      <c r="B87" s="68" t="s">
        <v>319</v>
      </c>
      <c r="C87" s="145">
        <v>50</v>
      </c>
      <c r="D87" s="14"/>
      <c r="E87" s="17"/>
      <c r="F87" s="1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38"/>
      <c r="B88" s="68" t="s">
        <v>319</v>
      </c>
      <c r="C88" s="145">
        <v>59</v>
      </c>
      <c r="D88" s="14"/>
      <c r="E88" s="17"/>
      <c r="F88" s="1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38"/>
      <c r="B89" s="68" t="s">
        <v>323</v>
      </c>
      <c r="C89" s="145" t="s">
        <v>515</v>
      </c>
      <c r="D89" s="14"/>
      <c r="E89" s="17"/>
      <c r="F89" s="1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38"/>
      <c r="B90" s="68" t="s">
        <v>327</v>
      </c>
      <c r="C90" s="145">
        <v>100</v>
      </c>
      <c r="D90" s="14"/>
      <c r="E90" s="17"/>
      <c r="F90" s="1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38"/>
      <c r="B91" s="68" t="s">
        <v>327</v>
      </c>
      <c r="C91" s="145">
        <v>116</v>
      </c>
      <c r="D91" s="14"/>
      <c r="E91" s="17"/>
      <c r="F91" s="1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38"/>
      <c r="B92" s="68" t="s">
        <v>327</v>
      </c>
      <c r="C92" s="145">
        <v>118</v>
      </c>
      <c r="D92" s="14"/>
      <c r="E92" s="17"/>
      <c r="F92" s="1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38"/>
      <c r="B93" s="68" t="s">
        <v>327</v>
      </c>
      <c r="C93" s="145">
        <v>196</v>
      </c>
      <c r="D93" s="14"/>
      <c r="E93" s="17"/>
      <c r="F93" s="1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38"/>
      <c r="B94" s="68" t="s">
        <v>327</v>
      </c>
      <c r="C94" s="145">
        <v>202</v>
      </c>
      <c r="D94" s="14"/>
      <c r="E94" s="17"/>
      <c r="F94" s="1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38"/>
      <c r="B95" s="68" t="s">
        <v>327</v>
      </c>
      <c r="C95" s="145">
        <v>821</v>
      </c>
      <c r="D95" s="14"/>
      <c r="E95" s="17"/>
      <c r="F95" s="1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38"/>
      <c r="B96" s="68" t="s">
        <v>327</v>
      </c>
      <c r="C96" s="145">
        <v>822</v>
      </c>
      <c r="D96" s="14"/>
      <c r="E96" s="17"/>
      <c r="F96" s="1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38"/>
      <c r="B97" s="68" t="s">
        <v>332</v>
      </c>
      <c r="C97" s="145">
        <v>823</v>
      </c>
      <c r="D97" s="14"/>
      <c r="E97" s="17"/>
      <c r="F97" s="1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38"/>
      <c r="B98" s="68" t="s">
        <v>332</v>
      </c>
      <c r="C98" s="145">
        <v>824</v>
      </c>
      <c r="D98" s="14"/>
      <c r="E98" s="17"/>
      <c r="F98" s="1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38"/>
      <c r="B99" s="68" t="s">
        <v>332</v>
      </c>
      <c r="C99" s="145">
        <v>840</v>
      </c>
      <c r="D99" s="14"/>
      <c r="E99" s="17"/>
      <c r="F99" s="1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38"/>
      <c r="B100" s="68" t="s">
        <v>334</v>
      </c>
      <c r="C100" s="145">
        <v>234</v>
      </c>
      <c r="D100" s="14" t="s">
        <v>201</v>
      </c>
      <c r="E100" s="17"/>
      <c r="F100" s="1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38"/>
      <c r="B101" s="68" t="s">
        <v>334</v>
      </c>
      <c r="C101" s="145">
        <v>235</v>
      </c>
      <c r="D101" s="14" t="s">
        <v>201</v>
      </c>
      <c r="E101" s="17"/>
      <c r="F101" s="1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38"/>
      <c r="B102" s="68" t="s">
        <v>334</v>
      </c>
      <c r="C102" s="145">
        <v>236</v>
      </c>
      <c r="D102" s="14" t="s">
        <v>201</v>
      </c>
      <c r="E102" s="17"/>
      <c r="F102" s="1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38"/>
      <c r="B103" s="68" t="s">
        <v>334</v>
      </c>
      <c r="C103" s="145">
        <v>237</v>
      </c>
      <c r="D103" s="14" t="s">
        <v>201</v>
      </c>
      <c r="E103" s="17"/>
      <c r="F103" s="1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54"/>
      <c r="B104" s="68" t="s">
        <v>335</v>
      </c>
      <c r="C104" s="145">
        <v>5</v>
      </c>
      <c r="D104" s="14"/>
      <c r="E104" s="12"/>
      <c r="F104" s="1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38"/>
      <c r="B105" s="68" t="s">
        <v>335</v>
      </c>
      <c r="C105" s="145">
        <v>7</v>
      </c>
      <c r="D105" s="14"/>
      <c r="E105" s="17"/>
      <c r="F105" s="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38"/>
      <c r="B106" s="68" t="s">
        <v>335</v>
      </c>
      <c r="C106" s="145">
        <v>23</v>
      </c>
      <c r="D106" s="14"/>
      <c r="E106" s="17"/>
      <c r="F106" s="1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38"/>
      <c r="B107" s="68" t="s">
        <v>335</v>
      </c>
      <c r="C107" s="145">
        <v>35</v>
      </c>
      <c r="D107" s="14"/>
      <c r="E107" s="17"/>
      <c r="F107" s="1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38"/>
      <c r="B108" s="68" t="s">
        <v>335</v>
      </c>
      <c r="C108" s="145">
        <v>36</v>
      </c>
      <c r="D108" s="14"/>
      <c r="E108" s="17"/>
      <c r="F108" s="1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38"/>
      <c r="B109" s="68" t="s">
        <v>335</v>
      </c>
      <c r="C109" s="145">
        <v>45</v>
      </c>
      <c r="D109" s="14" t="s">
        <v>201</v>
      </c>
      <c r="E109" s="17"/>
      <c r="F109" s="1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38"/>
      <c r="B110" s="68" t="s">
        <v>335</v>
      </c>
      <c r="C110" s="145">
        <v>47</v>
      </c>
      <c r="D110" s="14"/>
      <c r="E110" s="17"/>
      <c r="F110" s="1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38"/>
      <c r="B111" s="68" t="s">
        <v>335</v>
      </c>
      <c r="C111" s="145">
        <v>53</v>
      </c>
      <c r="D111" s="14"/>
      <c r="E111" s="17"/>
      <c r="F111" s="1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38"/>
      <c r="B112" s="68" t="s">
        <v>335</v>
      </c>
      <c r="C112" s="145">
        <v>65</v>
      </c>
      <c r="D112" s="14"/>
      <c r="E112" s="17"/>
      <c r="F112" s="1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38"/>
      <c r="B113" s="68" t="s">
        <v>335</v>
      </c>
      <c r="C113" s="145">
        <v>67</v>
      </c>
      <c r="D113" s="14"/>
      <c r="E113" s="17"/>
      <c r="F113" s="1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38"/>
      <c r="B114" s="68" t="s">
        <v>335</v>
      </c>
      <c r="C114" s="145">
        <v>70</v>
      </c>
      <c r="D114" s="14"/>
      <c r="E114" s="17"/>
      <c r="F114" s="1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38"/>
      <c r="B115" s="68" t="s">
        <v>335</v>
      </c>
      <c r="C115" s="145">
        <v>102</v>
      </c>
      <c r="D115" s="14"/>
      <c r="E115" s="17"/>
      <c r="F115" s="1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38"/>
      <c r="B116" s="68" t="s">
        <v>335</v>
      </c>
      <c r="C116" s="145">
        <v>103</v>
      </c>
      <c r="D116" s="14"/>
      <c r="E116" s="17"/>
      <c r="F116" s="1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38"/>
      <c r="B117" s="68" t="s">
        <v>335</v>
      </c>
      <c r="C117" s="145">
        <v>119</v>
      </c>
      <c r="D117" s="14"/>
      <c r="E117" s="17"/>
      <c r="F117" s="1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38"/>
      <c r="B118" s="68" t="s">
        <v>335</v>
      </c>
      <c r="C118" s="145">
        <v>157</v>
      </c>
      <c r="D118" s="14"/>
      <c r="E118" s="17"/>
      <c r="F118" s="1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38"/>
      <c r="B119" s="68" t="s">
        <v>335</v>
      </c>
      <c r="C119" s="145">
        <v>811</v>
      </c>
      <c r="D119" s="14"/>
      <c r="E119" s="17"/>
      <c r="F119" s="1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38"/>
      <c r="B120" s="68" t="s">
        <v>335</v>
      </c>
      <c r="C120" s="145">
        <v>812</v>
      </c>
      <c r="D120" s="14"/>
      <c r="E120" s="17"/>
      <c r="F120" s="1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38"/>
      <c r="B121" s="68" t="s">
        <v>335</v>
      </c>
      <c r="C121" s="145">
        <v>813</v>
      </c>
      <c r="D121" s="14"/>
      <c r="E121" s="17"/>
      <c r="F121" s="1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38"/>
      <c r="B122" s="68" t="s">
        <v>335</v>
      </c>
      <c r="C122" s="145">
        <v>815</v>
      </c>
      <c r="D122" s="14"/>
      <c r="E122" s="17"/>
      <c r="F122" s="1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38"/>
      <c r="B123" s="68" t="s">
        <v>335</v>
      </c>
      <c r="C123" s="145">
        <v>832</v>
      </c>
      <c r="D123" s="14"/>
      <c r="E123" s="17"/>
      <c r="F123" s="1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38"/>
      <c r="B124" s="68" t="s">
        <v>516</v>
      </c>
      <c r="C124" s="145">
        <v>240</v>
      </c>
      <c r="D124" s="14" t="s">
        <v>201</v>
      </c>
      <c r="E124" s="17"/>
      <c r="F124" s="1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38"/>
      <c r="B125" s="68" t="s">
        <v>516</v>
      </c>
      <c r="C125" s="145">
        <v>241</v>
      </c>
      <c r="D125" s="14" t="s">
        <v>201</v>
      </c>
      <c r="E125" s="17"/>
      <c r="F125" s="1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38"/>
      <c r="B126" s="68" t="s">
        <v>339</v>
      </c>
      <c r="C126" s="145">
        <v>66</v>
      </c>
      <c r="D126" s="14"/>
      <c r="E126" s="17"/>
      <c r="F126" s="1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38"/>
      <c r="B127" s="68" t="s">
        <v>339</v>
      </c>
      <c r="C127" s="145">
        <v>249</v>
      </c>
      <c r="D127" s="14"/>
      <c r="E127" s="17"/>
      <c r="F127" s="1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38"/>
      <c r="B128" s="68" t="s">
        <v>340</v>
      </c>
      <c r="C128" s="145">
        <v>2</v>
      </c>
      <c r="D128" s="14"/>
      <c r="E128" s="17"/>
      <c r="F128" s="1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38"/>
      <c r="B129" s="68" t="s">
        <v>340</v>
      </c>
      <c r="C129" s="145">
        <v>51</v>
      </c>
      <c r="D129" s="14"/>
      <c r="E129" s="17"/>
      <c r="F129" s="1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38"/>
      <c r="B130" s="68" t="s">
        <v>340</v>
      </c>
      <c r="C130" s="145">
        <v>148</v>
      </c>
      <c r="D130" s="14"/>
      <c r="E130" s="17"/>
      <c r="F130" s="1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38"/>
      <c r="B131" s="68" t="s">
        <v>341</v>
      </c>
      <c r="C131" s="145">
        <v>76</v>
      </c>
      <c r="D131" s="14"/>
      <c r="E131" s="17"/>
      <c r="F131" s="1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38"/>
      <c r="B132" s="68" t="s">
        <v>341</v>
      </c>
      <c r="C132" s="145">
        <v>138</v>
      </c>
      <c r="D132" s="14"/>
      <c r="E132" s="17"/>
      <c r="F132" s="1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38"/>
      <c r="B133" s="68" t="s">
        <v>341</v>
      </c>
      <c r="C133" s="145">
        <v>895</v>
      </c>
      <c r="D133" s="14"/>
      <c r="E133" s="17"/>
      <c r="F133" s="1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38"/>
      <c r="B134" s="68" t="s">
        <v>341</v>
      </c>
      <c r="C134" s="145">
        <v>896</v>
      </c>
      <c r="D134" s="14"/>
      <c r="E134" s="17"/>
      <c r="F134" s="1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38"/>
      <c r="B135" s="68" t="s">
        <v>341</v>
      </c>
      <c r="C135" s="145">
        <v>897</v>
      </c>
      <c r="D135" s="14"/>
      <c r="E135" s="17"/>
      <c r="F135" s="1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38"/>
      <c r="B136" s="68" t="s">
        <v>341</v>
      </c>
      <c r="C136" s="145">
        <v>898</v>
      </c>
      <c r="D136" s="14"/>
      <c r="E136" s="17"/>
      <c r="F136" s="1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38"/>
      <c r="B137" s="68" t="s">
        <v>341</v>
      </c>
      <c r="C137" s="145">
        <v>900</v>
      </c>
      <c r="D137" s="14"/>
      <c r="E137" s="17"/>
      <c r="F137" s="1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38"/>
      <c r="B138" s="68" t="s">
        <v>341</v>
      </c>
      <c r="C138" s="145">
        <v>409001</v>
      </c>
      <c r="D138" s="14"/>
      <c r="E138" s="17"/>
      <c r="F138" s="1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38"/>
      <c r="B139" s="68" t="s">
        <v>341</v>
      </c>
      <c r="C139" s="145">
        <v>409002</v>
      </c>
      <c r="D139" s="14"/>
      <c r="E139" s="17"/>
      <c r="F139" s="1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38"/>
      <c r="B140" s="68" t="s">
        <v>341</v>
      </c>
      <c r="C140" s="145">
        <v>409003</v>
      </c>
      <c r="D140" s="14"/>
      <c r="E140" s="17"/>
      <c r="F140" s="1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38"/>
      <c r="B141" s="68" t="s">
        <v>341</v>
      </c>
      <c r="C141" s="145">
        <v>409004</v>
      </c>
      <c r="D141" s="14"/>
      <c r="E141" s="17"/>
      <c r="F141" s="1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38"/>
      <c r="B142" s="68" t="s">
        <v>341</v>
      </c>
      <c r="C142" s="145">
        <v>409005</v>
      </c>
      <c r="D142" s="14"/>
      <c r="E142" s="17"/>
      <c r="F142" s="1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38"/>
      <c r="B143" s="68" t="s">
        <v>341</v>
      </c>
      <c r="C143" s="145">
        <v>409006</v>
      </c>
      <c r="D143" s="14"/>
      <c r="E143" s="17"/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38"/>
      <c r="B144" s="68" t="s">
        <v>341</v>
      </c>
      <c r="C144" s="145">
        <v>409007</v>
      </c>
      <c r="D144" s="14"/>
      <c r="E144" s="17"/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38"/>
      <c r="B145" s="68" t="s">
        <v>341</v>
      </c>
      <c r="C145" s="145">
        <v>409008</v>
      </c>
      <c r="D145" s="14"/>
      <c r="E145" s="17"/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54"/>
      <c r="B146" s="68" t="s">
        <v>342</v>
      </c>
      <c r="C146" s="145">
        <v>402001</v>
      </c>
      <c r="D146" s="14"/>
      <c r="E146" s="12"/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38"/>
      <c r="B147" s="68" t="s">
        <v>342</v>
      </c>
      <c r="C147" s="145">
        <v>402002</v>
      </c>
      <c r="D147" s="14"/>
      <c r="E147" s="17"/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38"/>
      <c r="B148" s="68" t="s">
        <v>342</v>
      </c>
      <c r="C148" s="145">
        <v>402003</v>
      </c>
      <c r="D148" s="14"/>
      <c r="E148" s="17"/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38"/>
      <c r="B149" s="68" t="s">
        <v>342</v>
      </c>
      <c r="C149" s="145">
        <v>402004</v>
      </c>
      <c r="D149" s="14"/>
      <c r="E149" s="17"/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38"/>
      <c r="B150" s="68" t="s">
        <v>342</v>
      </c>
      <c r="C150" s="145">
        <v>402005</v>
      </c>
      <c r="D150" s="14"/>
      <c r="E150" s="17"/>
      <c r="F150" s="1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38"/>
      <c r="B151" s="68" t="s">
        <v>342</v>
      </c>
      <c r="C151" s="145">
        <v>402006</v>
      </c>
      <c r="D151" s="14"/>
      <c r="E151" s="17"/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38"/>
      <c r="B152" s="68" t="s">
        <v>342</v>
      </c>
      <c r="C152" s="145">
        <v>402007</v>
      </c>
      <c r="D152" s="14"/>
      <c r="E152" s="17"/>
      <c r="F152" s="1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38"/>
      <c r="B153" s="68" t="s">
        <v>342</v>
      </c>
      <c r="C153" s="145">
        <v>402008</v>
      </c>
      <c r="D153" s="14"/>
      <c r="E153" s="17"/>
      <c r="F153" s="1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38"/>
      <c r="B154" s="68" t="s">
        <v>342</v>
      </c>
      <c r="C154" s="145">
        <v>402009</v>
      </c>
      <c r="D154" s="14"/>
      <c r="E154" s="17"/>
      <c r="F154" s="1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38"/>
      <c r="B155" s="68" t="s">
        <v>342</v>
      </c>
      <c r="C155" s="145">
        <v>402010</v>
      </c>
      <c r="D155" s="14"/>
      <c r="E155" s="17"/>
      <c r="F155" s="1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38"/>
      <c r="B156" s="68" t="s">
        <v>342</v>
      </c>
      <c r="C156" s="145">
        <v>402011</v>
      </c>
      <c r="D156" s="14"/>
      <c r="E156" s="17"/>
      <c r="F156" s="1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38"/>
      <c r="B157" s="68" t="s">
        <v>342</v>
      </c>
      <c r="C157" s="145">
        <v>402012</v>
      </c>
      <c r="D157" s="14"/>
      <c r="E157" s="17"/>
      <c r="F157" s="1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38"/>
      <c r="B158" s="68" t="s">
        <v>342</v>
      </c>
      <c r="C158" s="145">
        <v>402013</v>
      </c>
      <c r="D158" s="14"/>
      <c r="E158" s="17"/>
      <c r="F158" s="1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38"/>
      <c r="B159" s="68" t="s">
        <v>342</v>
      </c>
      <c r="C159" s="145">
        <v>402015</v>
      </c>
      <c r="D159" s="14"/>
      <c r="E159" s="17"/>
      <c r="F159" s="1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38"/>
      <c r="B160" s="68" t="s">
        <v>342</v>
      </c>
      <c r="C160" s="145">
        <v>402016</v>
      </c>
      <c r="D160" s="14"/>
      <c r="E160" s="17"/>
      <c r="F160" s="1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38"/>
      <c r="B161" s="68" t="s">
        <v>342</v>
      </c>
      <c r="C161" s="145">
        <v>402017</v>
      </c>
      <c r="D161" s="14"/>
      <c r="E161" s="17"/>
      <c r="F161" s="1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38"/>
      <c r="B162" s="68" t="s">
        <v>342</v>
      </c>
      <c r="C162" s="145">
        <v>402018</v>
      </c>
      <c r="D162" s="14"/>
      <c r="E162" s="17"/>
      <c r="F162" s="1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38"/>
      <c r="B163" s="68" t="s">
        <v>342</v>
      </c>
      <c r="C163" s="145">
        <v>402019</v>
      </c>
      <c r="D163" s="14"/>
      <c r="E163" s="17"/>
      <c r="F163" s="1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38"/>
      <c r="B164" s="68" t="s">
        <v>342</v>
      </c>
      <c r="C164" s="145">
        <v>402020</v>
      </c>
      <c r="D164" s="14"/>
      <c r="E164" s="17"/>
      <c r="F164" s="1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38"/>
      <c r="B165" s="68" t="s">
        <v>342</v>
      </c>
      <c r="C165" s="145">
        <v>402021</v>
      </c>
      <c r="D165" s="14"/>
      <c r="E165" s="17"/>
      <c r="F165" s="1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38"/>
      <c r="B166" s="68" t="s">
        <v>342</v>
      </c>
      <c r="C166" s="145">
        <v>402022</v>
      </c>
      <c r="D166" s="14"/>
      <c r="E166" s="17"/>
      <c r="F166" s="1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38"/>
      <c r="B167" s="68" t="s">
        <v>342</v>
      </c>
      <c r="C167" s="145">
        <v>402023</v>
      </c>
      <c r="D167" s="14"/>
      <c r="E167" s="17"/>
      <c r="F167" s="1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38"/>
      <c r="B168" s="68" t="s">
        <v>342</v>
      </c>
      <c r="C168" s="145">
        <v>402024</v>
      </c>
      <c r="D168" s="14"/>
      <c r="E168" s="17"/>
      <c r="F168" s="1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38"/>
      <c r="B169" s="68" t="s">
        <v>342</v>
      </c>
      <c r="C169" s="145">
        <v>402025</v>
      </c>
      <c r="D169" s="14"/>
      <c r="E169" s="17"/>
      <c r="F169" s="1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38"/>
      <c r="B170" s="68" t="s">
        <v>342</v>
      </c>
      <c r="C170" s="145">
        <v>402026</v>
      </c>
      <c r="D170" s="14"/>
      <c r="E170" s="17"/>
      <c r="F170" s="1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38"/>
      <c r="B171" s="68" t="s">
        <v>342</v>
      </c>
      <c r="C171" s="145">
        <v>402027</v>
      </c>
      <c r="D171" s="14"/>
      <c r="E171" s="17"/>
      <c r="F171" s="1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38"/>
      <c r="B172" s="68" t="s">
        <v>342</v>
      </c>
      <c r="C172" s="145">
        <v>402028</v>
      </c>
      <c r="D172" s="14"/>
      <c r="E172" s="17"/>
      <c r="F172" s="1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38"/>
      <c r="B173" s="68" t="s">
        <v>342</v>
      </c>
      <c r="C173" s="145">
        <v>402029</v>
      </c>
      <c r="D173" s="14"/>
      <c r="E173" s="17"/>
      <c r="F173" s="1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38"/>
      <c r="B174" s="68" t="s">
        <v>342</v>
      </c>
      <c r="C174" s="145">
        <v>402030</v>
      </c>
      <c r="D174" s="14"/>
      <c r="E174" s="17"/>
      <c r="F174" s="1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38"/>
      <c r="B175" s="68" t="s">
        <v>342</v>
      </c>
      <c r="C175" s="145">
        <v>402031</v>
      </c>
      <c r="D175" s="14"/>
      <c r="E175" s="17"/>
      <c r="F175" s="1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38"/>
      <c r="B176" s="68" t="s">
        <v>342</v>
      </c>
      <c r="C176" s="145">
        <v>402032</v>
      </c>
      <c r="D176" s="14"/>
      <c r="E176" s="17"/>
      <c r="F176" s="1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38"/>
      <c r="B177" s="68" t="s">
        <v>342</v>
      </c>
      <c r="C177" s="145">
        <v>402033</v>
      </c>
      <c r="D177" s="14"/>
      <c r="E177" s="17"/>
      <c r="F177" s="1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38"/>
      <c r="B178" s="68" t="s">
        <v>342</v>
      </c>
      <c r="C178" s="145">
        <v>402034</v>
      </c>
      <c r="D178" s="14"/>
      <c r="E178" s="17"/>
      <c r="F178" s="1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38"/>
      <c r="B179" s="68" t="s">
        <v>342</v>
      </c>
      <c r="C179" s="145">
        <v>402035</v>
      </c>
      <c r="D179" s="14"/>
      <c r="E179" s="17"/>
      <c r="F179" s="1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38"/>
      <c r="B180" s="68" t="s">
        <v>342</v>
      </c>
      <c r="C180" s="145">
        <v>402036</v>
      </c>
      <c r="D180" s="14"/>
      <c r="E180" s="17"/>
      <c r="F180" s="1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38"/>
      <c r="B181" s="68" t="s">
        <v>343</v>
      </c>
      <c r="C181" s="145">
        <v>12</v>
      </c>
      <c r="D181" s="14" t="s">
        <v>201</v>
      </c>
      <c r="E181" s="17"/>
      <c r="F181" s="1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38"/>
      <c r="B182" s="68" t="s">
        <v>344</v>
      </c>
      <c r="C182" s="145">
        <v>55</v>
      </c>
      <c r="D182" s="14"/>
      <c r="E182" s="17"/>
      <c r="F182" s="1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38"/>
      <c r="B183" s="68" t="s">
        <v>344</v>
      </c>
      <c r="C183" s="145">
        <v>850</v>
      </c>
      <c r="D183" s="14"/>
      <c r="E183" s="17"/>
      <c r="F183" s="1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38"/>
      <c r="B184" s="68" t="s">
        <v>344</v>
      </c>
      <c r="C184" s="145">
        <v>851</v>
      </c>
      <c r="D184" s="14"/>
      <c r="E184" s="17"/>
      <c r="F184" s="1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38"/>
      <c r="B185" s="68" t="s">
        <v>345</v>
      </c>
      <c r="C185" s="145">
        <v>72</v>
      </c>
      <c r="D185" s="14"/>
      <c r="E185" s="17"/>
      <c r="F185" s="1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38"/>
      <c r="B186" s="68" t="s">
        <v>345</v>
      </c>
      <c r="C186" s="145">
        <v>73</v>
      </c>
      <c r="D186" s="14"/>
      <c r="E186" s="17"/>
      <c r="F186" s="1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38"/>
      <c r="B187" s="68" t="s">
        <v>345</v>
      </c>
      <c r="C187" s="145" t="s">
        <v>517</v>
      </c>
      <c r="D187" s="14"/>
      <c r="E187" s="17"/>
      <c r="F187" s="1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38"/>
      <c r="B188" s="68" t="s">
        <v>345</v>
      </c>
      <c r="C188" s="145" t="s">
        <v>518</v>
      </c>
      <c r="D188" s="162"/>
      <c r="E188" s="17"/>
      <c r="F188" s="1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38"/>
      <c r="B189" s="68" t="s">
        <v>346</v>
      </c>
      <c r="C189" s="145">
        <v>872</v>
      </c>
      <c r="D189" s="14"/>
      <c r="E189" s="17"/>
      <c r="F189" s="1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38"/>
      <c r="B190" s="68" t="s">
        <v>346</v>
      </c>
      <c r="C190" s="145">
        <v>873</v>
      </c>
      <c r="D190" s="14"/>
      <c r="E190" s="17"/>
      <c r="F190" s="1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38"/>
      <c r="B191" s="68" t="s">
        <v>346</v>
      </c>
      <c r="C191" s="145">
        <v>874</v>
      </c>
      <c r="D191" s="14"/>
      <c r="E191" s="17"/>
      <c r="F191" s="1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38"/>
      <c r="B192" s="68" t="s">
        <v>349</v>
      </c>
      <c r="C192" s="145">
        <v>83</v>
      </c>
      <c r="D192" s="14"/>
      <c r="E192" s="17"/>
      <c r="F192" s="1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38"/>
      <c r="B193" s="68" t="s">
        <v>349</v>
      </c>
      <c r="C193" s="145">
        <v>136</v>
      </c>
      <c r="D193" s="14"/>
      <c r="E193" s="17"/>
      <c r="F193" s="1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38"/>
      <c r="B194" s="68" t="s">
        <v>349</v>
      </c>
      <c r="C194" s="145">
        <v>907</v>
      </c>
      <c r="D194" s="14"/>
      <c r="E194" s="17"/>
      <c r="F194" s="1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38"/>
      <c r="B195" s="68" t="s">
        <v>349</v>
      </c>
      <c r="C195" s="145">
        <v>1085</v>
      </c>
      <c r="D195" s="14"/>
      <c r="E195" s="17"/>
      <c r="F195" s="1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38"/>
      <c r="B196" s="68" t="s">
        <v>349</v>
      </c>
      <c r="C196" s="145" t="s">
        <v>519</v>
      </c>
      <c r="D196" s="162"/>
      <c r="E196" s="17"/>
      <c r="F196" s="1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38"/>
      <c r="B197" s="68" t="s">
        <v>349</v>
      </c>
      <c r="C197" s="145" t="s">
        <v>520</v>
      </c>
      <c r="D197" s="162"/>
      <c r="E197" s="17"/>
      <c r="F197" s="1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38"/>
      <c r="B198" s="68" t="s">
        <v>350</v>
      </c>
      <c r="C198" s="145">
        <v>1083</v>
      </c>
      <c r="D198" s="14"/>
      <c r="E198" s="17"/>
      <c r="F198" s="1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38"/>
      <c r="B199" s="68" t="s">
        <v>350</v>
      </c>
      <c r="C199" s="145" t="s">
        <v>521</v>
      </c>
      <c r="D199" s="162"/>
      <c r="E199" s="17"/>
      <c r="F199" s="1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38"/>
      <c r="B200" s="68" t="s">
        <v>351</v>
      </c>
      <c r="C200" s="145" t="s">
        <v>522</v>
      </c>
      <c r="D200" s="162"/>
      <c r="E200" s="17"/>
      <c r="F200" s="1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38"/>
      <c r="B201" s="68" t="s">
        <v>356</v>
      </c>
      <c r="C201" s="145">
        <v>17</v>
      </c>
      <c r="D201" s="14"/>
      <c r="E201" s="17"/>
      <c r="F201" s="1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38"/>
      <c r="B202" s="68" t="s">
        <v>356</v>
      </c>
      <c r="C202" s="145">
        <v>113</v>
      </c>
      <c r="D202" s="14"/>
      <c r="E202" s="17"/>
      <c r="F202" s="1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38"/>
      <c r="B203" s="68" t="s">
        <v>356</v>
      </c>
      <c r="C203" s="145">
        <v>221</v>
      </c>
      <c r="D203" s="14" t="s">
        <v>201</v>
      </c>
      <c r="E203" s="17"/>
      <c r="F203" s="1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38"/>
      <c r="B204" s="68" t="s">
        <v>356</v>
      </c>
      <c r="C204" s="145">
        <v>222</v>
      </c>
      <c r="D204" s="14" t="s">
        <v>201</v>
      </c>
      <c r="E204" s="17"/>
      <c r="F204" s="1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38"/>
      <c r="B205" s="68" t="s">
        <v>356</v>
      </c>
      <c r="C205" s="145">
        <v>224</v>
      </c>
      <c r="D205" s="14" t="s">
        <v>201</v>
      </c>
      <c r="E205" s="17"/>
      <c r="F205" s="1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38"/>
      <c r="B206" s="68" t="s">
        <v>356</v>
      </c>
      <c r="C206" s="145">
        <v>247</v>
      </c>
      <c r="D206" s="14" t="s">
        <v>201</v>
      </c>
      <c r="E206" s="17"/>
      <c r="F206" s="1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38"/>
      <c r="B207" s="68" t="s">
        <v>356</v>
      </c>
      <c r="C207" s="145">
        <v>248</v>
      </c>
      <c r="D207" s="14"/>
      <c r="E207" s="17"/>
      <c r="F207" s="1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38"/>
      <c r="B208" s="68" t="s">
        <v>356</v>
      </c>
      <c r="C208" s="145">
        <v>843</v>
      </c>
      <c r="D208" s="14"/>
      <c r="E208" s="17"/>
      <c r="F208" s="1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38"/>
      <c r="B209" s="68" t="s">
        <v>356</v>
      </c>
      <c r="C209" s="145">
        <v>844</v>
      </c>
      <c r="D209" s="14"/>
      <c r="E209" s="17"/>
      <c r="F209" s="1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38"/>
      <c r="B210" s="68" t="s">
        <v>356</v>
      </c>
      <c r="C210" s="145">
        <v>893</v>
      </c>
      <c r="D210" s="14"/>
      <c r="E210" s="17"/>
      <c r="F210" s="1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38"/>
      <c r="B211" s="68" t="s">
        <v>357</v>
      </c>
      <c r="C211" s="145">
        <v>23</v>
      </c>
      <c r="D211" s="14" t="s">
        <v>201</v>
      </c>
      <c r="E211" s="17"/>
      <c r="F211" s="1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38"/>
      <c r="B212" s="68" t="s">
        <v>357</v>
      </c>
      <c r="C212" s="145">
        <v>26</v>
      </c>
      <c r="D212" s="14"/>
      <c r="E212" s="17"/>
      <c r="F212" s="1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38"/>
      <c r="B213" s="68" t="s">
        <v>357</v>
      </c>
      <c r="C213" s="145">
        <v>71</v>
      </c>
      <c r="D213" s="14"/>
      <c r="E213" s="17"/>
      <c r="F213" s="1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38"/>
      <c r="B214" s="68" t="s">
        <v>357</v>
      </c>
      <c r="C214" s="145">
        <v>75</v>
      </c>
      <c r="D214" s="14" t="s">
        <v>201</v>
      </c>
      <c r="E214" s="17"/>
      <c r="F214" s="1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38"/>
      <c r="B215" s="68" t="s">
        <v>357</v>
      </c>
      <c r="C215" s="145">
        <v>99</v>
      </c>
      <c r="D215" s="14" t="s">
        <v>201</v>
      </c>
      <c r="E215" s="17"/>
      <c r="F215" s="1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38"/>
      <c r="B216" s="68" t="s">
        <v>357</v>
      </c>
      <c r="C216" s="145">
        <v>114</v>
      </c>
      <c r="D216" s="14" t="s">
        <v>201</v>
      </c>
      <c r="E216" s="17"/>
      <c r="F216" s="1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38"/>
      <c r="B217" s="68" t="s">
        <v>357</v>
      </c>
      <c r="C217" s="145">
        <v>117</v>
      </c>
      <c r="D217" s="14"/>
      <c r="E217" s="17"/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38"/>
      <c r="B218" s="68" t="s">
        <v>357</v>
      </c>
      <c r="C218" s="145">
        <v>120</v>
      </c>
      <c r="D218" s="14"/>
      <c r="E218" s="17"/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38"/>
      <c r="B219" s="68" t="s">
        <v>357</v>
      </c>
      <c r="C219" s="145">
        <v>139</v>
      </c>
      <c r="D219" s="14" t="s">
        <v>201</v>
      </c>
      <c r="E219" s="17"/>
      <c r="F219" s="1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38"/>
      <c r="B220" s="68" t="s">
        <v>357</v>
      </c>
      <c r="C220" s="145">
        <v>146</v>
      </c>
      <c r="D220" s="14" t="s">
        <v>201</v>
      </c>
      <c r="E220" s="17"/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38"/>
      <c r="B221" s="68" t="s">
        <v>357</v>
      </c>
      <c r="C221" s="145">
        <v>163</v>
      </c>
      <c r="D221" s="14"/>
      <c r="E221" s="17"/>
      <c r="F221" s="1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38"/>
      <c r="B222" s="68" t="s">
        <v>357</v>
      </c>
      <c r="C222" s="145">
        <v>825</v>
      </c>
      <c r="D222" s="14"/>
      <c r="E222" s="17"/>
      <c r="F222" s="1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38"/>
      <c r="B223" s="68" t="s">
        <v>357</v>
      </c>
      <c r="C223" s="145">
        <v>830</v>
      </c>
      <c r="D223" s="14"/>
      <c r="E223" s="17"/>
      <c r="F223" s="1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38"/>
      <c r="B224" s="68" t="s">
        <v>357</v>
      </c>
      <c r="C224" s="145">
        <v>833</v>
      </c>
      <c r="D224" s="14"/>
      <c r="E224" s="17"/>
      <c r="F224" s="1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38"/>
      <c r="B225" s="68" t="s">
        <v>357</v>
      </c>
      <c r="C225" s="145">
        <v>834</v>
      </c>
      <c r="D225" s="14"/>
      <c r="E225" s="17"/>
      <c r="F225" s="1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38"/>
      <c r="B226" s="68" t="s">
        <v>357</v>
      </c>
      <c r="C226" s="145">
        <v>835</v>
      </c>
      <c r="D226" s="14"/>
      <c r="E226" s="17"/>
      <c r="F226" s="1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38"/>
      <c r="B227" s="68" t="s">
        <v>357</v>
      </c>
      <c r="C227" s="145">
        <v>836</v>
      </c>
      <c r="D227" s="14"/>
      <c r="E227" s="17"/>
      <c r="F227" s="1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38"/>
      <c r="B228" s="68" t="s">
        <v>357</v>
      </c>
      <c r="C228" s="145">
        <v>837</v>
      </c>
      <c r="D228" s="14"/>
      <c r="E228" s="17"/>
      <c r="F228" s="1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38"/>
      <c r="B229" s="68" t="s">
        <v>357</v>
      </c>
      <c r="C229" s="145">
        <v>838</v>
      </c>
      <c r="D229" s="14"/>
      <c r="E229" s="17"/>
      <c r="F229" s="1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38"/>
      <c r="B230" s="68" t="s">
        <v>357</v>
      </c>
      <c r="C230" s="145">
        <v>839</v>
      </c>
      <c r="D230" s="14"/>
      <c r="E230" s="17"/>
      <c r="F230" s="1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38"/>
      <c r="B231" s="68" t="s">
        <v>357</v>
      </c>
      <c r="C231" s="145">
        <v>840</v>
      </c>
      <c r="D231" s="14"/>
      <c r="E231" s="17"/>
      <c r="F231" s="1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38"/>
      <c r="B232" s="68" t="s">
        <v>357</v>
      </c>
      <c r="C232" s="145">
        <v>841</v>
      </c>
      <c r="D232" s="14"/>
      <c r="E232" s="17"/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38"/>
      <c r="B233" s="68" t="s">
        <v>357</v>
      </c>
      <c r="C233" s="145">
        <v>842</v>
      </c>
      <c r="D233" s="14"/>
      <c r="E233" s="17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38"/>
      <c r="B234" s="68" t="s">
        <v>357</v>
      </c>
      <c r="C234" s="145">
        <v>845</v>
      </c>
      <c r="D234" s="14"/>
      <c r="E234" s="17"/>
      <c r="F234" s="1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38"/>
      <c r="B235" s="68" t="s">
        <v>357</v>
      </c>
      <c r="C235" s="145">
        <v>853</v>
      </c>
      <c r="D235" s="14"/>
      <c r="E235" s="17"/>
      <c r="F235" s="1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38"/>
      <c r="B236" s="68" t="s">
        <v>357</v>
      </c>
      <c r="C236" s="145">
        <v>854</v>
      </c>
      <c r="D236" s="14"/>
      <c r="E236" s="17"/>
      <c r="F236" s="1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38"/>
      <c r="B237" s="68" t="s">
        <v>357</v>
      </c>
      <c r="C237" s="145">
        <v>855</v>
      </c>
      <c r="D237" s="14"/>
      <c r="E237" s="17"/>
      <c r="F237" s="1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38"/>
      <c r="B238" s="68" t="s">
        <v>357</v>
      </c>
      <c r="C238" s="145">
        <v>861</v>
      </c>
      <c r="D238" s="14"/>
      <c r="E238" s="17"/>
      <c r="F238" s="1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54"/>
      <c r="B239" s="68" t="s">
        <v>357</v>
      </c>
      <c r="C239" s="145">
        <v>882</v>
      </c>
      <c r="D239" s="14"/>
      <c r="E239" s="12"/>
      <c r="F239" s="1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38"/>
      <c r="B240" s="68" t="s">
        <v>357</v>
      </c>
      <c r="C240" s="145">
        <v>883</v>
      </c>
      <c r="D240" s="14"/>
      <c r="E240" s="17"/>
      <c r="F240" s="1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38"/>
      <c r="B241" s="68" t="s">
        <v>357</v>
      </c>
      <c r="C241" s="145">
        <v>884</v>
      </c>
      <c r="D241" s="14"/>
      <c r="E241" s="17"/>
      <c r="F241" s="1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38"/>
      <c r="B242" s="68" t="s">
        <v>357</v>
      </c>
      <c r="C242" s="145">
        <v>899</v>
      </c>
      <c r="D242" s="14"/>
      <c r="E242" s="17"/>
      <c r="F242" s="1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38"/>
      <c r="B243" s="68" t="s">
        <v>357</v>
      </c>
      <c r="C243" s="145">
        <v>910</v>
      </c>
      <c r="D243" s="14"/>
      <c r="E243" s="17"/>
      <c r="F243" s="1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38"/>
      <c r="B244" s="68" t="s">
        <v>358</v>
      </c>
      <c r="C244" s="145">
        <v>63</v>
      </c>
      <c r="D244" s="14"/>
      <c r="E244" s="17"/>
      <c r="F244" s="1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38"/>
      <c r="B245" s="68" t="s">
        <v>358</v>
      </c>
      <c r="C245" s="163">
        <v>188</v>
      </c>
      <c r="D245" s="14"/>
      <c r="E245" s="17"/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38"/>
      <c r="B246" s="68" t="s">
        <v>358</v>
      </c>
      <c r="C246" s="163">
        <v>189</v>
      </c>
      <c r="D246" s="14"/>
      <c r="E246" s="17"/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38"/>
      <c r="B247" s="68" t="s">
        <v>358</v>
      </c>
      <c r="C247" s="145">
        <v>225</v>
      </c>
      <c r="D247" s="14" t="s">
        <v>201</v>
      </c>
      <c r="E247" s="17"/>
      <c r="F247" s="1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38"/>
      <c r="B248" s="68" t="s">
        <v>358</v>
      </c>
      <c r="C248" s="145">
        <v>226</v>
      </c>
      <c r="D248" s="14" t="s">
        <v>201</v>
      </c>
      <c r="E248" s="17"/>
      <c r="F248" s="1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38"/>
      <c r="B249" s="68" t="s">
        <v>358</v>
      </c>
      <c r="C249" s="163">
        <v>847</v>
      </c>
      <c r="D249" s="14"/>
      <c r="E249" s="17"/>
      <c r="F249" s="1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38"/>
      <c r="B250" s="68" t="s">
        <v>358</v>
      </c>
      <c r="C250" s="163">
        <v>848</v>
      </c>
      <c r="D250" s="14"/>
      <c r="E250" s="17"/>
      <c r="F250" s="1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38"/>
      <c r="B251" s="68" t="s">
        <v>358</v>
      </c>
      <c r="C251" s="163">
        <v>849</v>
      </c>
      <c r="D251" s="14"/>
      <c r="E251" s="17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38"/>
      <c r="B252" s="68" t="s">
        <v>359</v>
      </c>
      <c r="C252" s="145">
        <v>56</v>
      </c>
      <c r="D252" s="14"/>
      <c r="E252" s="17"/>
      <c r="F252" s="1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38"/>
      <c r="B253" s="68" t="s">
        <v>359</v>
      </c>
      <c r="C253" s="145">
        <v>102</v>
      </c>
      <c r="D253" s="14"/>
      <c r="E253" s="17"/>
      <c r="F253" s="1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38"/>
      <c r="B254" s="68" t="s">
        <v>359</v>
      </c>
      <c r="C254" s="145">
        <v>108</v>
      </c>
      <c r="D254" s="14"/>
      <c r="E254" s="17"/>
      <c r="F254" s="1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38"/>
      <c r="B255" s="68" t="s">
        <v>359</v>
      </c>
      <c r="C255" s="145">
        <v>846</v>
      </c>
      <c r="D255" s="14"/>
      <c r="E255" s="17"/>
      <c r="F255" s="1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38"/>
      <c r="B256" s="68" t="s">
        <v>362</v>
      </c>
      <c r="C256" s="145">
        <v>16</v>
      </c>
      <c r="D256" s="14"/>
      <c r="E256" s="17"/>
      <c r="F256" s="1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38"/>
      <c r="B257" s="68" t="s">
        <v>362</v>
      </c>
      <c r="C257" s="145">
        <v>54</v>
      </c>
      <c r="D257" s="14"/>
      <c r="E257" s="17"/>
      <c r="F257" s="1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38"/>
      <c r="B258" s="68" t="s">
        <v>362</v>
      </c>
      <c r="C258" s="145">
        <v>113</v>
      </c>
      <c r="D258" s="14"/>
      <c r="E258" s="17"/>
      <c r="F258" s="1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38"/>
      <c r="B259" s="68" t="s">
        <v>362</v>
      </c>
      <c r="C259" s="145">
        <v>154</v>
      </c>
      <c r="D259" s="14"/>
      <c r="E259" s="17"/>
      <c r="F259" s="1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38"/>
      <c r="B260" s="68" t="s">
        <v>362</v>
      </c>
      <c r="C260" s="164">
        <v>199</v>
      </c>
      <c r="D260" s="14"/>
      <c r="E260" s="17"/>
      <c r="F260" s="1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38"/>
      <c r="B261" s="68" t="s">
        <v>362</v>
      </c>
      <c r="C261" s="145">
        <v>248</v>
      </c>
      <c r="D261" s="14"/>
      <c r="E261" s="17"/>
      <c r="F261" s="1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38"/>
      <c r="B262" s="68" t="s">
        <v>362</v>
      </c>
      <c r="C262" s="145">
        <v>847</v>
      </c>
      <c r="D262" s="14"/>
      <c r="E262" s="17"/>
      <c r="F262" s="1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38"/>
      <c r="B263" s="68" t="s">
        <v>362</v>
      </c>
      <c r="C263" s="145">
        <v>848</v>
      </c>
      <c r="D263" s="14"/>
      <c r="E263" s="17"/>
      <c r="F263" s="1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38"/>
      <c r="B264" s="68" t="s">
        <v>362</v>
      </c>
      <c r="C264" s="145">
        <v>849</v>
      </c>
      <c r="D264" s="14"/>
      <c r="E264" s="17"/>
      <c r="F264" s="1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38"/>
      <c r="B265" s="68" t="s">
        <v>363</v>
      </c>
      <c r="C265" s="145">
        <v>871</v>
      </c>
      <c r="D265" s="14"/>
      <c r="E265" s="17"/>
      <c r="F265" s="1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38"/>
      <c r="B266" s="68" t="s">
        <v>364</v>
      </c>
      <c r="C266" s="163">
        <v>33</v>
      </c>
      <c r="D266" s="14"/>
      <c r="E266" s="17"/>
      <c r="F266" s="1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38"/>
      <c r="B267" s="68" t="s">
        <v>367</v>
      </c>
      <c r="C267" s="145">
        <v>3</v>
      </c>
      <c r="D267" s="14"/>
      <c r="E267" s="17"/>
      <c r="F267" s="1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38"/>
      <c r="B268" s="68" t="s">
        <v>367</v>
      </c>
      <c r="C268" s="145">
        <v>4</v>
      </c>
      <c r="D268" s="14"/>
      <c r="E268" s="17"/>
      <c r="F268" s="1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38"/>
      <c r="B269" s="68" t="s">
        <v>367</v>
      </c>
      <c r="C269" s="145">
        <v>8</v>
      </c>
      <c r="D269" s="14"/>
      <c r="E269" s="17"/>
      <c r="F269" s="1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38"/>
      <c r="B270" s="68" t="s">
        <v>367</v>
      </c>
      <c r="C270" s="145">
        <v>11</v>
      </c>
      <c r="D270" s="14"/>
      <c r="E270" s="17"/>
      <c r="F270" s="1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38"/>
      <c r="B271" s="68" t="s">
        <v>367</v>
      </c>
      <c r="C271" s="145">
        <v>13</v>
      </c>
      <c r="D271" s="14"/>
      <c r="E271" s="17"/>
      <c r="F271" s="1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38"/>
      <c r="B272" s="68" t="s">
        <v>367</v>
      </c>
      <c r="C272" s="145">
        <v>15</v>
      </c>
      <c r="D272" s="14"/>
      <c r="E272" s="17"/>
      <c r="F272" s="1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38"/>
      <c r="B273" s="68" t="s">
        <v>367</v>
      </c>
      <c r="C273" s="145">
        <v>18</v>
      </c>
      <c r="D273" s="14"/>
      <c r="E273" s="17"/>
      <c r="F273" s="1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38"/>
      <c r="B274" s="68" t="s">
        <v>367</v>
      </c>
      <c r="C274" s="145">
        <v>19</v>
      </c>
      <c r="D274" s="14"/>
      <c r="E274" s="17"/>
      <c r="F274" s="1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38"/>
      <c r="B275" s="68" t="s">
        <v>367</v>
      </c>
      <c r="C275" s="145">
        <v>20</v>
      </c>
      <c r="D275" s="14"/>
      <c r="E275" s="17"/>
      <c r="F275" s="1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38"/>
      <c r="B276" s="68" t="s">
        <v>367</v>
      </c>
      <c r="C276" s="145">
        <v>21</v>
      </c>
      <c r="D276" s="14"/>
      <c r="E276" s="17"/>
      <c r="F276" s="1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38"/>
      <c r="B277" s="68" t="s">
        <v>367</v>
      </c>
      <c r="C277" s="145">
        <v>25</v>
      </c>
      <c r="D277" s="14"/>
      <c r="E277" s="17"/>
      <c r="F277" s="1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38"/>
      <c r="B278" s="68" t="s">
        <v>367</v>
      </c>
      <c r="C278" s="145">
        <v>29</v>
      </c>
      <c r="D278" s="14"/>
      <c r="E278" s="17"/>
      <c r="F278" s="1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38"/>
      <c r="B279" s="68" t="s">
        <v>367</v>
      </c>
      <c r="C279" s="145">
        <v>31</v>
      </c>
      <c r="D279" s="14"/>
      <c r="E279" s="17"/>
      <c r="F279" s="1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38"/>
      <c r="B280" s="68" t="s">
        <v>367</v>
      </c>
      <c r="C280" s="145">
        <v>34</v>
      </c>
      <c r="D280" s="14"/>
      <c r="E280" s="17"/>
      <c r="F280" s="1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38"/>
      <c r="B281" s="68" t="s">
        <v>367</v>
      </c>
      <c r="C281" s="145">
        <v>37</v>
      </c>
      <c r="D281" s="14"/>
      <c r="E281" s="17"/>
      <c r="F281" s="1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38"/>
      <c r="B282" s="68" t="s">
        <v>367</v>
      </c>
      <c r="C282" s="145">
        <v>38</v>
      </c>
      <c r="D282" s="14"/>
      <c r="E282" s="17"/>
      <c r="F282" s="1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38"/>
      <c r="B283" s="68" t="s">
        <v>367</v>
      </c>
      <c r="C283" s="145">
        <v>40</v>
      </c>
      <c r="D283" s="14"/>
      <c r="E283" s="17"/>
      <c r="F283" s="1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38"/>
      <c r="B284" s="68" t="s">
        <v>367</v>
      </c>
      <c r="C284" s="145">
        <v>42</v>
      </c>
      <c r="D284" s="14"/>
      <c r="E284" s="17"/>
      <c r="F284" s="1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38"/>
      <c r="B285" s="68" t="s">
        <v>367</v>
      </c>
      <c r="C285" s="145">
        <v>43</v>
      </c>
      <c r="D285" s="14"/>
      <c r="E285" s="17"/>
      <c r="F285" s="1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38"/>
      <c r="B286" s="68" t="s">
        <v>367</v>
      </c>
      <c r="C286" s="145">
        <v>44</v>
      </c>
      <c r="D286" s="14"/>
      <c r="E286" s="17"/>
      <c r="F286" s="1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38"/>
      <c r="B287" s="68" t="s">
        <v>367</v>
      </c>
      <c r="C287" s="145">
        <v>49</v>
      </c>
      <c r="D287" s="14"/>
      <c r="E287" s="17"/>
      <c r="F287" s="1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38"/>
      <c r="B288" s="68" t="s">
        <v>367</v>
      </c>
      <c r="C288" s="145">
        <v>52</v>
      </c>
      <c r="D288" s="14"/>
      <c r="E288" s="17"/>
      <c r="F288" s="1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38"/>
      <c r="B289" s="68" t="s">
        <v>367</v>
      </c>
      <c r="C289" s="145">
        <v>57</v>
      </c>
      <c r="D289" s="14"/>
      <c r="E289" s="17"/>
      <c r="F289" s="1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38"/>
      <c r="B290" s="68" t="s">
        <v>367</v>
      </c>
      <c r="C290" s="145">
        <v>60</v>
      </c>
      <c r="D290" s="14"/>
      <c r="E290" s="17"/>
      <c r="F290" s="1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38"/>
      <c r="B291" s="68" t="s">
        <v>367</v>
      </c>
      <c r="C291" s="145">
        <v>65</v>
      </c>
      <c r="D291" s="14"/>
      <c r="E291" s="17"/>
      <c r="F291" s="1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38"/>
      <c r="B292" s="68" t="s">
        <v>367</v>
      </c>
      <c r="C292" s="145">
        <v>68</v>
      </c>
      <c r="D292" s="14"/>
      <c r="E292" s="17"/>
      <c r="F292" s="1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38"/>
      <c r="B293" s="68" t="s">
        <v>367</v>
      </c>
      <c r="C293" s="145">
        <v>69</v>
      </c>
      <c r="D293" s="14"/>
      <c r="E293" s="17"/>
      <c r="F293" s="1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38"/>
      <c r="B294" s="68" t="s">
        <v>367</v>
      </c>
      <c r="C294" s="145">
        <v>74</v>
      </c>
      <c r="D294" s="14"/>
      <c r="E294" s="17"/>
      <c r="F294" s="1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38"/>
      <c r="B295" s="68" t="s">
        <v>367</v>
      </c>
      <c r="C295" s="145">
        <v>75</v>
      </c>
      <c r="D295" s="14"/>
      <c r="E295" s="17"/>
      <c r="F295" s="1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38"/>
      <c r="B296" s="68" t="s">
        <v>367</v>
      </c>
      <c r="C296" s="145">
        <v>84</v>
      </c>
      <c r="D296" s="14"/>
      <c r="E296" s="17"/>
      <c r="F296" s="1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38"/>
      <c r="B297" s="68" t="s">
        <v>367</v>
      </c>
      <c r="C297" s="145">
        <v>86</v>
      </c>
      <c r="D297" s="14"/>
      <c r="E297" s="17"/>
      <c r="F297" s="1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38"/>
      <c r="B298" s="68" t="s">
        <v>367</v>
      </c>
      <c r="C298" s="145">
        <v>87</v>
      </c>
      <c r="D298" s="14"/>
      <c r="E298" s="17"/>
      <c r="F298" s="1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38"/>
      <c r="B299" s="68" t="s">
        <v>367</v>
      </c>
      <c r="C299" s="145">
        <v>97</v>
      </c>
      <c r="D299" s="14"/>
      <c r="E299" s="17"/>
      <c r="F299" s="1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38"/>
      <c r="B300" s="68" t="s">
        <v>367</v>
      </c>
      <c r="C300" s="145">
        <v>98</v>
      </c>
      <c r="D300" s="14"/>
      <c r="E300" s="17"/>
      <c r="F300" s="1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38"/>
      <c r="B301" s="68" t="s">
        <v>367</v>
      </c>
      <c r="C301" s="145">
        <v>99</v>
      </c>
      <c r="D301" s="14"/>
      <c r="E301" s="17"/>
      <c r="F301" s="1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38"/>
      <c r="B302" s="68" t="s">
        <v>367</v>
      </c>
      <c r="C302" s="145">
        <v>105</v>
      </c>
      <c r="D302" s="14"/>
      <c r="E302" s="17"/>
      <c r="F302" s="1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38"/>
      <c r="B303" s="68" t="s">
        <v>367</v>
      </c>
      <c r="C303" s="145">
        <v>106</v>
      </c>
      <c r="D303" s="14"/>
      <c r="E303" s="17"/>
      <c r="F303" s="1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38"/>
      <c r="B304" s="68" t="s">
        <v>367</v>
      </c>
      <c r="C304" s="145">
        <v>107</v>
      </c>
      <c r="D304" s="14"/>
      <c r="E304" s="17"/>
      <c r="F304" s="1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38"/>
      <c r="B305" s="68" t="s">
        <v>367</v>
      </c>
      <c r="C305" s="145">
        <v>111</v>
      </c>
      <c r="D305" s="14"/>
      <c r="E305" s="17"/>
      <c r="F305" s="1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38"/>
      <c r="B306" s="68" t="s">
        <v>367</v>
      </c>
      <c r="C306" s="145">
        <v>121</v>
      </c>
      <c r="D306" s="14" t="s">
        <v>201</v>
      </c>
      <c r="E306" s="17"/>
      <c r="F306" s="1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38"/>
      <c r="B307" s="68" t="s">
        <v>367</v>
      </c>
      <c r="C307" s="145">
        <v>123</v>
      </c>
      <c r="D307" s="14" t="s">
        <v>201</v>
      </c>
      <c r="E307" s="17"/>
      <c r="F307" s="1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38"/>
      <c r="B308" s="68" t="s">
        <v>367</v>
      </c>
      <c r="C308" s="145">
        <v>124</v>
      </c>
      <c r="D308" s="14" t="s">
        <v>201</v>
      </c>
      <c r="E308" s="17"/>
      <c r="F308" s="1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38"/>
      <c r="B309" s="68" t="s">
        <v>367</v>
      </c>
      <c r="C309" s="145">
        <v>127</v>
      </c>
      <c r="D309" s="14"/>
      <c r="E309" s="17"/>
      <c r="F309" s="1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38"/>
      <c r="B310" s="68" t="s">
        <v>367</v>
      </c>
      <c r="C310" s="145">
        <v>128</v>
      </c>
      <c r="D310" s="14"/>
      <c r="E310" s="17"/>
      <c r="F310" s="1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38"/>
      <c r="B311" s="68" t="s">
        <v>367</v>
      </c>
      <c r="C311" s="145">
        <v>131</v>
      </c>
      <c r="D311" s="14"/>
      <c r="E311" s="17"/>
      <c r="F311" s="1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38"/>
      <c r="B312" s="68" t="s">
        <v>367</v>
      </c>
      <c r="C312" s="145">
        <v>152</v>
      </c>
      <c r="D312" s="14"/>
      <c r="E312" s="17"/>
      <c r="F312" s="1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38"/>
      <c r="B313" s="68" t="s">
        <v>367</v>
      </c>
      <c r="C313" s="145">
        <v>153</v>
      </c>
      <c r="D313" s="14"/>
      <c r="E313" s="17"/>
      <c r="F313" s="1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38"/>
      <c r="B314" s="68" t="s">
        <v>367</v>
      </c>
      <c r="C314" s="145">
        <v>156</v>
      </c>
      <c r="D314" s="14"/>
      <c r="E314" s="17"/>
      <c r="F314" s="1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38"/>
      <c r="B315" s="68" t="s">
        <v>367</v>
      </c>
      <c r="C315" s="145">
        <v>160</v>
      </c>
      <c r="D315" s="14"/>
      <c r="E315" s="17"/>
      <c r="F315" s="1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38"/>
      <c r="B316" s="68" t="s">
        <v>367</v>
      </c>
      <c r="C316" s="145">
        <v>161</v>
      </c>
      <c r="D316" s="14"/>
      <c r="E316" s="17"/>
      <c r="F316" s="1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38"/>
      <c r="B317" s="68" t="s">
        <v>367</v>
      </c>
      <c r="C317" s="145">
        <v>164</v>
      </c>
      <c r="D317" s="14"/>
      <c r="E317" s="17"/>
      <c r="F317" s="1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38"/>
      <c r="B318" s="68" t="s">
        <v>367</v>
      </c>
      <c r="C318" s="145">
        <v>167</v>
      </c>
      <c r="D318" s="14"/>
      <c r="E318" s="17"/>
      <c r="F318" s="1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38"/>
      <c r="B319" s="68" t="s">
        <v>367</v>
      </c>
      <c r="C319" s="145">
        <v>189</v>
      </c>
      <c r="D319" s="17"/>
      <c r="E319" s="12"/>
      <c r="F319" s="1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38"/>
      <c r="B320" s="68" t="s">
        <v>367</v>
      </c>
      <c r="C320" s="145">
        <v>197</v>
      </c>
      <c r="D320" s="14"/>
      <c r="E320" s="17"/>
      <c r="F320" s="1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38"/>
      <c r="B321" s="68" t="s">
        <v>367</v>
      </c>
      <c r="C321" s="145">
        <v>198</v>
      </c>
      <c r="D321" s="14"/>
      <c r="E321" s="17"/>
      <c r="F321" s="1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38"/>
      <c r="B322" s="68" t="s">
        <v>367</v>
      </c>
      <c r="C322" s="145">
        <v>209</v>
      </c>
      <c r="D322" s="14"/>
      <c r="E322" s="17"/>
      <c r="F322" s="1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38"/>
      <c r="B323" s="68" t="s">
        <v>367</v>
      </c>
      <c r="C323" s="145">
        <v>220</v>
      </c>
      <c r="D323" s="14"/>
      <c r="E323" s="17"/>
      <c r="F323" s="1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38"/>
      <c r="B324" s="68" t="s">
        <v>367</v>
      </c>
      <c r="C324" s="145">
        <v>223</v>
      </c>
      <c r="D324" s="14"/>
      <c r="E324" s="17"/>
      <c r="F324" s="1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38"/>
      <c r="B325" s="68" t="s">
        <v>367</v>
      </c>
      <c r="C325" s="145">
        <v>250</v>
      </c>
      <c r="D325" s="14"/>
      <c r="E325" s="17"/>
      <c r="F325" s="1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38"/>
      <c r="B326" s="68" t="s">
        <v>367</v>
      </c>
      <c r="C326" s="145">
        <v>580</v>
      </c>
      <c r="D326" s="14"/>
      <c r="E326" s="17"/>
      <c r="F326" s="1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38"/>
      <c r="B327" s="68" t="s">
        <v>367</v>
      </c>
      <c r="C327" s="145">
        <v>802</v>
      </c>
      <c r="D327" s="14"/>
      <c r="E327" s="17"/>
      <c r="F327" s="1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38"/>
      <c r="B328" s="68" t="s">
        <v>367</v>
      </c>
      <c r="C328" s="145">
        <v>804</v>
      </c>
      <c r="D328" s="14"/>
      <c r="E328" s="17"/>
      <c r="F328" s="1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38"/>
      <c r="B329" s="68" t="s">
        <v>367</v>
      </c>
      <c r="C329" s="145">
        <v>805</v>
      </c>
      <c r="D329" s="14"/>
      <c r="E329" s="17"/>
      <c r="F329" s="1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38"/>
      <c r="B330" s="68" t="s">
        <v>367</v>
      </c>
      <c r="C330" s="145">
        <v>807</v>
      </c>
      <c r="D330" s="14"/>
      <c r="E330" s="17"/>
      <c r="F330" s="1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38"/>
      <c r="B331" s="68" t="s">
        <v>367</v>
      </c>
      <c r="C331" s="145">
        <v>808</v>
      </c>
      <c r="D331" s="14"/>
      <c r="E331" s="17"/>
      <c r="F331" s="1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38"/>
      <c r="B332" s="68" t="s">
        <v>367</v>
      </c>
      <c r="C332" s="145">
        <v>809</v>
      </c>
      <c r="D332" s="14"/>
      <c r="E332" s="17"/>
      <c r="F332" s="1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38"/>
      <c r="B333" s="68" t="s">
        <v>367</v>
      </c>
      <c r="C333" s="145">
        <v>827</v>
      </c>
      <c r="D333" s="14"/>
      <c r="E333" s="17"/>
      <c r="F333" s="1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38"/>
      <c r="B334" s="68" t="s">
        <v>367</v>
      </c>
      <c r="C334" s="145">
        <v>828</v>
      </c>
      <c r="D334" s="14"/>
      <c r="E334" s="17"/>
      <c r="F334" s="1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38"/>
      <c r="B335" s="68" t="s">
        <v>367</v>
      </c>
      <c r="C335" s="145">
        <v>829</v>
      </c>
      <c r="D335" s="14"/>
      <c r="E335" s="17"/>
      <c r="F335" s="1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38"/>
      <c r="B336" s="68" t="s">
        <v>367</v>
      </c>
      <c r="C336" s="145">
        <v>856</v>
      </c>
      <c r="D336" s="14"/>
      <c r="E336" s="17"/>
      <c r="F336" s="1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38"/>
      <c r="B337" s="68" t="s">
        <v>367</v>
      </c>
      <c r="C337" s="145">
        <v>857</v>
      </c>
      <c r="D337" s="14"/>
      <c r="E337" s="17"/>
      <c r="F337" s="1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38"/>
      <c r="B338" s="68" t="s">
        <v>367</v>
      </c>
      <c r="C338" s="145">
        <v>858</v>
      </c>
      <c r="D338" s="14"/>
      <c r="E338" s="17"/>
      <c r="F338" s="1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38"/>
      <c r="B339" s="68" t="s">
        <v>367</v>
      </c>
      <c r="C339" s="145">
        <v>859</v>
      </c>
      <c r="D339" s="14"/>
      <c r="E339" s="17"/>
      <c r="F339" s="1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38"/>
      <c r="B340" s="68" t="s">
        <v>367</v>
      </c>
      <c r="C340" s="145">
        <v>860</v>
      </c>
      <c r="D340" s="14"/>
      <c r="E340" s="17"/>
      <c r="F340" s="1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38"/>
      <c r="B341" s="68" t="s">
        <v>367</v>
      </c>
      <c r="C341" s="145">
        <v>862</v>
      </c>
      <c r="D341" s="14"/>
      <c r="E341" s="17"/>
      <c r="F341" s="1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38"/>
      <c r="B342" s="68" t="s">
        <v>367</v>
      </c>
      <c r="C342" s="145">
        <v>864</v>
      </c>
      <c r="D342" s="14"/>
      <c r="E342" s="17"/>
      <c r="F342" s="1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38"/>
      <c r="B343" s="68" t="s">
        <v>367</v>
      </c>
      <c r="C343" s="145">
        <v>865</v>
      </c>
      <c r="D343" s="14"/>
      <c r="E343" s="17"/>
      <c r="F343" s="1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38"/>
      <c r="B344" s="68" t="s">
        <v>367</v>
      </c>
      <c r="C344" s="145">
        <v>908</v>
      </c>
      <c r="D344" s="14"/>
      <c r="E344" s="17"/>
      <c r="F344" s="1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38"/>
      <c r="B345" s="68" t="s">
        <v>367</v>
      </c>
      <c r="C345" s="145">
        <v>909</v>
      </c>
      <c r="D345" s="14"/>
      <c r="E345" s="17"/>
      <c r="F345" s="1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38"/>
      <c r="B346" s="68" t="s">
        <v>367</v>
      </c>
      <c r="C346" s="145">
        <v>914</v>
      </c>
      <c r="D346" s="14"/>
      <c r="E346" s="17"/>
      <c r="F346" s="1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38"/>
      <c r="B347" s="68" t="s">
        <v>367</v>
      </c>
      <c r="C347" s="145" t="s">
        <v>523</v>
      </c>
      <c r="D347" s="162"/>
      <c r="E347" s="17"/>
      <c r="F347" s="1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38"/>
      <c r="B348" s="68" t="s">
        <v>367</v>
      </c>
      <c r="C348" s="145" t="s">
        <v>524</v>
      </c>
      <c r="D348" s="162"/>
      <c r="E348" s="17"/>
      <c r="F348" s="1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38"/>
      <c r="B349" s="68" t="s">
        <v>368</v>
      </c>
      <c r="C349" s="145">
        <v>10</v>
      </c>
      <c r="D349" s="14"/>
      <c r="E349" s="17"/>
      <c r="F349" s="1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38"/>
      <c r="B350" s="68" t="s">
        <v>368</v>
      </c>
      <c r="C350" s="145">
        <v>16</v>
      </c>
      <c r="D350" s="14"/>
      <c r="E350" s="17"/>
      <c r="F350" s="1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38"/>
      <c r="B351" s="68" t="s">
        <v>368</v>
      </c>
      <c r="C351" s="145">
        <v>22</v>
      </c>
      <c r="D351" s="14"/>
      <c r="E351" s="17"/>
      <c r="F351" s="1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38"/>
      <c r="B352" s="68" t="s">
        <v>368</v>
      </c>
      <c r="C352" s="145">
        <v>24</v>
      </c>
      <c r="D352" s="14"/>
      <c r="E352" s="17"/>
      <c r="F352" s="1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38"/>
      <c r="B353" s="68" t="s">
        <v>368</v>
      </c>
      <c r="C353" s="145">
        <v>39</v>
      </c>
      <c r="D353" s="14"/>
      <c r="E353" s="17"/>
      <c r="F353" s="1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38"/>
      <c r="B354" s="68" t="s">
        <v>368</v>
      </c>
      <c r="C354" s="145">
        <v>62</v>
      </c>
      <c r="D354" s="14"/>
      <c r="E354" s="17"/>
      <c r="F354" s="1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38"/>
      <c r="B355" s="68" t="s">
        <v>368</v>
      </c>
      <c r="C355" s="145">
        <v>64</v>
      </c>
      <c r="D355" s="14"/>
      <c r="E355" s="17"/>
      <c r="F355" s="1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38"/>
      <c r="B356" s="68" t="s">
        <v>368</v>
      </c>
      <c r="C356" s="145">
        <v>81</v>
      </c>
      <c r="D356" s="14"/>
      <c r="E356" s="17"/>
      <c r="F356" s="1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38"/>
      <c r="B357" s="68" t="s">
        <v>368</v>
      </c>
      <c r="C357" s="145">
        <v>90</v>
      </c>
      <c r="D357" s="14"/>
      <c r="E357" s="17"/>
      <c r="F357" s="1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38"/>
      <c r="B358" s="68" t="s">
        <v>368</v>
      </c>
      <c r="C358" s="145">
        <v>91</v>
      </c>
      <c r="D358" s="14"/>
      <c r="E358" s="17"/>
      <c r="F358" s="1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38"/>
      <c r="B359" s="68" t="s">
        <v>368</v>
      </c>
      <c r="C359" s="145">
        <v>92</v>
      </c>
      <c r="D359" s="14"/>
      <c r="E359" s="17"/>
      <c r="F359" s="1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38"/>
      <c r="B360" s="68" t="s">
        <v>368</v>
      </c>
      <c r="C360" s="145">
        <v>93</v>
      </c>
      <c r="D360" s="14"/>
      <c r="E360" s="17"/>
      <c r="F360" s="1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38"/>
      <c r="B361" s="68" t="s">
        <v>368</v>
      </c>
      <c r="C361" s="145">
        <v>96</v>
      </c>
      <c r="D361" s="14"/>
      <c r="E361" s="17"/>
      <c r="F361" s="1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38"/>
      <c r="B362" s="68" t="s">
        <v>368</v>
      </c>
      <c r="C362" s="145">
        <v>132</v>
      </c>
      <c r="D362" s="14"/>
      <c r="E362" s="17"/>
      <c r="F362" s="1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38"/>
      <c r="B363" s="68" t="s">
        <v>368</v>
      </c>
      <c r="C363" s="145">
        <v>134</v>
      </c>
      <c r="D363" s="14"/>
      <c r="E363" s="17"/>
      <c r="F363" s="1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38"/>
      <c r="B364" s="68" t="s">
        <v>368</v>
      </c>
      <c r="C364" s="145">
        <v>140</v>
      </c>
      <c r="D364" s="14"/>
      <c r="E364" s="17"/>
      <c r="F364" s="1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38"/>
      <c r="B365" s="68" t="s">
        <v>368</v>
      </c>
      <c r="C365" s="145">
        <v>143</v>
      </c>
      <c r="D365" s="14"/>
      <c r="E365" s="17"/>
      <c r="F365" s="1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38"/>
      <c r="B366" s="68" t="s">
        <v>368</v>
      </c>
      <c r="C366" s="145">
        <v>145</v>
      </c>
      <c r="D366" s="14"/>
      <c r="E366" s="17"/>
      <c r="F366" s="1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38"/>
      <c r="B367" s="68" t="s">
        <v>368</v>
      </c>
      <c r="C367" s="145">
        <v>158</v>
      </c>
      <c r="D367" s="14"/>
      <c r="E367" s="17"/>
      <c r="F367" s="1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38"/>
      <c r="B368" s="68" t="s">
        <v>368</v>
      </c>
      <c r="C368" s="145">
        <v>166</v>
      </c>
      <c r="D368" s="14"/>
      <c r="E368" s="17"/>
      <c r="F368" s="1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38"/>
      <c r="B369" s="68" t="s">
        <v>368</v>
      </c>
      <c r="C369" s="145">
        <v>168</v>
      </c>
      <c r="D369" s="14"/>
      <c r="E369" s="17"/>
      <c r="F369" s="1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38"/>
      <c r="B370" s="68" t="s">
        <v>368</v>
      </c>
      <c r="C370" s="145">
        <v>238</v>
      </c>
      <c r="D370" s="14"/>
      <c r="E370" s="17"/>
      <c r="F370" s="1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38"/>
      <c r="B371" s="68" t="s">
        <v>368</v>
      </c>
      <c r="C371" s="145">
        <v>615</v>
      </c>
      <c r="D371" s="14"/>
      <c r="E371" s="17"/>
      <c r="F371" s="1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38"/>
      <c r="B372" s="68" t="s">
        <v>368</v>
      </c>
      <c r="C372" s="145">
        <v>803</v>
      </c>
      <c r="D372" s="14"/>
      <c r="E372" s="17"/>
      <c r="F372" s="1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38"/>
      <c r="B373" s="68" t="s">
        <v>368</v>
      </c>
      <c r="C373" s="145">
        <v>810</v>
      </c>
      <c r="D373" s="14"/>
      <c r="E373" s="17"/>
      <c r="F373" s="1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38"/>
      <c r="B374" s="68" t="s">
        <v>368</v>
      </c>
      <c r="C374" s="145">
        <v>826</v>
      </c>
      <c r="D374" s="14"/>
      <c r="E374" s="17"/>
      <c r="F374" s="1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38"/>
      <c r="B375" s="68" t="s">
        <v>368</v>
      </c>
      <c r="C375" s="145">
        <v>830</v>
      </c>
      <c r="D375" s="14"/>
      <c r="E375" s="17"/>
      <c r="F375" s="1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38"/>
      <c r="B376" s="68" t="s">
        <v>368</v>
      </c>
      <c r="C376" s="145">
        <v>831</v>
      </c>
      <c r="D376" s="14"/>
      <c r="E376" s="17"/>
      <c r="F376" s="1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38"/>
      <c r="B377" s="68" t="s">
        <v>368</v>
      </c>
      <c r="C377" s="145">
        <v>832</v>
      </c>
      <c r="D377" s="14"/>
      <c r="E377" s="17"/>
      <c r="F377" s="1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38"/>
      <c r="B378" s="68" t="s">
        <v>368</v>
      </c>
      <c r="C378" s="145">
        <v>852</v>
      </c>
      <c r="D378" s="14"/>
      <c r="E378" s="17"/>
      <c r="F378" s="1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38"/>
      <c r="B379" s="68" t="s">
        <v>368</v>
      </c>
      <c r="C379" s="145">
        <v>866</v>
      </c>
      <c r="D379" s="14"/>
      <c r="E379" s="17"/>
      <c r="F379" s="1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38"/>
      <c r="B380" s="68" t="s">
        <v>368</v>
      </c>
      <c r="C380" s="145">
        <v>867</v>
      </c>
      <c r="D380" s="14"/>
      <c r="E380" s="17"/>
      <c r="F380" s="1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38"/>
      <c r="B381" s="68" t="s">
        <v>368</v>
      </c>
      <c r="C381" s="145">
        <v>868</v>
      </c>
      <c r="D381" s="14"/>
      <c r="E381" s="17"/>
      <c r="F381" s="1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38"/>
      <c r="B382" s="68" t="s">
        <v>368</v>
      </c>
      <c r="C382" s="145">
        <v>869</v>
      </c>
      <c r="D382" s="14"/>
      <c r="E382" s="17"/>
      <c r="F382" s="1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38"/>
      <c r="B383" s="68" t="s">
        <v>368</v>
      </c>
      <c r="C383" s="145">
        <v>886</v>
      </c>
      <c r="D383" s="14"/>
      <c r="E383" s="17"/>
      <c r="F383" s="1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38"/>
      <c r="B384" s="68" t="s">
        <v>368</v>
      </c>
      <c r="C384" s="145">
        <v>887</v>
      </c>
      <c r="D384" s="14"/>
      <c r="E384" s="17"/>
      <c r="F384" s="1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38"/>
      <c r="B385" s="68" t="s">
        <v>368</v>
      </c>
      <c r="C385" s="145">
        <v>888</v>
      </c>
      <c r="D385" s="14"/>
      <c r="E385" s="17"/>
      <c r="F385" s="1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38"/>
      <c r="B386" s="68" t="s">
        <v>368</v>
      </c>
      <c r="C386" s="145">
        <v>889</v>
      </c>
      <c r="D386" s="14"/>
      <c r="E386" s="17"/>
      <c r="F386" s="1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38"/>
      <c r="B387" s="68" t="s">
        <v>368</v>
      </c>
      <c r="C387" s="145">
        <v>894</v>
      </c>
      <c r="D387" s="14"/>
      <c r="E387" s="17"/>
      <c r="F387" s="1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38"/>
      <c r="B388" s="68" t="s">
        <v>368</v>
      </c>
      <c r="C388" s="145">
        <v>928</v>
      </c>
      <c r="D388" s="14"/>
      <c r="E388" s="17"/>
      <c r="F388" s="1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38"/>
      <c r="B389" s="68" t="s">
        <v>368</v>
      </c>
      <c r="C389" s="145" t="s">
        <v>525</v>
      </c>
      <c r="D389" s="162"/>
      <c r="E389" s="17"/>
      <c r="F389" s="1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38"/>
      <c r="B390" s="68" t="s">
        <v>368</v>
      </c>
      <c r="C390" s="145" t="s">
        <v>526</v>
      </c>
      <c r="D390" s="162"/>
      <c r="E390" s="17"/>
      <c r="F390" s="1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38"/>
      <c r="B391" s="68" t="s">
        <v>370</v>
      </c>
      <c r="C391" s="145">
        <v>6</v>
      </c>
      <c r="D391" s="14"/>
      <c r="E391" s="17"/>
      <c r="F391" s="1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38"/>
      <c r="B392" s="68" t="s">
        <v>370</v>
      </c>
      <c r="C392" s="145">
        <v>32</v>
      </c>
      <c r="D392" s="14"/>
      <c r="E392" s="17"/>
      <c r="F392" s="1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38"/>
      <c r="B393" s="68" t="s">
        <v>370</v>
      </c>
      <c r="C393" s="145">
        <v>41</v>
      </c>
      <c r="D393" s="14"/>
      <c r="E393" s="17"/>
      <c r="F393" s="1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38"/>
      <c r="B394" s="68" t="s">
        <v>370</v>
      </c>
      <c r="C394" s="145">
        <v>48</v>
      </c>
      <c r="D394" s="14"/>
      <c r="E394" s="17"/>
      <c r="F394" s="1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38"/>
      <c r="B395" s="68" t="s">
        <v>370</v>
      </c>
      <c r="C395" s="145">
        <v>95</v>
      </c>
      <c r="D395" s="14"/>
      <c r="E395" s="17"/>
      <c r="F395" s="1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38"/>
      <c r="B396" s="68" t="s">
        <v>370</v>
      </c>
      <c r="C396" s="145">
        <v>109</v>
      </c>
      <c r="D396" s="14"/>
      <c r="E396" s="17"/>
      <c r="F396" s="1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38"/>
      <c r="B397" s="68" t="s">
        <v>370</v>
      </c>
      <c r="C397" s="145">
        <v>125</v>
      </c>
      <c r="D397" s="14"/>
      <c r="E397" s="17"/>
      <c r="F397" s="1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38"/>
      <c r="B398" s="68" t="s">
        <v>370</v>
      </c>
      <c r="C398" s="145">
        <v>870</v>
      </c>
      <c r="D398" s="14"/>
      <c r="E398" s="17"/>
      <c r="F398" s="1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38"/>
      <c r="B399" s="68" t="s">
        <v>371</v>
      </c>
      <c r="C399" s="145">
        <v>9</v>
      </c>
      <c r="D399" s="14"/>
      <c r="E399" s="17"/>
      <c r="F399" s="1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38"/>
      <c r="B400" s="68" t="s">
        <v>371</v>
      </c>
      <c r="C400" s="145">
        <v>15</v>
      </c>
      <c r="D400" s="14"/>
      <c r="E400" s="17"/>
      <c r="F400" s="1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38"/>
      <c r="B401" s="68" t="s">
        <v>371</v>
      </c>
      <c r="C401" s="145">
        <v>30</v>
      </c>
      <c r="D401" s="14"/>
      <c r="E401" s="17"/>
      <c r="F401" s="1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38"/>
      <c r="B402" s="68" t="s">
        <v>371</v>
      </c>
      <c r="C402" s="145">
        <v>77</v>
      </c>
      <c r="D402" s="14"/>
      <c r="E402" s="17"/>
      <c r="F402" s="1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38"/>
      <c r="B403" s="68" t="s">
        <v>371</v>
      </c>
      <c r="C403" s="145">
        <v>79</v>
      </c>
      <c r="D403" s="14"/>
      <c r="E403" s="17"/>
      <c r="F403" s="1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38"/>
      <c r="B404" s="68" t="s">
        <v>371</v>
      </c>
      <c r="C404" s="145">
        <v>190</v>
      </c>
      <c r="D404" s="14"/>
      <c r="E404" s="17"/>
      <c r="F404" s="1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38"/>
      <c r="B405" s="68" t="s">
        <v>373</v>
      </c>
      <c r="C405" s="145" t="s">
        <v>527</v>
      </c>
      <c r="D405" s="162"/>
      <c r="E405" s="17"/>
      <c r="F405" s="1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38"/>
      <c r="B406" s="68" t="s">
        <v>373</v>
      </c>
      <c r="C406" s="145" t="s">
        <v>528</v>
      </c>
      <c r="D406" s="162"/>
      <c r="E406" s="17"/>
      <c r="F406" s="1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38"/>
      <c r="B407" s="68" t="s">
        <v>382</v>
      </c>
      <c r="C407" s="145" t="s">
        <v>529</v>
      </c>
      <c r="D407" s="162"/>
      <c r="E407" s="17"/>
      <c r="F407" s="1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38"/>
      <c r="B408" s="68" t="s">
        <v>382</v>
      </c>
      <c r="C408" s="145" t="s">
        <v>530</v>
      </c>
      <c r="D408" s="162"/>
      <c r="E408" s="17"/>
      <c r="F408" s="1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38"/>
      <c r="B409" s="68" t="s">
        <v>386</v>
      </c>
      <c r="C409" s="145">
        <v>901</v>
      </c>
      <c r="D409" s="14"/>
      <c r="E409" s="17"/>
      <c r="F409" s="1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38"/>
      <c r="B410" s="68" t="s">
        <v>386</v>
      </c>
      <c r="C410" s="145">
        <v>902</v>
      </c>
      <c r="D410" s="14"/>
      <c r="E410" s="17"/>
      <c r="F410" s="1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38"/>
      <c r="B411" s="68" t="s">
        <v>386</v>
      </c>
      <c r="C411" s="145">
        <v>903</v>
      </c>
      <c r="D411" s="14"/>
      <c r="E411" s="17"/>
      <c r="F411" s="1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38"/>
      <c r="B412" s="68" t="s">
        <v>386</v>
      </c>
      <c r="C412" s="145">
        <v>904</v>
      </c>
      <c r="D412" s="14"/>
      <c r="E412" s="17"/>
      <c r="F412" s="1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38"/>
      <c r="B413" s="68" t="s">
        <v>386</v>
      </c>
      <c r="C413" s="145">
        <v>905</v>
      </c>
      <c r="D413" s="14"/>
      <c r="E413" s="17"/>
      <c r="F413" s="1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38"/>
      <c r="B414" s="68" t="s">
        <v>386</v>
      </c>
      <c r="C414" s="145">
        <v>906</v>
      </c>
      <c r="D414" s="14"/>
      <c r="E414" s="17"/>
      <c r="F414" s="1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38"/>
      <c r="B415" s="68" t="s">
        <v>389</v>
      </c>
      <c r="C415" s="145">
        <v>415</v>
      </c>
      <c r="D415" s="14"/>
      <c r="E415" s="17"/>
      <c r="F415" s="1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38"/>
      <c r="B416" s="68" t="s">
        <v>389</v>
      </c>
      <c r="C416" s="145">
        <v>416</v>
      </c>
      <c r="D416" s="14"/>
      <c r="E416" s="17"/>
      <c r="F416" s="1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38"/>
      <c r="B417" s="68" t="s">
        <v>389</v>
      </c>
      <c r="C417" s="145">
        <v>417</v>
      </c>
      <c r="D417" s="14"/>
      <c r="E417" s="17"/>
      <c r="F417" s="1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38"/>
      <c r="B418" s="68" t="s">
        <v>389</v>
      </c>
      <c r="C418" s="145">
        <v>418</v>
      </c>
      <c r="D418" s="14"/>
      <c r="E418" s="17"/>
      <c r="F418" s="1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38"/>
      <c r="B419" s="68" t="s">
        <v>389</v>
      </c>
      <c r="C419" s="145">
        <v>419</v>
      </c>
      <c r="D419" s="14"/>
      <c r="E419" s="17"/>
      <c r="F419" s="1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38"/>
      <c r="B420" s="68" t="s">
        <v>389</v>
      </c>
      <c r="C420" s="145">
        <v>420</v>
      </c>
      <c r="D420" s="14"/>
      <c r="E420" s="17"/>
      <c r="F420" s="1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38"/>
      <c r="B421" s="68" t="s">
        <v>389</v>
      </c>
      <c r="C421" s="145">
        <v>421</v>
      </c>
      <c r="D421" s="14"/>
      <c r="E421" s="17"/>
      <c r="F421" s="1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38"/>
      <c r="B422" s="68" t="s">
        <v>389</v>
      </c>
      <c r="C422" s="145">
        <v>422</v>
      </c>
      <c r="D422" s="14"/>
      <c r="E422" s="17"/>
      <c r="F422" s="1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38"/>
      <c r="B423" s="68" t="s">
        <v>389</v>
      </c>
      <c r="C423" s="145">
        <v>423</v>
      </c>
      <c r="D423" s="14"/>
      <c r="E423" s="17"/>
      <c r="F423" s="1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38"/>
      <c r="B424" s="68" t="s">
        <v>389</v>
      </c>
      <c r="C424" s="145">
        <v>424</v>
      </c>
      <c r="D424" s="14"/>
      <c r="E424" s="17"/>
      <c r="F424" s="1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38"/>
      <c r="B425" s="68" t="s">
        <v>389</v>
      </c>
      <c r="C425" s="145">
        <v>425</v>
      </c>
      <c r="D425" s="14"/>
      <c r="E425" s="17"/>
      <c r="F425" s="1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38"/>
      <c r="B426" s="68" t="s">
        <v>389</v>
      </c>
      <c r="C426" s="145">
        <v>426</v>
      </c>
      <c r="D426" s="14"/>
      <c r="E426" s="17"/>
      <c r="F426" s="1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38"/>
      <c r="B427" s="68" t="s">
        <v>389</v>
      </c>
      <c r="C427" s="145">
        <v>427</v>
      </c>
      <c r="D427" s="14"/>
      <c r="E427" s="17"/>
      <c r="F427" s="1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38"/>
      <c r="B428" s="68" t="s">
        <v>389</v>
      </c>
      <c r="C428" s="145">
        <v>428</v>
      </c>
      <c r="D428" s="14"/>
      <c r="E428" s="17"/>
      <c r="F428" s="1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38"/>
      <c r="B429" s="68" t="s">
        <v>389</v>
      </c>
      <c r="C429" s="145">
        <v>429</v>
      </c>
      <c r="D429" s="14"/>
      <c r="E429" s="17"/>
      <c r="F429" s="1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38"/>
      <c r="B430" s="68" t="s">
        <v>389</v>
      </c>
      <c r="C430" s="145">
        <v>430</v>
      </c>
      <c r="D430" s="14"/>
      <c r="E430" s="17"/>
      <c r="F430" s="1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38"/>
      <c r="B431" s="68" t="s">
        <v>389</v>
      </c>
      <c r="C431" s="145">
        <v>431</v>
      </c>
      <c r="D431" s="14"/>
      <c r="E431" s="17"/>
      <c r="F431" s="1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38"/>
      <c r="B432" s="68" t="s">
        <v>389</v>
      </c>
      <c r="C432" s="145">
        <v>434</v>
      </c>
      <c r="D432" s="14"/>
      <c r="E432" s="17"/>
      <c r="F432" s="1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38"/>
      <c r="B433" s="68" t="s">
        <v>389</v>
      </c>
      <c r="C433" s="145">
        <v>436</v>
      </c>
      <c r="D433" s="14"/>
      <c r="E433" s="17"/>
      <c r="F433" s="1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38"/>
      <c r="B434" s="68" t="s">
        <v>389</v>
      </c>
      <c r="C434" s="145">
        <v>437</v>
      </c>
      <c r="D434" s="14"/>
      <c r="E434" s="17"/>
      <c r="F434" s="1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38"/>
      <c r="B435" s="68" t="s">
        <v>389</v>
      </c>
      <c r="C435" s="145">
        <v>438</v>
      </c>
      <c r="D435" s="14"/>
      <c r="E435" s="17"/>
      <c r="F435" s="1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38"/>
      <c r="B436" s="68" t="s">
        <v>389</v>
      </c>
      <c r="C436" s="145">
        <v>439</v>
      </c>
      <c r="D436" s="14"/>
      <c r="E436" s="17"/>
      <c r="F436" s="1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38"/>
      <c r="B437" s="68" t="s">
        <v>389</v>
      </c>
      <c r="C437" s="145">
        <v>440</v>
      </c>
      <c r="D437" s="14"/>
      <c r="E437" s="17"/>
      <c r="F437" s="1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38"/>
      <c r="B438" s="68" t="s">
        <v>389</v>
      </c>
      <c r="C438" s="145">
        <v>441</v>
      </c>
      <c r="D438" s="14"/>
      <c r="E438" s="17"/>
      <c r="F438" s="1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38"/>
      <c r="B439" s="68" t="s">
        <v>389</v>
      </c>
      <c r="C439" s="145">
        <v>442</v>
      </c>
      <c r="D439" s="14"/>
      <c r="E439" s="17"/>
      <c r="F439" s="1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38"/>
      <c r="B440" s="68" t="s">
        <v>389</v>
      </c>
      <c r="C440" s="145">
        <v>443</v>
      </c>
      <c r="D440" s="14"/>
      <c r="E440" s="17"/>
      <c r="F440" s="1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38"/>
      <c r="B441" s="68" t="s">
        <v>389</v>
      </c>
      <c r="C441" s="145">
        <v>444</v>
      </c>
      <c r="D441" s="14"/>
      <c r="E441" s="17"/>
      <c r="F441" s="1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38"/>
      <c r="B442" s="68" t="s">
        <v>389</v>
      </c>
      <c r="C442" s="145">
        <v>711</v>
      </c>
      <c r="D442" s="14"/>
      <c r="E442" s="17"/>
      <c r="F442" s="1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38"/>
      <c r="B443" s="68" t="s">
        <v>389</v>
      </c>
      <c r="C443" s="145">
        <v>712</v>
      </c>
      <c r="D443" s="14"/>
      <c r="E443" s="17"/>
      <c r="F443" s="1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38"/>
      <c r="B444" s="68" t="s">
        <v>389</v>
      </c>
      <c r="C444" s="145">
        <v>713</v>
      </c>
      <c r="D444" s="14"/>
      <c r="E444" s="17"/>
      <c r="F444" s="1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38"/>
      <c r="B445" s="68" t="s">
        <v>389</v>
      </c>
      <c r="C445" s="145">
        <v>714</v>
      </c>
      <c r="D445" s="14"/>
      <c r="E445" s="17"/>
      <c r="F445" s="1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38"/>
      <c r="B446" s="68" t="s">
        <v>389</v>
      </c>
      <c r="C446" s="145">
        <v>725</v>
      </c>
      <c r="D446" s="14"/>
      <c r="E446" s="17"/>
      <c r="F446" s="1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38"/>
      <c r="B447" s="68" t="s">
        <v>389</v>
      </c>
      <c r="C447" s="145">
        <v>727</v>
      </c>
      <c r="D447" s="14"/>
      <c r="E447" s="17"/>
      <c r="F447" s="1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38"/>
      <c r="B448" s="68" t="s">
        <v>389</v>
      </c>
      <c r="C448" s="145">
        <v>728</v>
      </c>
      <c r="D448" s="14"/>
      <c r="E448" s="17"/>
      <c r="F448" s="1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38"/>
      <c r="B449" s="68" t="s">
        <v>389</v>
      </c>
      <c r="C449" s="145">
        <v>729</v>
      </c>
      <c r="D449" s="14"/>
      <c r="E449" s="17"/>
      <c r="F449" s="1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38"/>
      <c r="B450" s="68" t="s">
        <v>389</v>
      </c>
      <c r="C450" s="145">
        <v>730</v>
      </c>
      <c r="D450" s="14"/>
      <c r="E450" s="17"/>
      <c r="F450" s="1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38"/>
      <c r="B451" s="68" t="s">
        <v>389</v>
      </c>
      <c r="C451" s="145">
        <v>732</v>
      </c>
      <c r="D451" s="14"/>
      <c r="E451" s="17"/>
      <c r="F451" s="1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38"/>
      <c r="B452" s="68" t="s">
        <v>389</v>
      </c>
      <c r="C452" s="145">
        <v>733</v>
      </c>
      <c r="D452" s="14"/>
      <c r="E452" s="17"/>
      <c r="F452" s="1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38"/>
      <c r="B453" s="68" t="s">
        <v>389</v>
      </c>
      <c r="C453" s="145">
        <v>741</v>
      </c>
      <c r="D453" s="14"/>
      <c r="E453" s="17"/>
      <c r="F453" s="1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38"/>
      <c r="B454" s="68" t="s">
        <v>389</v>
      </c>
      <c r="C454" s="145">
        <v>742</v>
      </c>
      <c r="D454" s="14"/>
      <c r="E454" s="17"/>
      <c r="F454" s="1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38"/>
      <c r="B455" s="68" t="s">
        <v>396</v>
      </c>
      <c r="C455" s="145" t="s">
        <v>531</v>
      </c>
      <c r="D455" s="162"/>
      <c r="E455" s="17"/>
      <c r="F455" s="1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38"/>
      <c r="B456" s="68" t="s">
        <v>402</v>
      </c>
      <c r="C456" s="145">
        <v>171</v>
      </c>
      <c r="D456" s="14"/>
      <c r="E456" s="17"/>
      <c r="F456" s="1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38"/>
      <c r="B457" s="68" t="s">
        <v>402</v>
      </c>
      <c r="C457" s="145">
        <v>173</v>
      </c>
      <c r="D457" s="14"/>
      <c r="E457" s="17"/>
      <c r="F457" s="1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38"/>
      <c r="B458" s="68" t="s">
        <v>402</v>
      </c>
      <c r="C458" s="145">
        <v>402</v>
      </c>
      <c r="D458" s="14"/>
      <c r="E458" s="17"/>
      <c r="F458" s="1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38"/>
      <c r="B459" s="68" t="s">
        <v>402</v>
      </c>
      <c r="C459" s="145">
        <v>404</v>
      </c>
      <c r="D459" s="14"/>
      <c r="E459" s="17"/>
      <c r="F459" s="1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38"/>
      <c r="B460" s="68" t="s">
        <v>402</v>
      </c>
      <c r="C460" s="145">
        <v>405</v>
      </c>
      <c r="D460" s="14"/>
      <c r="E460" s="17"/>
      <c r="F460" s="1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38"/>
      <c r="B461" s="68" t="s">
        <v>402</v>
      </c>
      <c r="C461" s="145">
        <v>406</v>
      </c>
      <c r="D461" s="14"/>
      <c r="E461" s="17"/>
      <c r="F461" s="1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38"/>
      <c r="B462" s="68" t="s">
        <v>408</v>
      </c>
      <c r="C462" s="145" t="s">
        <v>532</v>
      </c>
      <c r="D462" s="162"/>
      <c r="E462" s="17"/>
      <c r="F462" s="1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38"/>
      <c r="B463" s="68" t="s">
        <v>409</v>
      </c>
      <c r="C463" s="145" t="s">
        <v>533</v>
      </c>
      <c r="D463" s="162"/>
      <c r="E463" s="17"/>
      <c r="F463" s="1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38"/>
      <c r="B464" s="68" t="s">
        <v>409</v>
      </c>
      <c r="C464" s="145" t="s">
        <v>203</v>
      </c>
      <c r="D464" s="162"/>
      <c r="E464" s="17"/>
      <c r="F464" s="1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38"/>
      <c r="B465" s="68" t="s">
        <v>410</v>
      </c>
      <c r="C465" s="145">
        <v>177</v>
      </c>
      <c r="D465" s="14"/>
      <c r="E465" s="17"/>
      <c r="F465" s="1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38"/>
      <c r="B466" s="68" t="s">
        <v>410</v>
      </c>
      <c r="C466" s="145">
        <v>178</v>
      </c>
      <c r="D466" s="14"/>
      <c r="E466" s="17"/>
      <c r="F466" s="1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38"/>
      <c r="B467" s="68" t="s">
        <v>410</v>
      </c>
      <c r="C467" s="145">
        <v>179</v>
      </c>
      <c r="D467" s="14"/>
      <c r="E467" s="17"/>
      <c r="F467" s="1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38"/>
      <c r="B468" s="68" t="s">
        <v>410</v>
      </c>
      <c r="C468" s="145">
        <v>181</v>
      </c>
      <c r="D468" s="14"/>
      <c r="E468" s="17"/>
      <c r="F468" s="1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38"/>
      <c r="B469" s="68" t="s">
        <v>410</v>
      </c>
      <c r="C469" s="145">
        <v>182</v>
      </c>
      <c r="D469" s="14"/>
      <c r="E469" s="17"/>
      <c r="F469" s="1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38"/>
      <c r="B470" s="68" t="s">
        <v>410</v>
      </c>
      <c r="C470" s="145">
        <v>183</v>
      </c>
      <c r="D470" s="14"/>
      <c r="E470" s="17"/>
      <c r="F470" s="1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38"/>
      <c r="B471" s="68" t="s">
        <v>410</v>
      </c>
      <c r="C471" s="145">
        <v>185</v>
      </c>
      <c r="D471" s="14"/>
      <c r="E471" s="17"/>
      <c r="F471" s="1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38"/>
      <c r="B472" s="68" t="s">
        <v>410</v>
      </c>
      <c r="C472" s="145">
        <v>186</v>
      </c>
      <c r="D472" s="14"/>
      <c r="E472" s="17"/>
      <c r="F472" s="1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38"/>
      <c r="B473" s="68" t="s">
        <v>410</v>
      </c>
      <c r="C473" s="145">
        <v>191</v>
      </c>
      <c r="D473" s="14"/>
      <c r="E473" s="17"/>
      <c r="F473" s="1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38"/>
      <c r="B474" s="68" t="s">
        <v>410</v>
      </c>
      <c r="C474" s="145">
        <v>194</v>
      </c>
      <c r="D474" s="14"/>
      <c r="E474" s="17"/>
      <c r="F474" s="1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38"/>
      <c r="B475" s="68" t="s">
        <v>410</v>
      </c>
      <c r="C475" s="145">
        <v>341</v>
      </c>
      <c r="D475" s="14"/>
      <c r="E475" s="17"/>
      <c r="F475" s="1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38"/>
      <c r="B476" s="68" t="s">
        <v>410</v>
      </c>
      <c r="C476" s="145">
        <v>349</v>
      </c>
      <c r="D476" s="14"/>
      <c r="E476" s="17"/>
      <c r="F476" s="1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38"/>
      <c r="B477" s="68" t="s">
        <v>410</v>
      </c>
      <c r="C477" s="145">
        <v>355</v>
      </c>
      <c r="D477" s="14"/>
      <c r="E477" s="17"/>
      <c r="F477" s="1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38"/>
      <c r="B478" s="68" t="s">
        <v>410</v>
      </c>
      <c r="C478" s="145">
        <v>380</v>
      </c>
      <c r="D478" s="14"/>
      <c r="E478" s="17"/>
      <c r="F478" s="1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38"/>
      <c r="B479" s="68" t="s">
        <v>410</v>
      </c>
      <c r="C479" s="145">
        <v>381</v>
      </c>
      <c r="D479" s="14"/>
      <c r="E479" s="17"/>
      <c r="F479" s="1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38"/>
      <c r="B480" s="68" t="s">
        <v>410</v>
      </c>
      <c r="C480" s="145">
        <v>382</v>
      </c>
      <c r="D480" s="14"/>
      <c r="E480" s="17"/>
      <c r="F480" s="1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38"/>
      <c r="B481" s="68" t="s">
        <v>410</v>
      </c>
      <c r="C481" s="145">
        <v>383</v>
      </c>
      <c r="D481" s="14"/>
      <c r="E481" s="17"/>
      <c r="F481" s="1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38"/>
      <c r="B482" s="68" t="s">
        <v>410</v>
      </c>
      <c r="C482" s="145">
        <v>384</v>
      </c>
      <c r="D482" s="14"/>
      <c r="E482" s="17"/>
      <c r="F482" s="1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38"/>
      <c r="B483" s="68" t="s">
        <v>410</v>
      </c>
      <c r="C483" s="145">
        <v>385</v>
      </c>
      <c r="D483" s="14"/>
      <c r="E483" s="17"/>
      <c r="F483" s="1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38"/>
      <c r="B484" s="68" t="s">
        <v>410</v>
      </c>
      <c r="C484" s="145">
        <v>581</v>
      </c>
      <c r="D484" s="14" t="s">
        <v>201</v>
      </c>
      <c r="E484" s="17"/>
      <c r="F484" s="1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38"/>
      <c r="B485" s="68" t="s">
        <v>410</v>
      </c>
      <c r="C485" s="145">
        <v>582</v>
      </c>
      <c r="D485" s="14" t="s">
        <v>201</v>
      </c>
      <c r="E485" s="17"/>
      <c r="F485" s="1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38"/>
      <c r="B486" s="68" t="s">
        <v>410</v>
      </c>
      <c r="C486" s="145">
        <v>583</v>
      </c>
      <c r="D486" s="14" t="s">
        <v>201</v>
      </c>
      <c r="E486" s="17"/>
      <c r="F486" s="1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38"/>
      <c r="B487" s="68" t="s">
        <v>410</v>
      </c>
      <c r="C487" s="145">
        <v>585</v>
      </c>
      <c r="D487" s="14"/>
      <c r="E487" s="17"/>
      <c r="F487" s="1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38"/>
      <c r="B488" s="68" t="s">
        <v>410</v>
      </c>
      <c r="C488" s="145">
        <v>586</v>
      </c>
      <c r="D488" s="14"/>
      <c r="E488" s="17"/>
      <c r="F488" s="1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54"/>
      <c r="B489" s="68" t="s">
        <v>410</v>
      </c>
      <c r="C489" s="145">
        <v>587</v>
      </c>
      <c r="D489" s="14"/>
      <c r="E489" s="12"/>
      <c r="F489" s="1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38"/>
      <c r="B490" s="68" t="s">
        <v>410</v>
      </c>
      <c r="C490" s="145">
        <v>588</v>
      </c>
      <c r="D490" s="14"/>
      <c r="E490" s="17"/>
      <c r="F490" s="1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38"/>
      <c r="B491" s="68" t="s">
        <v>410</v>
      </c>
      <c r="C491" s="145">
        <v>589</v>
      </c>
      <c r="D491" s="14"/>
      <c r="E491" s="17"/>
      <c r="F491" s="1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38"/>
      <c r="B492" s="68" t="s">
        <v>410</v>
      </c>
      <c r="C492" s="145">
        <v>590</v>
      </c>
      <c r="D492" s="14"/>
      <c r="E492" s="17"/>
      <c r="F492" s="1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38"/>
      <c r="B493" s="68" t="s">
        <v>410</v>
      </c>
      <c r="C493" s="145">
        <v>591</v>
      </c>
      <c r="D493" s="14"/>
      <c r="E493" s="17"/>
      <c r="F493" s="1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38"/>
      <c r="B494" s="68" t="s">
        <v>410</v>
      </c>
      <c r="C494" s="145">
        <v>592</v>
      </c>
      <c r="D494" s="14"/>
      <c r="E494" s="17"/>
      <c r="F494" s="1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38"/>
      <c r="B495" s="68" t="s">
        <v>410</v>
      </c>
      <c r="C495" s="145">
        <v>752</v>
      </c>
      <c r="D495" s="14"/>
      <c r="E495" s="17"/>
      <c r="F495" s="1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38"/>
      <c r="B496" s="68" t="s">
        <v>410</v>
      </c>
      <c r="C496" s="145">
        <v>786</v>
      </c>
      <c r="D496" s="14"/>
      <c r="E496" s="17"/>
      <c r="F496" s="1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38"/>
      <c r="B497" s="68" t="s">
        <v>411</v>
      </c>
      <c r="C497" s="145">
        <v>149</v>
      </c>
      <c r="D497" s="14"/>
      <c r="E497" s="17"/>
      <c r="F497" s="1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38"/>
      <c r="B498" s="68" t="s">
        <v>411</v>
      </c>
      <c r="C498" s="145">
        <v>150</v>
      </c>
      <c r="D498" s="14"/>
      <c r="E498" s="17"/>
      <c r="F498" s="1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38"/>
      <c r="B499" s="68" t="s">
        <v>411</v>
      </c>
      <c r="C499" s="145">
        <v>151</v>
      </c>
      <c r="D499" s="14"/>
      <c r="E499" s="17"/>
      <c r="F499" s="1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38"/>
      <c r="B500" s="68" t="s">
        <v>411</v>
      </c>
      <c r="C500" s="145">
        <v>159</v>
      </c>
      <c r="D500" s="14"/>
      <c r="E500" s="17"/>
      <c r="F500" s="1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38"/>
      <c r="B501" s="68" t="s">
        <v>411</v>
      </c>
      <c r="C501" s="145">
        <v>408</v>
      </c>
      <c r="D501" s="14"/>
      <c r="E501" s="17"/>
      <c r="F501" s="1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38"/>
      <c r="B502" s="68" t="s">
        <v>411</v>
      </c>
      <c r="C502" s="145">
        <v>409</v>
      </c>
      <c r="D502" s="14"/>
      <c r="E502" s="17"/>
      <c r="F502" s="1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38"/>
      <c r="B503" s="68" t="s">
        <v>411</v>
      </c>
      <c r="C503" s="145">
        <v>410</v>
      </c>
      <c r="D503" s="14"/>
      <c r="E503" s="17"/>
      <c r="F503" s="1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24">
      <c r="A504" s="138"/>
      <c r="B504" s="68" t="s">
        <v>413</v>
      </c>
      <c r="C504" s="145" t="s">
        <v>534</v>
      </c>
      <c r="D504" s="162"/>
      <c r="E504" s="17"/>
      <c r="F504" s="1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38"/>
      <c r="B505" s="68" t="s">
        <v>413</v>
      </c>
      <c r="C505" s="145" t="s">
        <v>535</v>
      </c>
      <c r="D505" s="162"/>
      <c r="E505" s="17"/>
      <c r="F505" s="1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38"/>
      <c r="B506" s="68" t="s">
        <v>413</v>
      </c>
      <c r="C506" s="163" t="s">
        <v>536</v>
      </c>
      <c r="D506" s="162"/>
      <c r="E506" s="17"/>
      <c r="F506" s="1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38"/>
      <c r="B507" s="68" t="s">
        <v>414</v>
      </c>
      <c r="C507" s="145">
        <v>701</v>
      </c>
      <c r="D507" s="14"/>
      <c r="E507" s="17"/>
      <c r="F507" s="1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38"/>
      <c r="B508" s="68" t="s">
        <v>418</v>
      </c>
      <c r="C508" s="145" t="s">
        <v>537</v>
      </c>
      <c r="D508" s="162"/>
      <c r="E508" s="17"/>
      <c r="F508" s="1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38"/>
      <c r="B509" s="68" t="s">
        <v>438</v>
      </c>
      <c r="C509" s="145">
        <v>550</v>
      </c>
      <c r="D509" s="14"/>
      <c r="E509" s="17"/>
      <c r="F509" s="1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38"/>
      <c r="B510" s="68" t="s">
        <v>438</v>
      </c>
      <c r="C510" s="145">
        <v>551</v>
      </c>
      <c r="D510" s="14"/>
      <c r="E510" s="17"/>
      <c r="F510" s="1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38"/>
      <c r="B511" s="68" t="s">
        <v>438</v>
      </c>
      <c r="C511" s="145">
        <v>552</v>
      </c>
      <c r="D511" s="14"/>
      <c r="E511" s="17"/>
      <c r="F511" s="1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38"/>
      <c r="B512" s="68" t="s">
        <v>438</v>
      </c>
      <c r="C512" s="145">
        <v>553</v>
      </c>
      <c r="D512" s="14"/>
      <c r="E512" s="17"/>
      <c r="F512" s="1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38"/>
      <c r="B513" s="68" t="s">
        <v>438</v>
      </c>
      <c r="C513" s="145">
        <v>554</v>
      </c>
      <c r="D513" s="14"/>
      <c r="E513" s="17"/>
      <c r="F513" s="1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38"/>
      <c r="B514" s="68" t="s">
        <v>438</v>
      </c>
      <c r="C514" s="145">
        <v>555</v>
      </c>
      <c r="D514" s="14"/>
      <c r="E514" s="17"/>
      <c r="F514" s="1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38"/>
      <c r="B515" s="68" t="s">
        <v>438</v>
      </c>
      <c r="C515" s="145">
        <v>563</v>
      </c>
      <c r="D515" s="14"/>
      <c r="E515" s="17"/>
      <c r="F515" s="1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38"/>
      <c r="B516" s="68" t="s">
        <v>438</v>
      </c>
      <c r="C516" s="145">
        <v>567</v>
      </c>
      <c r="D516" s="14"/>
      <c r="E516" s="17"/>
      <c r="F516" s="1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38"/>
      <c r="B517" s="68" t="s">
        <v>438</v>
      </c>
      <c r="C517" s="145">
        <v>568</v>
      </c>
      <c r="D517" s="14"/>
      <c r="E517" s="17"/>
      <c r="F517" s="1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38"/>
      <c r="B518" s="68" t="s">
        <v>438</v>
      </c>
      <c r="C518" s="145">
        <v>609</v>
      </c>
      <c r="D518" s="14"/>
      <c r="E518" s="17"/>
      <c r="F518" s="1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38"/>
      <c r="B519" s="68" t="s">
        <v>438</v>
      </c>
      <c r="C519" s="145">
        <v>610</v>
      </c>
      <c r="D519" s="14"/>
      <c r="E519" s="17"/>
      <c r="F519" s="1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38"/>
      <c r="B520" s="68" t="s">
        <v>438</v>
      </c>
      <c r="C520" s="145">
        <v>611</v>
      </c>
      <c r="D520" s="14"/>
      <c r="E520" s="17"/>
      <c r="F520" s="1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38"/>
      <c r="B521" s="68" t="s">
        <v>438</v>
      </c>
      <c r="C521" s="145">
        <v>612</v>
      </c>
      <c r="D521" s="14"/>
      <c r="E521" s="17"/>
      <c r="F521" s="1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38"/>
      <c r="B522" s="68" t="s">
        <v>438</v>
      </c>
      <c r="C522" s="145">
        <v>613</v>
      </c>
      <c r="D522" s="14"/>
      <c r="E522" s="17"/>
      <c r="F522" s="1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38"/>
      <c r="B523" s="68" t="s">
        <v>438</v>
      </c>
      <c r="C523" s="145">
        <v>614</v>
      </c>
      <c r="D523" s="14"/>
      <c r="E523" s="17"/>
      <c r="F523" s="1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38"/>
      <c r="B524" s="68" t="s">
        <v>438</v>
      </c>
      <c r="C524" s="145">
        <v>615</v>
      </c>
      <c r="D524" s="14"/>
      <c r="E524" s="17"/>
      <c r="F524" s="1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38"/>
      <c r="B525" s="68" t="s">
        <v>438</v>
      </c>
      <c r="C525" s="145">
        <v>656</v>
      </c>
      <c r="D525" s="14"/>
      <c r="E525" s="17"/>
      <c r="F525" s="1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38"/>
      <c r="B526" s="68" t="s">
        <v>438</v>
      </c>
      <c r="C526" s="145">
        <v>658</v>
      </c>
      <c r="D526" s="14"/>
      <c r="E526" s="17"/>
      <c r="F526" s="1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38"/>
      <c r="B527" s="68" t="s">
        <v>463</v>
      </c>
      <c r="C527" s="145">
        <v>534</v>
      </c>
      <c r="D527" s="14"/>
      <c r="E527" s="17"/>
      <c r="F527" s="1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38"/>
      <c r="B528" s="68" t="s">
        <v>463</v>
      </c>
      <c r="C528" s="145">
        <v>535</v>
      </c>
      <c r="D528" s="14"/>
      <c r="E528" s="17"/>
      <c r="F528" s="1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38"/>
      <c r="B529" s="68" t="s">
        <v>465</v>
      </c>
      <c r="C529" s="145">
        <v>356</v>
      </c>
      <c r="D529" s="14"/>
      <c r="E529" s="17"/>
      <c r="F529" s="1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38"/>
      <c r="B530" s="68" t="s">
        <v>465</v>
      </c>
      <c r="C530" s="145">
        <v>357</v>
      </c>
      <c r="D530" s="14"/>
      <c r="E530" s="17"/>
      <c r="F530" s="1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38"/>
      <c r="B531" s="68" t="s">
        <v>465</v>
      </c>
      <c r="C531" s="145">
        <v>678</v>
      </c>
      <c r="D531" s="14"/>
      <c r="E531" s="17"/>
      <c r="F531" s="1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38"/>
      <c r="B532" s="68" t="s">
        <v>465</v>
      </c>
      <c r="C532" s="145">
        <v>679</v>
      </c>
      <c r="D532" s="14"/>
      <c r="E532" s="17"/>
      <c r="F532" s="1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38"/>
      <c r="B533" s="68" t="s">
        <v>466</v>
      </c>
      <c r="C533" s="145">
        <v>302</v>
      </c>
      <c r="D533" s="14"/>
      <c r="E533" s="17"/>
      <c r="F533" s="1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38"/>
      <c r="B534" s="68" t="s">
        <v>466</v>
      </c>
      <c r="C534" s="145">
        <v>303</v>
      </c>
      <c r="D534" s="14"/>
      <c r="E534" s="17"/>
      <c r="F534" s="1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38"/>
      <c r="B535" s="68" t="s">
        <v>466</v>
      </c>
      <c r="C535" s="145">
        <v>304</v>
      </c>
      <c r="D535" s="14"/>
      <c r="E535" s="17"/>
      <c r="F535" s="1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38"/>
      <c r="B536" s="68" t="s">
        <v>466</v>
      </c>
      <c r="C536" s="145">
        <v>306</v>
      </c>
      <c r="D536" s="14"/>
      <c r="E536" s="17"/>
      <c r="F536" s="1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38"/>
      <c r="B537" s="68" t="s">
        <v>466</v>
      </c>
      <c r="C537" s="145">
        <v>309</v>
      </c>
      <c r="D537" s="14"/>
      <c r="E537" s="17"/>
      <c r="F537" s="1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38"/>
      <c r="B538" s="68" t="s">
        <v>466</v>
      </c>
      <c r="C538" s="145">
        <v>311</v>
      </c>
      <c r="D538" s="14"/>
      <c r="E538" s="17"/>
      <c r="F538" s="1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38"/>
      <c r="B539" s="68" t="s">
        <v>466</v>
      </c>
      <c r="C539" s="145">
        <v>312</v>
      </c>
      <c r="D539" s="14"/>
      <c r="E539" s="17"/>
      <c r="F539" s="1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38"/>
      <c r="B540" s="68" t="s">
        <v>466</v>
      </c>
      <c r="C540" s="145">
        <v>313</v>
      </c>
      <c r="D540" s="14"/>
      <c r="E540" s="17"/>
      <c r="F540" s="1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38"/>
      <c r="B541" s="68" t="s">
        <v>466</v>
      </c>
      <c r="C541" s="145">
        <v>314</v>
      </c>
      <c r="D541" s="14"/>
      <c r="E541" s="12"/>
      <c r="F541" s="1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38"/>
      <c r="B542" s="68" t="s">
        <v>466</v>
      </c>
      <c r="C542" s="145">
        <v>315</v>
      </c>
      <c r="D542" s="14"/>
      <c r="E542" s="17"/>
      <c r="F542" s="1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38"/>
      <c r="B543" s="68" t="s">
        <v>466</v>
      </c>
      <c r="C543" s="145">
        <v>316</v>
      </c>
      <c r="D543" s="17"/>
      <c r="E543" s="12"/>
      <c r="F543" s="1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38"/>
      <c r="B544" s="68" t="s">
        <v>466</v>
      </c>
      <c r="C544" s="145">
        <v>322</v>
      </c>
      <c r="D544" s="14"/>
      <c r="E544" s="17"/>
      <c r="F544" s="1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38"/>
      <c r="B545" s="68" t="s">
        <v>466</v>
      </c>
      <c r="C545" s="145">
        <v>323</v>
      </c>
      <c r="D545" s="14"/>
      <c r="E545" s="17"/>
      <c r="F545" s="1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38"/>
      <c r="B546" s="68" t="s">
        <v>466</v>
      </c>
      <c r="C546" s="145">
        <v>327</v>
      </c>
      <c r="D546" s="14"/>
      <c r="E546" s="17"/>
      <c r="F546" s="1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38"/>
      <c r="B547" s="68" t="s">
        <v>466</v>
      </c>
      <c r="C547" s="145">
        <v>328</v>
      </c>
      <c r="D547" s="14"/>
      <c r="E547" s="17"/>
      <c r="F547" s="1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38"/>
      <c r="B548" s="68" t="s">
        <v>466</v>
      </c>
      <c r="C548" s="145">
        <v>330</v>
      </c>
      <c r="D548" s="14"/>
      <c r="E548" s="17"/>
      <c r="F548" s="1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38"/>
      <c r="B549" s="68" t="s">
        <v>466</v>
      </c>
      <c r="C549" s="145">
        <v>331</v>
      </c>
      <c r="D549" s="14"/>
      <c r="E549" s="17"/>
      <c r="F549" s="1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38"/>
      <c r="B550" s="68" t="s">
        <v>466</v>
      </c>
      <c r="C550" s="145">
        <v>334</v>
      </c>
      <c r="D550" s="14"/>
      <c r="E550" s="17"/>
      <c r="F550" s="1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38"/>
      <c r="B551" s="68" t="s">
        <v>466</v>
      </c>
      <c r="C551" s="145">
        <v>336</v>
      </c>
      <c r="D551" s="14"/>
      <c r="E551" s="17"/>
      <c r="F551" s="1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38"/>
      <c r="B552" s="68" t="s">
        <v>466</v>
      </c>
      <c r="C552" s="145">
        <v>601</v>
      </c>
      <c r="D552" s="14"/>
      <c r="E552" s="17"/>
      <c r="F552" s="1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38"/>
      <c r="B553" s="68" t="s">
        <v>466</v>
      </c>
      <c r="C553" s="145">
        <v>605</v>
      </c>
      <c r="D553" s="14"/>
      <c r="E553" s="17"/>
      <c r="F553" s="1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38"/>
      <c r="B554" s="68" t="s">
        <v>466</v>
      </c>
      <c r="C554" s="145">
        <v>607</v>
      </c>
      <c r="D554" s="14"/>
      <c r="E554" s="17"/>
      <c r="F554" s="1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38"/>
      <c r="B555" s="68" t="s">
        <v>466</v>
      </c>
      <c r="C555" s="145">
        <v>608</v>
      </c>
      <c r="D555" s="14"/>
      <c r="E555" s="17"/>
      <c r="F555" s="1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38"/>
      <c r="B556" s="68" t="s">
        <v>466</v>
      </c>
      <c r="C556" s="145">
        <v>620</v>
      </c>
      <c r="D556" s="14"/>
      <c r="E556" s="17"/>
      <c r="F556" s="1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38"/>
      <c r="B557" s="68" t="s">
        <v>467</v>
      </c>
      <c r="C557" s="145">
        <v>360</v>
      </c>
      <c r="D557" s="14"/>
      <c r="E557" s="17"/>
      <c r="F557" s="1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38"/>
      <c r="B558" s="68" t="s">
        <v>467</v>
      </c>
      <c r="C558" s="145">
        <v>361</v>
      </c>
      <c r="D558" s="14"/>
      <c r="E558" s="17"/>
      <c r="F558" s="1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38"/>
      <c r="B559" s="68" t="s">
        <v>467</v>
      </c>
      <c r="C559" s="145">
        <v>362</v>
      </c>
      <c r="D559" s="14"/>
      <c r="E559" s="17"/>
      <c r="F559" s="1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54"/>
      <c r="B560" s="68" t="s">
        <v>467</v>
      </c>
      <c r="C560" s="145">
        <v>363</v>
      </c>
      <c r="D560" s="14"/>
      <c r="E560" s="12"/>
      <c r="F560" s="1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38"/>
      <c r="B561" s="68" t="s">
        <v>467</v>
      </c>
      <c r="C561" s="145">
        <v>364</v>
      </c>
      <c r="D561" s="14"/>
      <c r="E561" s="12"/>
      <c r="F561" s="1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38"/>
      <c r="B562" s="68" t="s">
        <v>467</v>
      </c>
      <c r="C562" s="145">
        <v>365</v>
      </c>
      <c r="D562" s="14"/>
      <c r="E562" s="17"/>
      <c r="F562" s="1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38"/>
      <c r="B563" s="68" t="s">
        <v>467</v>
      </c>
      <c r="C563" s="145">
        <v>366</v>
      </c>
      <c r="D563" s="14"/>
      <c r="E563" s="17"/>
      <c r="F563" s="1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38"/>
      <c r="B564" s="68" t="s">
        <v>467</v>
      </c>
      <c r="C564" s="145">
        <v>367</v>
      </c>
      <c r="D564" s="14"/>
      <c r="E564" s="17"/>
      <c r="F564" s="1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38"/>
      <c r="B565" s="68" t="s">
        <v>467</v>
      </c>
      <c r="C565" s="145">
        <v>368</v>
      </c>
      <c r="D565" s="14"/>
      <c r="E565" s="17"/>
      <c r="F565" s="1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38"/>
      <c r="B566" s="68" t="s">
        <v>467</v>
      </c>
      <c r="C566" s="145">
        <v>371</v>
      </c>
      <c r="D566" s="14"/>
      <c r="E566" s="17"/>
      <c r="F566" s="1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38"/>
      <c r="B567" s="68" t="s">
        <v>467</v>
      </c>
      <c r="C567" s="145">
        <v>372</v>
      </c>
      <c r="D567" s="14"/>
      <c r="E567" s="17"/>
      <c r="F567" s="1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38"/>
      <c r="B568" s="68" t="s">
        <v>467</v>
      </c>
      <c r="C568" s="145">
        <v>373</v>
      </c>
      <c r="D568" s="14"/>
      <c r="E568" s="17"/>
      <c r="F568" s="1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38"/>
      <c r="B569" s="68" t="s">
        <v>467</v>
      </c>
      <c r="C569" s="145">
        <v>374</v>
      </c>
      <c r="D569" s="14"/>
      <c r="E569" s="17"/>
      <c r="F569" s="1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38"/>
      <c r="B570" s="68" t="s">
        <v>467</v>
      </c>
      <c r="C570" s="145">
        <v>375</v>
      </c>
      <c r="D570" s="14"/>
      <c r="E570" s="17"/>
      <c r="F570" s="1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38"/>
      <c r="B571" s="68" t="s">
        <v>467</v>
      </c>
      <c r="C571" s="145">
        <v>376</v>
      </c>
      <c r="D571" s="14"/>
      <c r="E571" s="17"/>
      <c r="F571" s="1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38"/>
      <c r="B572" s="68" t="s">
        <v>467</v>
      </c>
      <c r="C572" s="145">
        <v>385</v>
      </c>
      <c r="D572" s="14"/>
      <c r="E572" s="17"/>
      <c r="F572" s="1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38"/>
      <c r="B573" s="68" t="s">
        <v>467</v>
      </c>
      <c r="C573" s="145">
        <v>386</v>
      </c>
      <c r="D573" s="14"/>
      <c r="E573" s="17"/>
      <c r="F573" s="1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38"/>
      <c r="B574" s="68" t="s">
        <v>467</v>
      </c>
      <c r="C574" s="145">
        <v>390</v>
      </c>
      <c r="D574" s="14"/>
      <c r="E574" s="17"/>
      <c r="F574" s="1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38"/>
      <c r="B575" s="68" t="s">
        <v>467</v>
      </c>
      <c r="C575" s="145">
        <v>394</v>
      </c>
      <c r="D575" s="14"/>
      <c r="E575" s="17"/>
      <c r="F575" s="1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38"/>
      <c r="B576" s="68" t="s">
        <v>467</v>
      </c>
      <c r="C576" s="145">
        <v>669</v>
      </c>
      <c r="D576" s="14"/>
      <c r="E576" s="17"/>
      <c r="F576" s="1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38"/>
      <c r="B577" s="68" t="s">
        <v>467</v>
      </c>
      <c r="C577" s="145">
        <v>678</v>
      </c>
      <c r="D577" s="14"/>
      <c r="E577" s="17"/>
      <c r="F577" s="1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38"/>
      <c r="B578" s="68" t="s">
        <v>467</v>
      </c>
      <c r="C578" s="145">
        <v>691</v>
      </c>
      <c r="D578" s="14"/>
      <c r="E578" s="17"/>
      <c r="F578" s="1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38"/>
      <c r="B579" s="68" t="s">
        <v>470</v>
      </c>
      <c r="C579" s="145">
        <v>433</v>
      </c>
      <c r="D579" s="14"/>
      <c r="E579" s="17"/>
      <c r="F579" s="1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38"/>
      <c r="B580" s="68" t="s">
        <v>470</v>
      </c>
      <c r="C580" s="145">
        <v>435</v>
      </c>
      <c r="D580" s="14"/>
      <c r="E580" s="17"/>
      <c r="F580" s="1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38"/>
      <c r="B581" s="68" t="s">
        <v>470</v>
      </c>
      <c r="C581" s="145">
        <v>445</v>
      </c>
      <c r="D581" s="14"/>
      <c r="E581" s="17"/>
      <c r="F581" s="1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38"/>
      <c r="B582" s="68" t="s">
        <v>470</v>
      </c>
      <c r="C582" s="145">
        <v>446</v>
      </c>
      <c r="D582" s="14"/>
      <c r="E582" s="17"/>
      <c r="F582" s="1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38"/>
      <c r="B583" s="68" t="s">
        <v>470</v>
      </c>
      <c r="C583" s="145">
        <v>447</v>
      </c>
      <c r="D583" s="14"/>
      <c r="E583" s="17"/>
      <c r="F583" s="1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38"/>
      <c r="B584" s="68" t="s">
        <v>470</v>
      </c>
      <c r="C584" s="145">
        <v>448</v>
      </c>
      <c r="D584" s="14"/>
      <c r="E584" s="17"/>
      <c r="F584" s="1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38"/>
      <c r="B585" s="68" t="s">
        <v>470</v>
      </c>
      <c r="C585" s="145">
        <v>455</v>
      </c>
      <c r="D585" s="14"/>
      <c r="E585" s="17"/>
      <c r="F585" s="1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38"/>
      <c r="B586" s="68" t="s">
        <v>470</v>
      </c>
      <c r="C586" s="145">
        <v>456</v>
      </c>
      <c r="D586" s="14"/>
      <c r="E586" s="17"/>
      <c r="F586" s="1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38"/>
      <c r="B587" s="68" t="s">
        <v>470</v>
      </c>
      <c r="C587" s="145">
        <v>461</v>
      </c>
      <c r="D587" s="14"/>
      <c r="E587" s="17"/>
      <c r="F587" s="1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38"/>
      <c r="B588" s="68" t="s">
        <v>470</v>
      </c>
      <c r="C588" s="145">
        <v>462</v>
      </c>
      <c r="D588" s="14"/>
      <c r="E588" s="17"/>
      <c r="F588" s="1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38"/>
      <c r="B589" s="68" t="s">
        <v>470</v>
      </c>
      <c r="C589" s="145">
        <v>463</v>
      </c>
      <c r="D589" s="14"/>
      <c r="E589" s="17"/>
      <c r="F589" s="1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38"/>
      <c r="B590" s="68" t="s">
        <v>470</v>
      </c>
      <c r="C590" s="145">
        <v>464</v>
      </c>
      <c r="D590" s="14"/>
      <c r="E590" s="17"/>
      <c r="F590" s="1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38"/>
      <c r="B591" s="68" t="s">
        <v>470</v>
      </c>
      <c r="C591" s="145">
        <v>465</v>
      </c>
      <c r="D591" s="14"/>
      <c r="E591" s="17"/>
      <c r="F591" s="1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38"/>
      <c r="B592" s="68" t="s">
        <v>470</v>
      </c>
      <c r="C592" s="145">
        <v>634</v>
      </c>
      <c r="D592" s="14"/>
      <c r="E592" s="17"/>
      <c r="F592" s="1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38"/>
      <c r="B593" s="68" t="s">
        <v>470</v>
      </c>
      <c r="C593" s="145">
        <v>636</v>
      </c>
      <c r="D593" s="14"/>
      <c r="E593" s="17"/>
      <c r="F593" s="1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38"/>
      <c r="B594" s="68" t="s">
        <v>470</v>
      </c>
      <c r="C594" s="145">
        <v>637</v>
      </c>
      <c r="D594" s="14"/>
      <c r="E594" s="17"/>
      <c r="F594" s="1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38"/>
      <c r="B595" s="68" t="s">
        <v>470</v>
      </c>
      <c r="C595" s="145">
        <v>643</v>
      </c>
      <c r="D595" s="14"/>
      <c r="E595" s="17"/>
      <c r="F595" s="1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38"/>
      <c r="B596" s="68" t="s">
        <v>470</v>
      </c>
      <c r="C596" s="145">
        <v>650</v>
      </c>
      <c r="D596" s="14"/>
      <c r="E596" s="17"/>
      <c r="F596" s="1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38"/>
      <c r="B597" s="68" t="s">
        <v>470</v>
      </c>
      <c r="C597" s="145">
        <v>653</v>
      </c>
      <c r="D597" s="14"/>
      <c r="E597" s="17"/>
      <c r="F597" s="1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38"/>
      <c r="B598" s="68" t="s">
        <v>470</v>
      </c>
      <c r="C598" s="145">
        <v>654</v>
      </c>
      <c r="D598" s="14"/>
      <c r="E598" s="17"/>
      <c r="F598" s="1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38"/>
      <c r="B599" s="68" t="s">
        <v>470</v>
      </c>
      <c r="C599" s="145">
        <v>657</v>
      </c>
      <c r="D599" s="14"/>
      <c r="E599" s="17"/>
      <c r="F599" s="1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38"/>
      <c r="B600" s="68" t="s">
        <v>470</v>
      </c>
      <c r="C600" s="145">
        <v>666</v>
      </c>
      <c r="D600" s="14"/>
      <c r="E600" s="17"/>
      <c r="F600" s="1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38"/>
      <c r="B601" s="68" t="s">
        <v>470</v>
      </c>
      <c r="C601" s="145" t="s">
        <v>538</v>
      </c>
      <c r="D601" s="162"/>
      <c r="E601" s="17"/>
      <c r="F601" s="1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38"/>
      <c r="B602" s="68" t="s">
        <v>470</v>
      </c>
      <c r="C602" s="145" t="s">
        <v>526</v>
      </c>
      <c r="D602" s="162"/>
      <c r="E602" s="171"/>
      <c r="F602" s="172"/>
      <c r="G602" s="17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38"/>
      <c r="B603" s="67" t="s">
        <v>471</v>
      </c>
      <c r="C603" s="164">
        <v>501</v>
      </c>
      <c r="D603" s="14"/>
      <c r="E603" s="171"/>
      <c r="F603" s="172"/>
      <c r="G603" s="17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38"/>
      <c r="B604" s="67" t="s">
        <v>471</v>
      </c>
      <c r="C604" s="164">
        <v>507</v>
      </c>
      <c r="D604" s="14"/>
      <c r="E604" s="171"/>
      <c r="F604" s="172"/>
      <c r="G604" s="17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38"/>
      <c r="B605" s="67" t="s">
        <v>471</v>
      </c>
      <c r="C605" s="164">
        <v>508</v>
      </c>
      <c r="D605" s="14"/>
      <c r="E605" s="171"/>
      <c r="F605" s="172"/>
      <c r="G605" s="17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38"/>
      <c r="B606" s="67" t="s">
        <v>471</v>
      </c>
      <c r="C606" s="164">
        <v>625</v>
      </c>
      <c r="D606" s="14"/>
      <c r="E606" s="171"/>
      <c r="F606" s="172"/>
      <c r="G606" s="17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38"/>
      <c r="B607" s="67" t="s">
        <v>471</v>
      </c>
      <c r="C607" s="164">
        <v>690</v>
      </c>
      <c r="D607" s="14"/>
      <c r="E607" s="171"/>
      <c r="F607" s="172"/>
      <c r="G607" s="17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38"/>
      <c r="B608" s="67" t="s">
        <v>471</v>
      </c>
      <c r="C608" s="164" t="s">
        <v>539</v>
      </c>
      <c r="D608" s="14"/>
      <c r="E608" s="171"/>
      <c r="F608" s="172"/>
      <c r="G608" s="17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38"/>
      <c r="B609" s="67" t="s">
        <v>471</v>
      </c>
      <c r="C609" s="164" t="s">
        <v>540</v>
      </c>
      <c r="D609" s="14"/>
      <c r="E609" s="171"/>
      <c r="F609" s="172"/>
      <c r="G609" s="17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38"/>
      <c r="B610" s="67" t="s">
        <v>471</v>
      </c>
      <c r="C610" s="164" t="s">
        <v>541</v>
      </c>
      <c r="D610" s="14"/>
      <c r="E610" s="171"/>
      <c r="F610" s="172"/>
      <c r="G610" s="17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38"/>
      <c r="B611" s="67" t="s">
        <v>471</v>
      </c>
      <c r="C611" s="164" t="s">
        <v>542</v>
      </c>
      <c r="D611" s="14"/>
      <c r="E611" s="171"/>
      <c r="F611" s="172"/>
      <c r="G611" s="17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38"/>
      <c r="B612" s="67" t="s">
        <v>471</v>
      </c>
      <c r="C612" s="164" t="s">
        <v>543</v>
      </c>
      <c r="D612" s="14"/>
      <c r="E612" s="171"/>
      <c r="F612" s="172"/>
      <c r="G612" s="17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38"/>
      <c r="B613" s="173" t="s">
        <v>471</v>
      </c>
      <c r="C613" s="174" t="s">
        <v>544</v>
      </c>
      <c r="D613" s="24"/>
      <c r="E613" s="171"/>
      <c r="F613" s="172"/>
      <c r="G613" s="17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38"/>
      <c r="B614" s="175"/>
      <c r="C614" s="176"/>
      <c r="D614" s="171"/>
      <c r="E614" s="171"/>
      <c r="F614" s="172"/>
      <c r="G614" s="17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43"/>
      <c r="C615" s="17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/>
    <row r="617" spans="1:23" ht="15.75" customHeight="1"/>
    <row r="618" spans="1:23" ht="15.75" customHeight="1"/>
    <row r="619" spans="1:23" ht="15.75" customHeight="1"/>
    <row r="620" spans="1:23" ht="15.75" customHeight="1"/>
    <row r="621" spans="1:23" ht="15.75" customHeight="1"/>
    <row r="622" spans="1:23" ht="15.75" customHeight="1"/>
    <row r="623" spans="1:23" ht="15.75" customHeight="1"/>
    <row r="624" spans="1:23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B1:D1"/>
    <mergeCell ref="A2:E2"/>
    <mergeCell ref="A3:E3"/>
  </mergeCells>
  <pageMargins left="0.25" right="0.25" top="0.75" bottom="0.75" header="0" footer="0"/>
  <pageSetup orientation="portrait"/>
  <rowBreaks count="13" manualBreakCount="13">
    <brk id="97" man="1"/>
    <brk id="386" man="1"/>
    <brk id="485" man="1"/>
    <brk id="426" man="1"/>
    <brk id="266" man="1"/>
    <brk id="139" man="1"/>
    <brk id="306" man="1"/>
    <brk id="179" man="1"/>
    <brk id="532" man="1"/>
    <brk id="56" man="1"/>
    <brk id="346" man="1"/>
    <brk id="572" man="1"/>
    <brk id="22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2"/>
  <sheetViews>
    <sheetView showGridLines="0" workbookViewId="0"/>
  </sheetViews>
  <sheetFormatPr defaultColWidth="14.42578125" defaultRowHeight="15" customHeight="1"/>
  <cols>
    <col min="1" max="1" width="8.5703125" customWidth="1"/>
    <col min="2" max="2" width="65.7109375" customWidth="1"/>
    <col min="3" max="3" width="2.28515625" customWidth="1"/>
    <col min="4" max="4" width="7.28515625" customWidth="1"/>
    <col min="5" max="5" width="8.5703125" customWidth="1"/>
    <col min="6" max="6" width="5" customWidth="1"/>
  </cols>
  <sheetData>
    <row r="1" spans="1:23">
      <c r="A1" s="296" t="s">
        <v>497</v>
      </c>
      <c r="B1" s="290"/>
      <c r="C1" s="290"/>
      <c r="D1" s="290"/>
      <c r="E1" s="290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3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>
      <c r="A3" s="297" t="s">
        <v>545</v>
      </c>
      <c r="B3" s="290"/>
      <c r="C3" s="290"/>
      <c r="D3" s="290"/>
      <c r="E3" s="290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300"/>
      <c r="B4" s="290"/>
      <c r="C4" s="290"/>
      <c r="D4" s="290"/>
      <c r="E4" s="290"/>
      <c r="F4" s="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" customHeight="1">
      <c r="A5" s="138"/>
      <c r="B5" s="178" t="s">
        <v>500</v>
      </c>
      <c r="C5" s="36"/>
      <c r="D5" s="146" t="s">
        <v>13</v>
      </c>
      <c r="E5" s="17"/>
      <c r="F5" s="17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" customHeight="1">
      <c r="A6" s="138"/>
      <c r="B6" s="179" t="s">
        <v>501</v>
      </c>
      <c r="C6" s="39"/>
      <c r="D6" s="149" t="s">
        <v>241</v>
      </c>
      <c r="E6" s="17"/>
      <c r="F6" s="17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" customHeight="1">
      <c r="A7" s="138"/>
      <c r="B7" s="164">
        <v>2</v>
      </c>
      <c r="C7" s="14"/>
      <c r="D7" s="68" t="s">
        <v>340</v>
      </c>
      <c r="E7" s="17"/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" customHeight="1">
      <c r="A8" s="138"/>
      <c r="B8" s="164">
        <v>3</v>
      </c>
      <c r="C8" s="14"/>
      <c r="D8" s="68" t="s">
        <v>367</v>
      </c>
      <c r="E8" s="17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" customHeight="1">
      <c r="A9" s="138"/>
      <c r="B9" s="164">
        <v>4</v>
      </c>
      <c r="C9" s="14"/>
      <c r="D9" s="68" t="s">
        <v>367</v>
      </c>
      <c r="E9" s="17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" customHeight="1">
      <c r="A10" s="138"/>
      <c r="B10" s="164">
        <v>5</v>
      </c>
      <c r="C10" s="14"/>
      <c r="D10" s="68" t="s">
        <v>335</v>
      </c>
      <c r="E10" s="17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" customHeight="1">
      <c r="A11" s="138"/>
      <c r="B11" s="164">
        <v>6</v>
      </c>
      <c r="C11" s="14"/>
      <c r="D11" s="68" t="s">
        <v>370</v>
      </c>
      <c r="E11" s="17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" customHeight="1">
      <c r="A12" s="138"/>
      <c r="B12" s="164">
        <v>7</v>
      </c>
      <c r="C12" s="14"/>
      <c r="D12" s="68" t="s">
        <v>335</v>
      </c>
      <c r="E12" s="17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" customHeight="1">
      <c r="A13" s="138"/>
      <c r="B13" s="164">
        <v>8</v>
      </c>
      <c r="C13" s="14"/>
      <c r="D13" s="68" t="s">
        <v>367</v>
      </c>
      <c r="E13" s="138"/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" customHeight="1">
      <c r="A14" s="138"/>
      <c r="B14" s="164">
        <v>9</v>
      </c>
      <c r="C14" s="14"/>
      <c r="D14" s="68" t="s">
        <v>371</v>
      </c>
      <c r="E14" s="17"/>
      <c r="F14" s="1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" customHeight="1">
      <c r="A15" s="138"/>
      <c r="B15" s="164">
        <v>10</v>
      </c>
      <c r="C15" s="14"/>
      <c r="D15" s="68" t="s">
        <v>368</v>
      </c>
      <c r="E15" s="17"/>
      <c r="F15" s="1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" customHeight="1">
      <c r="A16" s="138"/>
      <c r="B16" s="164">
        <v>11</v>
      </c>
      <c r="C16" s="14"/>
      <c r="D16" s="68" t="s">
        <v>367</v>
      </c>
      <c r="E16" s="17"/>
      <c r="F16" s="1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" customHeight="1">
      <c r="A17" s="138"/>
      <c r="B17" s="164">
        <v>12</v>
      </c>
      <c r="C17" s="14" t="s">
        <v>201</v>
      </c>
      <c r="D17" s="68" t="s">
        <v>343</v>
      </c>
      <c r="E17" s="17"/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" customHeight="1">
      <c r="A18" s="138"/>
      <c r="B18" s="164">
        <v>13</v>
      </c>
      <c r="C18" s="14"/>
      <c r="D18" s="68" t="s">
        <v>367</v>
      </c>
      <c r="E18" s="17"/>
      <c r="F18" s="1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" customHeight="1">
      <c r="A19" s="138"/>
      <c r="B19" s="164">
        <v>15</v>
      </c>
      <c r="C19" s="14"/>
      <c r="D19" s="68" t="s">
        <v>367</v>
      </c>
      <c r="E19" s="17"/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" customHeight="1">
      <c r="A20" s="138"/>
      <c r="B20" s="164">
        <v>15</v>
      </c>
      <c r="C20" s="14"/>
      <c r="D20" s="68" t="s">
        <v>371</v>
      </c>
      <c r="E20" s="17"/>
      <c r="F20" s="1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customHeight="1">
      <c r="A21" s="138"/>
      <c r="B21" s="164">
        <v>16</v>
      </c>
      <c r="C21" s="14"/>
      <c r="D21" s="68" t="s">
        <v>362</v>
      </c>
      <c r="E21" s="17"/>
      <c r="F21" s="1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customHeight="1">
      <c r="A22" s="138"/>
      <c r="B22" s="164">
        <v>16</v>
      </c>
      <c r="C22" s="14"/>
      <c r="D22" s="68" t="s">
        <v>368</v>
      </c>
      <c r="E22" s="17"/>
      <c r="F22" s="1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" customHeight="1">
      <c r="A23" s="138"/>
      <c r="B23" s="164">
        <v>17</v>
      </c>
      <c r="C23" s="14"/>
      <c r="D23" s="68" t="s">
        <v>356</v>
      </c>
      <c r="E23" s="17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" customHeight="1">
      <c r="A24" s="138"/>
      <c r="B24" s="164">
        <v>18</v>
      </c>
      <c r="C24" s="14"/>
      <c r="D24" s="68" t="s">
        <v>367</v>
      </c>
      <c r="E24" s="17"/>
      <c r="F24" s="1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" customHeight="1">
      <c r="A25" s="138"/>
      <c r="B25" s="164">
        <v>19</v>
      </c>
      <c r="C25" s="14"/>
      <c r="D25" s="68" t="s">
        <v>367</v>
      </c>
      <c r="E25" s="17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" customHeight="1">
      <c r="A26" s="138"/>
      <c r="B26" s="164">
        <v>20</v>
      </c>
      <c r="C26" s="14"/>
      <c r="D26" s="68" t="s">
        <v>367</v>
      </c>
      <c r="E26" s="138"/>
      <c r="F26" s="1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" customHeight="1">
      <c r="A27" s="138"/>
      <c r="B27" s="164">
        <v>21</v>
      </c>
      <c r="C27" s="14"/>
      <c r="D27" s="68" t="s">
        <v>367</v>
      </c>
      <c r="E27" s="17"/>
      <c r="F27" s="1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" customHeight="1">
      <c r="A28" s="138"/>
      <c r="B28" s="164">
        <v>22</v>
      </c>
      <c r="C28" s="14"/>
      <c r="D28" s="68" t="s">
        <v>368</v>
      </c>
      <c r="E28" s="17"/>
      <c r="F28" s="1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" customHeight="1">
      <c r="A29" s="138"/>
      <c r="B29" s="164">
        <v>23</v>
      </c>
      <c r="C29" s="14"/>
      <c r="D29" s="68" t="s">
        <v>335</v>
      </c>
      <c r="E29" s="138"/>
      <c r="F29" s="1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" customHeight="1">
      <c r="A30" s="138"/>
      <c r="B30" s="164">
        <v>23</v>
      </c>
      <c r="C30" s="14" t="s">
        <v>201</v>
      </c>
      <c r="D30" s="68" t="s">
        <v>357</v>
      </c>
      <c r="E30" s="138"/>
      <c r="F30" s="1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" customHeight="1">
      <c r="A31" s="138"/>
      <c r="B31" s="164">
        <v>24</v>
      </c>
      <c r="C31" s="14"/>
      <c r="D31" s="68" t="s">
        <v>368</v>
      </c>
      <c r="E31" s="138"/>
      <c r="F31" s="1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" customHeight="1">
      <c r="A32" s="138"/>
      <c r="B32" s="164">
        <v>25</v>
      </c>
      <c r="C32" s="14"/>
      <c r="D32" s="68" t="s">
        <v>267</v>
      </c>
      <c r="E32" s="17"/>
      <c r="F32" s="1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" customHeight="1">
      <c r="A33" s="138"/>
      <c r="B33" s="164">
        <v>25</v>
      </c>
      <c r="C33" s="14"/>
      <c r="D33" s="68" t="s">
        <v>367</v>
      </c>
      <c r="E33" s="17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" customHeight="1">
      <c r="A34" s="138"/>
      <c r="B34" s="164">
        <v>26</v>
      </c>
      <c r="C34" s="14"/>
      <c r="D34" s="68" t="s">
        <v>357</v>
      </c>
      <c r="E34" s="17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" customHeight="1">
      <c r="A35" s="138"/>
      <c r="B35" s="164">
        <v>27</v>
      </c>
      <c r="C35" s="14"/>
      <c r="D35" s="68" t="s">
        <v>301</v>
      </c>
      <c r="E35" s="17"/>
      <c r="F35" s="1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" customHeight="1">
      <c r="A36" s="138"/>
      <c r="B36" s="164">
        <v>29</v>
      </c>
      <c r="C36" s="14"/>
      <c r="D36" s="68" t="s">
        <v>367</v>
      </c>
      <c r="E36" s="17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" customHeight="1">
      <c r="A37" s="138"/>
      <c r="B37" s="164">
        <v>30</v>
      </c>
      <c r="C37" s="14"/>
      <c r="D37" s="68" t="s">
        <v>371</v>
      </c>
      <c r="E37" s="17"/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" customHeight="1">
      <c r="A38" s="138"/>
      <c r="B38" s="164">
        <v>31</v>
      </c>
      <c r="C38" s="14"/>
      <c r="D38" s="68" t="s">
        <v>367</v>
      </c>
      <c r="E38" s="17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" customHeight="1">
      <c r="A39" s="138"/>
      <c r="B39" s="164">
        <v>32</v>
      </c>
      <c r="C39" s="14"/>
      <c r="D39" s="68" t="s">
        <v>370</v>
      </c>
      <c r="E39" s="17"/>
      <c r="F39" s="1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" customHeight="1">
      <c r="A40" s="138"/>
      <c r="B40" s="180">
        <v>33</v>
      </c>
      <c r="C40" s="14"/>
      <c r="D40" s="68" t="s">
        <v>364</v>
      </c>
      <c r="E40" s="17"/>
      <c r="F40" s="1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" customHeight="1">
      <c r="A41" s="138"/>
      <c r="B41" s="164">
        <v>34</v>
      </c>
      <c r="C41" s="14"/>
      <c r="D41" s="68" t="s">
        <v>367</v>
      </c>
      <c r="E41" s="17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" customHeight="1">
      <c r="A42" s="138"/>
      <c r="B42" s="164">
        <v>35</v>
      </c>
      <c r="C42" s="14"/>
      <c r="D42" s="68" t="s">
        <v>335</v>
      </c>
      <c r="E42" s="17"/>
      <c r="F42" s="1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" customHeight="1">
      <c r="A43" s="138"/>
      <c r="B43" s="164">
        <v>36</v>
      </c>
      <c r="C43" s="14"/>
      <c r="D43" s="68" t="s">
        <v>335</v>
      </c>
      <c r="E43" s="17"/>
      <c r="F43" s="1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" customHeight="1">
      <c r="A44" s="138"/>
      <c r="B44" s="164">
        <v>37</v>
      </c>
      <c r="C44" s="14"/>
      <c r="D44" s="68" t="s">
        <v>367</v>
      </c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" customHeight="1">
      <c r="A45" s="138"/>
      <c r="B45" s="164">
        <v>38</v>
      </c>
      <c r="C45" s="14"/>
      <c r="D45" s="68" t="s">
        <v>367</v>
      </c>
      <c r="E45" s="17"/>
      <c r="F45" s="1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" customHeight="1">
      <c r="A46" s="138"/>
      <c r="B46" s="164">
        <v>39</v>
      </c>
      <c r="C46" s="14"/>
      <c r="D46" s="68" t="s">
        <v>368</v>
      </c>
      <c r="E46" s="17"/>
      <c r="F46" s="1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" customHeight="1">
      <c r="A47" s="138"/>
      <c r="B47" s="164">
        <v>40</v>
      </c>
      <c r="C47" s="14"/>
      <c r="D47" s="68" t="s">
        <v>367</v>
      </c>
      <c r="E47" s="17"/>
      <c r="F47" s="1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" customHeight="1">
      <c r="A48" s="138"/>
      <c r="B48" s="164">
        <v>41</v>
      </c>
      <c r="C48" s="14"/>
      <c r="D48" s="68" t="s">
        <v>370</v>
      </c>
      <c r="E48" s="17"/>
      <c r="F48" s="1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" customHeight="1">
      <c r="A49" s="138"/>
      <c r="B49" s="164">
        <v>42</v>
      </c>
      <c r="C49" s="14"/>
      <c r="D49" s="68" t="s">
        <v>367</v>
      </c>
      <c r="E49" s="17"/>
      <c r="F49" s="1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" customHeight="1">
      <c r="A50" s="138"/>
      <c r="B50" s="164">
        <v>43</v>
      </c>
      <c r="C50" s="14"/>
      <c r="D50" s="68" t="s">
        <v>367</v>
      </c>
      <c r="E50" s="17"/>
      <c r="F50" s="1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" customHeight="1">
      <c r="A51" s="138"/>
      <c r="B51" s="164">
        <v>44</v>
      </c>
      <c r="C51" s="14"/>
      <c r="D51" s="68" t="s">
        <v>367</v>
      </c>
      <c r="E51" s="17"/>
      <c r="F51" s="1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" customHeight="1">
      <c r="A52" s="138"/>
      <c r="B52" s="164">
        <v>45</v>
      </c>
      <c r="C52" s="14" t="s">
        <v>201</v>
      </c>
      <c r="D52" s="68" t="s">
        <v>335</v>
      </c>
      <c r="E52" s="17"/>
      <c r="F52" s="1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" customHeight="1">
      <c r="A53" s="138"/>
      <c r="B53" s="164">
        <v>46</v>
      </c>
      <c r="C53" s="14"/>
      <c r="D53" s="68" t="s">
        <v>318</v>
      </c>
      <c r="E53" s="17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" customHeight="1">
      <c r="A54" s="138"/>
      <c r="B54" s="164">
        <v>47</v>
      </c>
      <c r="C54" s="14"/>
      <c r="D54" s="68" t="s">
        <v>335</v>
      </c>
      <c r="E54" s="17"/>
      <c r="F54" s="1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" customHeight="1">
      <c r="A55" s="138"/>
      <c r="B55" s="164">
        <v>48</v>
      </c>
      <c r="C55" s="14"/>
      <c r="D55" s="68" t="s">
        <v>370</v>
      </c>
      <c r="E55" s="17"/>
      <c r="F55" s="1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" customHeight="1">
      <c r="A56" s="138"/>
      <c r="B56" s="164">
        <v>49</v>
      </c>
      <c r="C56" s="14"/>
      <c r="D56" s="68" t="s">
        <v>367</v>
      </c>
      <c r="E56" s="17"/>
      <c r="F56" s="1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" customHeight="1">
      <c r="A57" s="138"/>
      <c r="B57" s="164">
        <v>50</v>
      </c>
      <c r="C57" s="14"/>
      <c r="D57" s="68" t="s">
        <v>319</v>
      </c>
      <c r="E57" s="17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" customHeight="1">
      <c r="A58" s="138"/>
      <c r="B58" s="164">
        <v>51</v>
      </c>
      <c r="C58" s="14"/>
      <c r="D58" s="68" t="s">
        <v>340</v>
      </c>
      <c r="E58" s="17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" customHeight="1">
      <c r="A59" s="138"/>
      <c r="B59" s="164">
        <v>52</v>
      </c>
      <c r="C59" s="14"/>
      <c r="D59" s="68" t="s">
        <v>367</v>
      </c>
      <c r="E59" s="17"/>
      <c r="F59" s="1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" customHeight="1">
      <c r="A60" s="153"/>
      <c r="B60" s="164">
        <v>53</v>
      </c>
      <c r="C60" s="14"/>
      <c r="D60" s="68" t="s">
        <v>335</v>
      </c>
      <c r="E60" s="17"/>
      <c r="F60" s="1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" customHeight="1">
      <c r="A61" s="153"/>
      <c r="B61" s="164">
        <v>54</v>
      </c>
      <c r="C61" s="14"/>
      <c r="D61" s="68" t="s">
        <v>362</v>
      </c>
      <c r="E61" s="17"/>
      <c r="F61" s="1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" customHeight="1">
      <c r="A62" s="153"/>
      <c r="B62" s="164">
        <v>55</v>
      </c>
      <c r="C62" s="14"/>
      <c r="D62" s="68" t="s">
        <v>344</v>
      </c>
      <c r="E62" s="17"/>
      <c r="F62" s="1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" customHeight="1">
      <c r="A63" s="153"/>
      <c r="B63" s="164">
        <v>56</v>
      </c>
      <c r="C63" s="14"/>
      <c r="D63" s="68" t="s">
        <v>359</v>
      </c>
      <c r="E63" s="17"/>
      <c r="F63" s="1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" customHeight="1">
      <c r="A64" s="153"/>
      <c r="B64" s="164">
        <v>57</v>
      </c>
      <c r="C64" s="14"/>
      <c r="D64" s="68" t="s">
        <v>367</v>
      </c>
      <c r="E64" s="17"/>
      <c r="F64" s="1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" customHeight="1">
      <c r="A65" s="153"/>
      <c r="B65" s="164">
        <v>59</v>
      </c>
      <c r="C65" s="14"/>
      <c r="D65" s="68" t="s">
        <v>319</v>
      </c>
      <c r="E65" s="17"/>
      <c r="F65" s="1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" customHeight="1">
      <c r="A66" s="154"/>
      <c r="B66" s="164">
        <v>60</v>
      </c>
      <c r="C66" s="14"/>
      <c r="D66" s="68" t="s">
        <v>367</v>
      </c>
      <c r="E66" s="12"/>
      <c r="F66" s="1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" customHeight="1">
      <c r="A67" s="138"/>
      <c r="B67" s="164">
        <v>62</v>
      </c>
      <c r="C67" s="14"/>
      <c r="D67" s="68" t="s">
        <v>368</v>
      </c>
      <c r="E67" s="17"/>
      <c r="F67" s="1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" customHeight="1">
      <c r="A68" s="138"/>
      <c r="B68" s="164">
        <v>63</v>
      </c>
      <c r="C68" s="14"/>
      <c r="D68" s="68" t="s">
        <v>358</v>
      </c>
      <c r="E68" s="17"/>
      <c r="F68" s="1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" customHeight="1">
      <c r="A69" s="138"/>
      <c r="B69" s="164">
        <v>64</v>
      </c>
      <c r="C69" s="14"/>
      <c r="D69" s="68" t="s">
        <v>368</v>
      </c>
      <c r="E69" s="17"/>
      <c r="F69" s="1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" customHeight="1">
      <c r="A70" s="138"/>
      <c r="B70" s="164">
        <v>65</v>
      </c>
      <c r="C70" s="14"/>
      <c r="D70" s="68" t="s">
        <v>335</v>
      </c>
      <c r="E70" s="17"/>
      <c r="F70" s="1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" customHeight="1">
      <c r="A71" s="138"/>
      <c r="B71" s="164">
        <v>65</v>
      </c>
      <c r="C71" s="14"/>
      <c r="D71" s="68" t="s">
        <v>367</v>
      </c>
      <c r="E71" s="17"/>
      <c r="F71" s="1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" customHeight="1">
      <c r="A72" s="138"/>
      <c r="B72" s="164">
        <v>66</v>
      </c>
      <c r="C72" s="14"/>
      <c r="D72" s="68" t="s">
        <v>339</v>
      </c>
      <c r="E72" s="17"/>
      <c r="F72" s="1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" customHeight="1">
      <c r="A73" s="138"/>
      <c r="B73" s="164">
        <v>67</v>
      </c>
      <c r="C73" s="14"/>
      <c r="D73" s="68" t="s">
        <v>335</v>
      </c>
      <c r="E73" s="17"/>
      <c r="F73" s="1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" customHeight="1">
      <c r="A74" s="138"/>
      <c r="B74" s="164">
        <v>68</v>
      </c>
      <c r="C74" s="14"/>
      <c r="D74" s="68" t="s">
        <v>367</v>
      </c>
      <c r="E74" s="17"/>
      <c r="F74" s="1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" customHeight="1">
      <c r="A75" s="138"/>
      <c r="B75" s="164">
        <v>69</v>
      </c>
      <c r="C75" s="14"/>
      <c r="D75" s="68" t="s">
        <v>367</v>
      </c>
      <c r="E75" s="17"/>
      <c r="F75" s="1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" customHeight="1">
      <c r="A76" s="138"/>
      <c r="B76" s="164">
        <v>70</v>
      </c>
      <c r="C76" s="14"/>
      <c r="D76" s="68" t="s">
        <v>335</v>
      </c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" customHeight="1">
      <c r="A77" s="138"/>
      <c r="B77" s="164">
        <v>71</v>
      </c>
      <c r="C77" s="14"/>
      <c r="D77" s="68" t="s">
        <v>357</v>
      </c>
      <c r="E77" s="17"/>
      <c r="F77" s="1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" customHeight="1">
      <c r="A78" s="138"/>
      <c r="B78" s="164">
        <v>72</v>
      </c>
      <c r="C78" s="14"/>
      <c r="D78" s="68" t="s">
        <v>345</v>
      </c>
      <c r="E78" s="17"/>
      <c r="F78" s="1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" customHeight="1">
      <c r="A79" s="138"/>
      <c r="B79" s="164">
        <v>73</v>
      </c>
      <c r="C79" s="14"/>
      <c r="D79" s="68" t="s">
        <v>345</v>
      </c>
      <c r="E79" s="17"/>
      <c r="F79" s="1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" customHeight="1">
      <c r="A80" s="138"/>
      <c r="B80" s="164">
        <v>74</v>
      </c>
      <c r="C80" s="14"/>
      <c r="D80" s="68" t="s">
        <v>367</v>
      </c>
      <c r="E80" s="17"/>
      <c r="F80" s="1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" customHeight="1">
      <c r="A81" s="138"/>
      <c r="B81" s="164">
        <v>75</v>
      </c>
      <c r="C81" s="14" t="s">
        <v>201</v>
      </c>
      <c r="D81" s="68" t="s">
        <v>357</v>
      </c>
      <c r="E81" s="17"/>
      <c r="F81" s="1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" customHeight="1">
      <c r="A82" s="138"/>
      <c r="B82" s="164">
        <v>75</v>
      </c>
      <c r="C82" s="14"/>
      <c r="D82" s="68" t="s">
        <v>367</v>
      </c>
      <c r="E82" s="17"/>
      <c r="F82" s="1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" customHeight="1">
      <c r="A83" s="138"/>
      <c r="B83" s="164">
        <v>76</v>
      </c>
      <c r="C83" s="14"/>
      <c r="D83" s="68" t="s">
        <v>341</v>
      </c>
      <c r="E83" s="17"/>
      <c r="F83" s="1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" customHeight="1">
      <c r="A84" s="138"/>
      <c r="B84" s="164">
        <v>77</v>
      </c>
      <c r="C84" s="14"/>
      <c r="D84" s="68" t="s">
        <v>371</v>
      </c>
      <c r="E84" s="17"/>
      <c r="F84" s="1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" customHeight="1">
      <c r="A85" s="138"/>
      <c r="B85" s="164">
        <v>78</v>
      </c>
      <c r="C85" s="14"/>
      <c r="D85" s="68" t="s">
        <v>267</v>
      </c>
      <c r="E85" s="17"/>
      <c r="F85" s="1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" customHeight="1">
      <c r="A86" s="138"/>
      <c r="B86" s="164">
        <v>79</v>
      </c>
      <c r="C86" s="14"/>
      <c r="D86" s="68" t="s">
        <v>371</v>
      </c>
      <c r="E86" s="17"/>
      <c r="F86" s="1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" customHeight="1">
      <c r="A87" s="138"/>
      <c r="B87" s="164">
        <v>81</v>
      </c>
      <c r="C87" s="14"/>
      <c r="D87" s="68" t="s">
        <v>368</v>
      </c>
      <c r="E87" s="17"/>
      <c r="F87" s="1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" customHeight="1">
      <c r="A88" s="138"/>
      <c r="B88" s="164">
        <v>83</v>
      </c>
      <c r="C88" s="14"/>
      <c r="D88" s="68" t="s">
        <v>349</v>
      </c>
      <c r="E88" s="17"/>
      <c r="F88" s="1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" customHeight="1">
      <c r="A89" s="138"/>
      <c r="B89" s="164">
        <v>84</v>
      </c>
      <c r="C89" s="14"/>
      <c r="D89" s="68" t="s">
        <v>367</v>
      </c>
      <c r="E89" s="17"/>
      <c r="F89" s="1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" customHeight="1">
      <c r="A90" s="138"/>
      <c r="B90" s="164">
        <v>86</v>
      </c>
      <c r="C90" s="14"/>
      <c r="D90" s="68" t="s">
        <v>367</v>
      </c>
      <c r="E90" s="17"/>
      <c r="F90" s="1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" customHeight="1">
      <c r="A91" s="138"/>
      <c r="B91" s="164">
        <v>87</v>
      </c>
      <c r="C91" s="14"/>
      <c r="D91" s="68" t="s">
        <v>367</v>
      </c>
      <c r="E91" s="17"/>
      <c r="F91" s="1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" customHeight="1">
      <c r="A92" s="138"/>
      <c r="B92" s="164">
        <v>90</v>
      </c>
      <c r="C92" s="14"/>
      <c r="D92" s="68" t="s">
        <v>368</v>
      </c>
      <c r="E92" s="17"/>
      <c r="F92" s="1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" customHeight="1">
      <c r="A93" s="138"/>
      <c r="B93" s="164">
        <v>91</v>
      </c>
      <c r="C93" s="14"/>
      <c r="D93" s="68" t="s">
        <v>368</v>
      </c>
      <c r="E93" s="17"/>
      <c r="F93" s="1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" customHeight="1">
      <c r="A94" s="138"/>
      <c r="B94" s="164">
        <v>92</v>
      </c>
      <c r="C94" s="14"/>
      <c r="D94" s="68" t="s">
        <v>368</v>
      </c>
      <c r="E94" s="17"/>
      <c r="F94" s="1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" customHeight="1">
      <c r="A95" s="138"/>
      <c r="B95" s="164">
        <v>93</v>
      </c>
      <c r="C95" s="14"/>
      <c r="D95" s="68" t="s">
        <v>368</v>
      </c>
      <c r="E95" s="17"/>
      <c r="F95" s="1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" customHeight="1">
      <c r="A96" s="138"/>
      <c r="B96" s="164">
        <v>94</v>
      </c>
      <c r="C96" s="14"/>
      <c r="D96" s="68" t="s">
        <v>290</v>
      </c>
      <c r="E96" s="17"/>
      <c r="F96" s="1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" customHeight="1">
      <c r="A97" s="138"/>
      <c r="B97" s="164">
        <v>95</v>
      </c>
      <c r="C97" s="14"/>
      <c r="D97" s="68" t="s">
        <v>370</v>
      </c>
      <c r="E97" s="17"/>
      <c r="F97" s="1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" customHeight="1">
      <c r="A98" s="138"/>
      <c r="B98" s="164">
        <v>96</v>
      </c>
      <c r="C98" s="14"/>
      <c r="D98" s="68" t="s">
        <v>368</v>
      </c>
      <c r="E98" s="17"/>
      <c r="F98" s="1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" customHeight="1">
      <c r="A99" s="138"/>
      <c r="B99" s="164">
        <v>97</v>
      </c>
      <c r="C99" s="14"/>
      <c r="D99" s="68" t="s">
        <v>367</v>
      </c>
      <c r="E99" s="17"/>
      <c r="F99" s="1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" customHeight="1">
      <c r="A100" s="138"/>
      <c r="B100" s="164">
        <v>98</v>
      </c>
      <c r="C100" s="14"/>
      <c r="D100" s="68" t="s">
        <v>367</v>
      </c>
      <c r="E100" s="17"/>
      <c r="F100" s="1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" customHeight="1">
      <c r="A101" s="138"/>
      <c r="B101" s="164">
        <v>99</v>
      </c>
      <c r="C101" s="14" t="s">
        <v>201</v>
      </c>
      <c r="D101" s="68" t="s">
        <v>357</v>
      </c>
      <c r="E101" s="17"/>
      <c r="F101" s="1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" customHeight="1">
      <c r="A102" s="138"/>
      <c r="B102" s="164">
        <v>99</v>
      </c>
      <c r="C102" s="14"/>
      <c r="D102" s="68" t="s">
        <v>367</v>
      </c>
      <c r="E102" s="17"/>
      <c r="F102" s="1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" customHeight="1">
      <c r="A103" s="138"/>
      <c r="B103" s="164">
        <v>100</v>
      </c>
      <c r="C103" s="14"/>
      <c r="D103" s="68" t="s">
        <v>327</v>
      </c>
      <c r="E103" s="17"/>
      <c r="F103" s="1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" customHeight="1">
      <c r="A104" s="138"/>
      <c r="B104" s="164">
        <v>102</v>
      </c>
      <c r="C104" s="14"/>
      <c r="D104" s="68" t="s">
        <v>335</v>
      </c>
      <c r="E104" s="17"/>
      <c r="F104" s="1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" customHeight="1">
      <c r="A105" s="138"/>
      <c r="B105" s="164">
        <v>102</v>
      </c>
      <c r="C105" s="14"/>
      <c r="D105" s="68" t="s">
        <v>359</v>
      </c>
      <c r="E105" s="17"/>
      <c r="F105" s="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" customHeight="1">
      <c r="A106" s="154"/>
      <c r="B106" s="164">
        <v>103</v>
      </c>
      <c r="C106" s="14"/>
      <c r="D106" s="68" t="s">
        <v>335</v>
      </c>
      <c r="E106" s="12"/>
      <c r="F106" s="1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" customHeight="1">
      <c r="A107" s="138"/>
      <c r="B107" s="164">
        <v>105</v>
      </c>
      <c r="C107" s="14"/>
      <c r="D107" s="68" t="s">
        <v>367</v>
      </c>
      <c r="E107" s="17"/>
      <c r="F107" s="1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" customHeight="1">
      <c r="A108" s="138"/>
      <c r="B108" s="164">
        <v>106</v>
      </c>
      <c r="C108" s="14"/>
      <c r="D108" s="68" t="s">
        <v>367</v>
      </c>
      <c r="E108" s="17"/>
      <c r="F108" s="1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" customHeight="1">
      <c r="A109" s="138"/>
      <c r="B109" s="164">
        <v>107</v>
      </c>
      <c r="C109" s="14"/>
      <c r="D109" s="68" t="s">
        <v>367</v>
      </c>
      <c r="E109" s="17"/>
      <c r="F109" s="1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" customHeight="1">
      <c r="A110" s="138"/>
      <c r="B110" s="164">
        <v>108</v>
      </c>
      <c r="C110" s="14"/>
      <c r="D110" s="68" t="s">
        <v>359</v>
      </c>
      <c r="E110" s="17"/>
      <c r="F110" s="1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" customHeight="1">
      <c r="A111" s="138"/>
      <c r="B111" s="164">
        <v>109</v>
      </c>
      <c r="C111" s="14"/>
      <c r="D111" s="68" t="s">
        <v>370</v>
      </c>
      <c r="E111" s="17"/>
      <c r="F111" s="1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" customHeight="1">
      <c r="A112" s="138"/>
      <c r="B112" s="164">
        <v>111</v>
      </c>
      <c r="C112" s="14"/>
      <c r="D112" s="68" t="s">
        <v>367</v>
      </c>
      <c r="E112" s="17"/>
      <c r="F112" s="1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" customHeight="1">
      <c r="A113" s="138"/>
      <c r="B113" s="164">
        <v>112</v>
      </c>
      <c r="C113" s="14"/>
      <c r="D113" s="68" t="s">
        <v>318</v>
      </c>
      <c r="E113" s="17"/>
      <c r="F113" s="1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" customHeight="1">
      <c r="A114" s="138"/>
      <c r="B114" s="164">
        <v>113</v>
      </c>
      <c r="C114" s="14"/>
      <c r="D114" s="68" t="s">
        <v>356</v>
      </c>
      <c r="E114" s="17"/>
      <c r="F114" s="1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" customHeight="1">
      <c r="A115" s="138"/>
      <c r="B115" s="164">
        <v>113</v>
      </c>
      <c r="C115" s="14"/>
      <c r="D115" s="68" t="s">
        <v>362</v>
      </c>
      <c r="E115" s="17"/>
      <c r="F115" s="1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" customHeight="1">
      <c r="A116" s="138"/>
      <c r="B116" s="164">
        <v>114</v>
      </c>
      <c r="C116" s="14" t="s">
        <v>201</v>
      </c>
      <c r="D116" s="68" t="s">
        <v>357</v>
      </c>
      <c r="E116" s="17"/>
      <c r="F116" s="1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" customHeight="1">
      <c r="A117" s="138"/>
      <c r="B117" s="164">
        <v>116</v>
      </c>
      <c r="C117" s="14"/>
      <c r="D117" s="68" t="s">
        <v>327</v>
      </c>
      <c r="E117" s="17"/>
      <c r="F117" s="1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" customHeight="1">
      <c r="A118" s="138"/>
      <c r="B118" s="164">
        <v>117</v>
      </c>
      <c r="C118" s="14"/>
      <c r="D118" s="68" t="s">
        <v>357</v>
      </c>
      <c r="E118" s="17"/>
      <c r="F118" s="1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" customHeight="1">
      <c r="A119" s="138"/>
      <c r="B119" s="164">
        <v>118</v>
      </c>
      <c r="C119" s="14"/>
      <c r="D119" s="68" t="s">
        <v>327</v>
      </c>
      <c r="E119" s="17"/>
      <c r="F119" s="1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" customHeight="1">
      <c r="A120" s="138"/>
      <c r="B120" s="164">
        <v>119</v>
      </c>
      <c r="C120" s="14"/>
      <c r="D120" s="68" t="s">
        <v>335</v>
      </c>
      <c r="E120" s="17"/>
      <c r="F120" s="1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" customHeight="1">
      <c r="A121" s="138"/>
      <c r="B121" s="164">
        <v>120</v>
      </c>
      <c r="C121" s="14"/>
      <c r="D121" s="68" t="s">
        <v>357</v>
      </c>
      <c r="E121" s="17"/>
      <c r="F121" s="1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" customHeight="1">
      <c r="A122" s="138"/>
      <c r="B122" s="164">
        <v>121</v>
      </c>
      <c r="C122" s="14" t="s">
        <v>201</v>
      </c>
      <c r="D122" s="68" t="s">
        <v>367</v>
      </c>
      <c r="E122" s="17"/>
      <c r="F122" s="1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" customHeight="1">
      <c r="A123" s="138"/>
      <c r="B123" s="164">
        <v>123</v>
      </c>
      <c r="C123" s="14"/>
      <c r="D123" s="68" t="s">
        <v>267</v>
      </c>
      <c r="E123" s="17"/>
      <c r="F123" s="1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" customHeight="1">
      <c r="A124" s="138"/>
      <c r="B124" s="164">
        <v>123</v>
      </c>
      <c r="C124" s="14" t="s">
        <v>201</v>
      </c>
      <c r="D124" s="68" t="s">
        <v>367</v>
      </c>
      <c r="E124" s="17"/>
      <c r="F124" s="1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" customHeight="1">
      <c r="A125" s="138"/>
      <c r="B125" s="164">
        <v>124</v>
      </c>
      <c r="C125" s="14" t="s">
        <v>201</v>
      </c>
      <c r="D125" s="68" t="s">
        <v>367</v>
      </c>
      <c r="E125" s="17"/>
      <c r="F125" s="1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" customHeight="1">
      <c r="A126" s="138"/>
      <c r="B126" s="164">
        <v>125</v>
      </c>
      <c r="C126" s="14"/>
      <c r="D126" s="68" t="s">
        <v>370</v>
      </c>
      <c r="E126" s="17"/>
      <c r="F126" s="1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" customHeight="1">
      <c r="A127" s="138"/>
      <c r="B127" s="164">
        <v>126</v>
      </c>
      <c r="C127" s="14"/>
      <c r="D127" s="68" t="s">
        <v>300</v>
      </c>
      <c r="E127" s="17"/>
      <c r="F127" s="1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" customHeight="1">
      <c r="A128" s="138"/>
      <c r="B128" s="164">
        <v>127</v>
      </c>
      <c r="C128" s="14"/>
      <c r="D128" s="68" t="s">
        <v>367</v>
      </c>
      <c r="E128" s="17"/>
      <c r="F128" s="1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" customHeight="1">
      <c r="A129" s="138"/>
      <c r="B129" s="164">
        <v>128</v>
      </c>
      <c r="C129" s="14"/>
      <c r="D129" s="68" t="s">
        <v>367</v>
      </c>
      <c r="E129" s="17"/>
      <c r="F129" s="1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" customHeight="1">
      <c r="A130" s="138"/>
      <c r="B130" s="164">
        <v>131</v>
      </c>
      <c r="C130" s="14"/>
      <c r="D130" s="68" t="s">
        <v>367</v>
      </c>
      <c r="E130" s="17"/>
      <c r="F130" s="1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" customHeight="1">
      <c r="A131" s="138"/>
      <c r="B131" s="164">
        <v>132</v>
      </c>
      <c r="C131" s="14"/>
      <c r="D131" s="68" t="s">
        <v>368</v>
      </c>
      <c r="E131" s="17"/>
      <c r="F131" s="1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" customHeight="1">
      <c r="A132" s="138"/>
      <c r="B132" s="164">
        <v>133</v>
      </c>
      <c r="C132" s="14"/>
      <c r="D132" s="68" t="s">
        <v>267</v>
      </c>
      <c r="E132" s="17"/>
      <c r="F132" s="1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" customHeight="1">
      <c r="A133" s="138"/>
      <c r="B133" s="164">
        <v>134</v>
      </c>
      <c r="C133" s="14"/>
      <c r="D133" s="68" t="s">
        <v>368</v>
      </c>
      <c r="E133" s="17"/>
      <c r="F133" s="1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" customHeight="1">
      <c r="A134" s="138"/>
      <c r="B134" s="164">
        <v>136</v>
      </c>
      <c r="C134" s="14"/>
      <c r="D134" s="68" t="s">
        <v>349</v>
      </c>
      <c r="E134" s="17"/>
      <c r="F134" s="1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" customHeight="1">
      <c r="A135" s="138"/>
      <c r="B135" s="164">
        <v>138</v>
      </c>
      <c r="C135" s="14"/>
      <c r="D135" s="68" t="s">
        <v>341</v>
      </c>
      <c r="E135" s="17"/>
      <c r="F135" s="1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" customHeight="1">
      <c r="A136" s="138"/>
      <c r="B136" s="164">
        <v>139</v>
      </c>
      <c r="C136" s="14" t="s">
        <v>201</v>
      </c>
      <c r="D136" s="68" t="s">
        <v>357</v>
      </c>
      <c r="E136" s="17"/>
      <c r="F136" s="1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" customHeight="1">
      <c r="A137" s="138"/>
      <c r="B137" s="164">
        <v>140</v>
      </c>
      <c r="C137" s="14"/>
      <c r="D137" s="68" t="s">
        <v>368</v>
      </c>
      <c r="E137" s="17"/>
      <c r="F137" s="1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" customHeight="1">
      <c r="A138" s="138"/>
      <c r="B138" s="164">
        <v>143</v>
      </c>
      <c r="C138" s="14"/>
      <c r="D138" s="68" t="s">
        <v>368</v>
      </c>
      <c r="E138" s="17"/>
      <c r="F138" s="1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" customHeight="1">
      <c r="A139" s="138"/>
      <c r="B139" s="164">
        <v>145</v>
      </c>
      <c r="C139" s="14"/>
      <c r="D139" s="68" t="s">
        <v>368</v>
      </c>
      <c r="E139" s="17"/>
      <c r="F139" s="1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" customHeight="1">
      <c r="A140" s="138"/>
      <c r="B140" s="164">
        <v>146</v>
      </c>
      <c r="C140" s="14" t="s">
        <v>201</v>
      </c>
      <c r="D140" s="68" t="s">
        <v>357</v>
      </c>
      <c r="E140" s="17"/>
      <c r="F140" s="1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" customHeight="1">
      <c r="A141" s="138"/>
      <c r="B141" s="164">
        <v>148</v>
      </c>
      <c r="C141" s="14"/>
      <c r="D141" s="68" t="s">
        <v>340</v>
      </c>
      <c r="E141" s="17"/>
      <c r="F141" s="1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" customHeight="1">
      <c r="A142" s="138"/>
      <c r="B142" s="164">
        <v>149</v>
      </c>
      <c r="C142" s="14"/>
      <c r="D142" s="68" t="s">
        <v>411</v>
      </c>
      <c r="E142" s="17"/>
      <c r="F142" s="1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" customHeight="1">
      <c r="A143" s="138"/>
      <c r="B143" s="164">
        <v>150</v>
      </c>
      <c r="C143" s="14"/>
      <c r="D143" s="68" t="s">
        <v>411</v>
      </c>
      <c r="E143" s="17"/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" customHeight="1">
      <c r="A144" s="138"/>
      <c r="B144" s="164">
        <v>151</v>
      </c>
      <c r="C144" s="14"/>
      <c r="D144" s="68" t="s">
        <v>411</v>
      </c>
      <c r="E144" s="17"/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" customHeight="1">
      <c r="A145" s="138"/>
      <c r="B145" s="164">
        <v>152</v>
      </c>
      <c r="C145" s="14"/>
      <c r="D145" s="68" t="s">
        <v>367</v>
      </c>
      <c r="E145" s="17"/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" customHeight="1">
      <c r="A146" s="138"/>
      <c r="B146" s="164">
        <v>153</v>
      </c>
      <c r="C146" s="14"/>
      <c r="D146" s="68" t="s">
        <v>367</v>
      </c>
      <c r="E146" s="17"/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" customHeight="1">
      <c r="A147" s="154"/>
      <c r="B147" s="164">
        <v>154</v>
      </c>
      <c r="C147" s="14"/>
      <c r="D147" s="68" t="s">
        <v>362</v>
      </c>
      <c r="E147" s="12"/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" customHeight="1">
      <c r="A148" s="138"/>
      <c r="B148" s="164">
        <v>156</v>
      </c>
      <c r="C148" s="14"/>
      <c r="D148" s="68" t="s">
        <v>367</v>
      </c>
      <c r="E148" s="17"/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" customHeight="1">
      <c r="A149" s="138"/>
      <c r="B149" s="164">
        <v>157</v>
      </c>
      <c r="C149" s="14"/>
      <c r="D149" s="68" t="s">
        <v>335</v>
      </c>
      <c r="E149" s="17"/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" customHeight="1">
      <c r="A150" s="138"/>
      <c r="B150" s="164">
        <v>158</v>
      </c>
      <c r="C150" s="14"/>
      <c r="D150" s="68" t="s">
        <v>368</v>
      </c>
      <c r="E150" s="17"/>
      <c r="F150" s="1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" customHeight="1">
      <c r="A151" s="138"/>
      <c r="B151" s="164">
        <v>159</v>
      </c>
      <c r="C151" s="14"/>
      <c r="D151" s="68" t="s">
        <v>411</v>
      </c>
      <c r="E151" s="17"/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" customHeight="1">
      <c r="A152" s="138"/>
      <c r="B152" s="164">
        <v>160</v>
      </c>
      <c r="C152" s="14"/>
      <c r="D152" s="68" t="s">
        <v>367</v>
      </c>
      <c r="E152" s="17"/>
      <c r="F152" s="1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" customHeight="1">
      <c r="A153" s="138"/>
      <c r="B153" s="164">
        <v>161</v>
      </c>
      <c r="C153" s="14"/>
      <c r="D153" s="68" t="s">
        <v>367</v>
      </c>
      <c r="E153" s="17"/>
      <c r="F153" s="1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" customHeight="1">
      <c r="A154" s="138"/>
      <c r="B154" s="164">
        <v>163</v>
      </c>
      <c r="C154" s="14"/>
      <c r="D154" s="68" t="s">
        <v>357</v>
      </c>
      <c r="E154" s="17"/>
      <c r="F154" s="1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" customHeight="1">
      <c r="A155" s="138"/>
      <c r="B155" s="164">
        <v>164</v>
      </c>
      <c r="C155" s="14"/>
      <c r="D155" s="68" t="s">
        <v>367</v>
      </c>
      <c r="E155" s="17"/>
      <c r="F155" s="1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" customHeight="1">
      <c r="A156" s="138"/>
      <c r="B156" s="164">
        <v>166</v>
      </c>
      <c r="C156" s="14"/>
      <c r="D156" s="68" t="s">
        <v>368</v>
      </c>
      <c r="E156" s="17"/>
      <c r="F156" s="1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" customHeight="1">
      <c r="A157" s="138"/>
      <c r="B157" s="164">
        <v>167</v>
      </c>
      <c r="C157" s="14"/>
      <c r="D157" s="68" t="s">
        <v>291</v>
      </c>
      <c r="E157" s="17"/>
      <c r="F157" s="1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" customHeight="1">
      <c r="A158" s="138"/>
      <c r="B158" s="164">
        <v>167</v>
      </c>
      <c r="C158" s="14"/>
      <c r="D158" s="68" t="s">
        <v>367</v>
      </c>
      <c r="E158" s="17"/>
      <c r="F158" s="1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" customHeight="1">
      <c r="A159" s="138"/>
      <c r="B159" s="164">
        <v>168</v>
      </c>
      <c r="C159" s="14"/>
      <c r="D159" s="68" t="s">
        <v>368</v>
      </c>
      <c r="E159" s="17"/>
      <c r="F159" s="1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" customHeight="1">
      <c r="A160" s="138"/>
      <c r="B160" s="164">
        <v>171</v>
      </c>
      <c r="C160" s="14"/>
      <c r="D160" s="68" t="s">
        <v>402</v>
      </c>
      <c r="E160" s="17"/>
      <c r="F160" s="1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" customHeight="1">
      <c r="A161" s="138"/>
      <c r="B161" s="164">
        <v>173</v>
      </c>
      <c r="C161" s="14"/>
      <c r="D161" s="68" t="s">
        <v>402</v>
      </c>
      <c r="E161" s="17"/>
      <c r="F161" s="1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" customHeight="1">
      <c r="A162" s="138"/>
      <c r="B162" s="164">
        <v>177</v>
      </c>
      <c r="C162" s="14"/>
      <c r="D162" s="68" t="s">
        <v>410</v>
      </c>
      <c r="E162" s="17"/>
      <c r="F162" s="1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" customHeight="1">
      <c r="A163" s="138"/>
      <c r="B163" s="164">
        <v>178</v>
      </c>
      <c r="C163" s="14"/>
      <c r="D163" s="68" t="s">
        <v>410</v>
      </c>
      <c r="E163" s="17"/>
      <c r="F163" s="1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" customHeight="1">
      <c r="A164" s="138"/>
      <c r="B164" s="164">
        <v>179</v>
      </c>
      <c r="C164" s="14"/>
      <c r="D164" s="68" t="s">
        <v>410</v>
      </c>
      <c r="E164" s="17"/>
      <c r="F164" s="1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" customHeight="1">
      <c r="A165" s="138"/>
      <c r="B165" s="164">
        <v>181</v>
      </c>
      <c r="C165" s="14"/>
      <c r="D165" s="68" t="s">
        <v>410</v>
      </c>
      <c r="E165" s="17"/>
      <c r="F165" s="1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" customHeight="1">
      <c r="A166" s="138"/>
      <c r="B166" s="164">
        <v>182</v>
      </c>
      <c r="C166" s="14"/>
      <c r="D166" s="68" t="s">
        <v>410</v>
      </c>
      <c r="E166" s="17"/>
      <c r="F166" s="1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" customHeight="1">
      <c r="A167" s="138"/>
      <c r="B167" s="164">
        <v>183</v>
      </c>
      <c r="C167" s="14"/>
      <c r="D167" s="68" t="s">
        <v>410</v>
      </c>
      <c r="E167" s="17"/>
      <c r="F167" s="1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" customHeight="1">
      <c r="A168" s="138"/>
      <c r="B168" s="164">
        <v>185</v>
      </c>
      <c r="C168" s="14"/>
      <c r="D168" s="68" t="s">
        <v>410</v>
      </c>
      <c r="E168" s="17"/>
      <c r="F168" s="1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" customHeight="1">
      <c r="A169" s="138"/>
      <c r="B169" s="164">
        <v>186</v>
      </c>
      <c r="C169" s="14"/>
      <c r="D169" s="68" t="s">
        <v>410</v>
      </c>
      <c r="E169" s="17"/>
      <c r="F169" s="1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" customHeight="1">
      <c r="A170" s="138"/>
      <c r="B170" s="180">
        <v>188</v>
      </c>
      <c r="C170" s="14"/>
      <c r="D170" s="68" t="s">
        <v>358</v>
      </c>
      <c r="E170" s="17"/>
      <c r="F170" s="1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" customHeight="1">
      <c r="A171" s="138"/>
      <c r="B171" s="180">
        <v>189</v>
      </c>
      <c r="C171" s="14"/>
      <c r="D171" s="68" t="s">
        <v>358</v>
      </c>
      <c r="E171" s="17"/>
      <c r="F171" s="1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" customHeight="1">
      <c r="A172" s="138"/>
      <c r="B172" s="164">
        <v>189</v>
      </c>
      <c r="C172" s="14"/>
      <c r="D172" s="68" t="s">
        <v>367</v>
      </c>
      <c r="E172" s="17"/>
      <c r="F172" s="1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" customHeight="1">
      <c r="A173" s="138"/>
      <c r="B173" s="164">
        <v>190</v>
      </c>
      <c r="C173" s="14"/>
      <c r="D173" s="68" t="s">
        <v>371</v>
      </c>
      <c r="E173" s="17"/>
      <c r="F173" s="1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" customHeight="1">
      <c r="A174" s="138"/>
      <c r="B174" s="164">
        <v>191</v>
      </c>
      <c r="C174" s="14"/>
      <c r="D174" s="68" t="s">
        <v>410</v>
      </c>
      <c r="E174" s="17"/>
      <c r="F174" s="1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" customHeight="1">
      <c r="A175" s="138"/>
      <c r="B175" s="164">
        <v>194</v>
      </c>
      <c r="C175" s="14"/>
      <c r="D175" s="68" t="s">
        <v>410</v>
      </c>
      <c r="E175" s="17"/>
      <c r="F175" s="1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" customHeight="1">
      <c r="A176" s="138"/>
      <c r="B176" s="164">
        <v>196</v>
      </c>
      <c r="C176" s="14"/>
      <c r="D176" s="68" t="s">
        <v>327</v>
      </c>
      <c r="E176" s="17"/>
      <c r="F176" s="1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" customHeight="1">
      <c r="A177" s="138"/>
      <c r="B177" s="164">
        <v>197</v>
      </c>
      <c r="C177" s="14"/>
      <c r="D177" s="68" t="s">
        <v>367</v>
      </c>
      <c r="E177" s="17"/>
      <c r="F177" s="1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" customHeight="1">
      <c r="A178" s="138"/>
      <c r="B178" s="164">
        <v>198</v>
      </c>
      <c r="C178" s="14"/>
      <c r="D178" s="68" t="s">
        <v>367</v>
      </c>
      <c r="E178" s="17"/>
      <c r="F178" s="1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" customHeight="1">
      <c r="A179" s="138"/>
      <c r="B179" s="164">
        <v>199</v>
      </c>
      <c r="C179" s="14"/>
      <c r="D179" s="68" t="s">
        <v>362</v>
      </c>
      <c r="E179" s="17"/>
      <c r="F179" s="1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" customHeight="1">
      <c r="A180" s="138"/>
      <c r="B180" s="164">
        <v>200</v>
      </c>
      <c r="C180" s="14" t="s">
        <v>201</v>
      </c>
      <c r="D180" s="68" t="s">
        <v>306</v>
      </c>
      <c r="E180" s="17"/>
      <c r="F180" s="1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" customHeight="1">
      <c r="A181" s="138"/>
      <c r="B181" s="164">
        <v>201</v>
      </c>
      <c r="C181" s="14" t="s">
        <v>201</v>
      </c>
      <c r="D181" s="68" t="s">
        <v>306</v>
      </c>
      <c r="E181" s="17"/>
      <c r="F181" s="1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" customHeight="1">
      <c r="A182" s="138"/>
      <c r="B182" s="164">
        <v>202</v>
      </c>
      <c r="C182" s="14"/>
      <c r="D182" s="68" t="s">
        <v>327</v>
      </c>
      <c r="E182" s="17"/>
      <c r="F182" s="1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" customHeight="1">
      <c r="A183" s="138"/>
      <c r="B183" s="164">
        <v>203</v>
      </c>
      <c r="C183" s="14" t="s">
        <v>201</v>
      </c>
      <c r="D183" s="68" t="s">
        <v>267</v>
      </c>
      <c r="E183" s="17"/>
      <c r="F183" s="1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" customHeight="1">
      <c r="A184" s="138"/>
      <c r="B184" s="164">
        <v>204</v>
      </c>
      <c r="C184" s="14" t="s">
        <v>201</v>
      </c>
      <c r="D184" s="68" t="s">
        <v>267</v>
      </c>
      <c r="E184" s="17"/>
      <c r="F184" s="1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" customHeight="1">
      <c r="A185" s="138"/>
      <c r="B185" s="164">
        <v>205</v>
      </c>
      <c r="C185" s="14" t="s">
        <v>201</v>
      </c>
      <c r="D185" s="68" t="s">
        <v>267</v>
      </c>
      <c r="E185" s="17"/>
      <c r="F185" s="1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" customHeight="1">
      <c r="A186" s="138"/>
      <c r="B186" s="164">
        <v>206</v>
      </c>
      <c r="C186" s="14" t="s">
        <v>201</v>
      </c>
      <c r="D186" s="68" t="s">
        <v>267</v>
      </c>
      <c r="E186" s="17"/>
      <c r="F186" s="1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" customHeight="1">
      <c r="A187" s="138"/>
      <c r="B187" s="164">
        <v>207</v>
      </c>
      <c r="C187" s="14" t="s">
        <v>201</v>
      </c>
      <c r="D187" s="68" t="s">
        <v>267</v>
      </c>
      <c r="E187" s="17"/>
      <c r="F187" s="1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" customHeight="1">
      <c r="A188" s="138"/>
      <c r="B188" s="164">
        <v>208</v>
      </c>
      <c r="C188" s="14" t="s">
        <v>201</v>
      </c>
      <c r="D188" s="68" t="s">
        <v>267</v>
      </c>
      <c r="E188" s="17"/>
      <c r="F188" s="1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" customHeight="1">
      <c r="A189" s="138"/>
      <c r="B189" s="164">
        <v>209</v>
      </c>
      <c r="C189" s="14"/>
      <c r="D189" s="68" t="s">
        <v>367</v>
      </c>
      <c r="E189" s="17"/>
      <c r="F189" s="1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" customHeight="1">
      <c r="A190" s="138"/>
      <c r="B190" s="164">
        <v>210</v>
      </c>
      <c r="C190" s="14" t="s">
        <v>201</v>
      </c>
      <c r="D190" s="68" t="s">
        <v>281</v>
      </c>
      <c r="E190" s="17"/>
      <c r="F190" s="1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" customHeight="1">
      <c r="A191" s="138"/>
      <c r="B191" s="164">
        <v>211</v>
      </c>
      <c r="C191" s="14" t="s">
        <v>201</v>
      </c>
      <c r="D191" s="68" t="s">
        <v>281</v>
      </c>
      <c r="E191" s="17"/>
      <c r="F191" s="1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" customHeight="1">
      <c r="A192" s="138"/>
      <c r="B192" s="164">
        <v>212</v>
      </c>
      <c r="C192" s="14" t="s">
        <v>201</v>
      </c>
      <c r="D192" s="68" t="s">
        <v>281</v>
      </c>
      <c r="E192" s="17"/>
      <c r="F192" s="1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" customHeight="1">
      <c r="A193" s="138"/>
      <c r="B193" s="164">
        <v>213</v>
      </c>
      <c r="C193" s="14" t="s">
        <v>201</v>
      </c>
      <c r="D193" s="68" t="s">
        <v>281</v>
      </c>
      <c r="E193" s="17"/>
      <c r="F193" s="1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" customHeight="1">
      <c r="A194" s="138"/>
      <c r="B194" s="164">
        <v>214</v>
      </c>
      <c r="C194" s="14" t="s">
        <v>201</v>
      </c>
      <c r="D194" s="68" t="s">
        <v>281</v>
      </c>
      <c r="E194" s="17"/>
      <c r="F194" s="1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" customHeight="1">
      <c r="A195" s="138"/>
      <c r="B195" s="164">
        <v>215</v>
      </c>
      <c r="C195" s="14" t="s">
        <v>201</v>
      </c>
      <c r="D195" s="68" t="s">
        <v>291</v>
      </c>
      <c r="E195" s="17"/>
      <c r="F195" s="1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" customHeight="1">
      <c r="A196" s="138"/>
      <c r="B196" s="164">
        <v>216</v>
      </c>
      <c r="C196" s="14" t="s">
        <v>201</v>
      </c>
      <c r="D196" s="68" t="s">
        <v>291</v>
      </c>
      <c r="E196" s="17"/>
      <c r="F196" s="1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" customHeight="1">
      <c r="A197" s="138"/>
      <c r="B197" s="164">
        <v>217</v>
      </c>
      <c r="C197" s="14" t="s">
        <v>201</v>
      </c>
      <c r="D197" s="68" t="s">
        <v>315</v>
      </c>
      <c r="E197" s="17"/>
      <c r="F197" s="1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" customHeight="1">
      <c r="A198" s="138"/>
      <c r="B198" s="164">
        <v>218</v>
      </c>
      <c r="C198" s="14" t="s">
        <v>201</v>
      </c>
      <c r="D198" s="68" t="s">
        <v>315</v>
      </c>
      <c r="E198" s="17"/>
      <c r="F198" s="1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" customHeight="1">
      <c r="A199" s="138"/>
      <c r="B199" s="164">
        <v>219</v>
      </c>
      <c r="C199" s="14"/>
      <c r="D199" s="68" t="s">
        <v>315</v>
      </c>
      <c r="E199" s="17"/>
      <c r="F199" s="1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" customHeight="1">
      <c r="A200" s="138"/>
      <c r="B200" s="164">
        <v>220</v>
      </c>
      <c r="C200" s="14"/>
      <c r="D200" s="68" t="s">
        <v>315</v>
      </c>
      <c r="E200" s="17"/>
      <c r="F200" s="1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" customHeight="1">
      <c r="A201" s="138"/>
      <c r="B201" s="164">
        <v>220</v>
      </c>
      <c r="C201" s="14"/>
      <c r="D201" s="68" t="s">
        <v>367</v>
      </c>
      <c r="E201" s="17"/>
      <c r="F201" s="1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38"/>
      <c r="B202" s="164">
        <v>221</v>
      </c>
      <c r="C202" s="14" t="s">
        <v>201</v>
      </c>
      <c r="D202" s="68" t="s">
        <v>356</v>
      </c>
      <c r="E202" s="17"/>
      <c r="F202" s="1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" customHeight="1">
      <c r="A203" s="138"/>
      <c r="B203" s="164">
        <v>222</v>
      </c>
      <c r="C203" s="14" t="s">
        <v>201</v>
      </c>
      <c r="D203" s="68" t="s">
        <v>356</v>
      </c>
      <c r="E203" s="17"/>
      <c r="F203" s="1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" customHeight="1">
      <c r="A204" s="138"/>
      <c r="B204" s="164">
        <v>223</v>
      </c>
      <c r="C204" s="14"/>
      <c r="D204" s="68" t="s">
        <v>367</v>
      </c>
      <c r="E204" s="17"/>
      <c r="F204" s="1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" customHeight="1">
      <c r="A205" s="138"/>
      <c r="B205" s="164">
        <v>224</v>
      </c>
      <c r="C205" s="14" t="s">
        <v>201</v>
      </c>
      <c r="D205" s="68" t="s">
        <v>356</v>
      </c>
      <c r="E205" s="17"/>
      <c r="F205" s="1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" customHeight="1">
      <c r="A206" s="138"/>
      <c r="B206" s="164">
        <v>225</v>
      </c>
      <c r="C206" s="14" t="s">
        <v>201</v>
      </c>
      <c r="D206" s="68" t="s">
        <v>358</v>
      </c>
      <c r="E206" s="17"/>
      <c r="F206" s="1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" customHeight="1">
      <c r="A207" s="138"/>
      <c r="B207" s="164">
        <v>226</v>
      </c>
      <c r="C207" s="14" t="s">
        <v>201</v>
      </c>
      <c r="D207" s="68" t="s">
        <v>358</v>
      </c>
      <c r="E207" s="17"/>
      <c r="F207" s="1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" customHeight="1">
      <c r="A208" s="138"/>
      <c r="B208" s="164">
        <v>229</v>
      </c>
      <c r="C208" s="14" t="s">
        <v>201</v>
      </c>
      <c r="D208" s="68" t="s">
        <v>288</v>
      </c>
      <c r="E208" s="17"/>
      <c r="F208" s="1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" customHeight="1">
      <c r="A209" s="138"/>
      <c r="B209" s="164">
        <v>230</v>
      </c>
      <c r="C209" s="14" t="s">
        <v>201</v>
      </c>
      <c r="D209" s="68" t="s">
        <v>288</v>
      </c>
      <c r="E209" s="17"/>
      <c r="F209" s="1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" customHeight="1">
      <c r="A210" s="138"/>
      <c r="B210" s="164">
        <v>231</v>
      </c>
      <c r="C210" s="14" t="s">
        <v>201</v>
      </c>
      <c r="D210" s="68" t="s">
        <v>315</v>
      </c>
      <c r="E210" s="17"/>
      <c r="F210" s="1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" customHeight="1">
      <c r="A211" s="138"/>
      <c r="B211" s="164">
        <v>232</v>
      </c>
      <c r="C211" s="14" t="s">
        <v>201</v>
      </c>
      <c r="D211" s="68" t="s">
        <v>315</v>
      </c>
      <c r="E211" s="17"/>
      <c r="F211" s="1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" customHeight="1">
      <c r="A212" s="138"/>
      <c r="B212" s="164">
        <v>234</v>
      </c>
      <c r="C212" s="14" t="s">
        <v>201</v>
      </c>
      <c r="D212" s="68" t="s">
        <v>334</v>
      </c>
      <c r="E212" s="17"/>
      <c r="F212" s="1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" customHeight="1">
      <c r="A213" s="138"/>
      <c r="B213" s="164">
        <v>235</v>
      </c>
      <c r="C213" s="14" t="s">
        <v>201</v>
      </c>
      <c r="D213" s="68" t="s">
        <v>334</v>
      </c>
      <c r="E213" s="17"/>
      <c r="F213" s="1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" customHeight="1">
      <c r="A214" s="138"/>
      <c r="B214" s="164">
        <v>236</v>
      </c>
      <c r="C214" s="14" t="s">
        <v>201</v>
      </c>
      <c r="D214" s="68" t="s">
        <v>334</v>
      </c>
      <c r="E214" s="17"/>
      <c r="F214" s="1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" customHeight="1">
      <c r="A215" s="138"/>
      <c r="B215" s="164">
        <v>237</v>
      </c>
      <c r="C215" s="14" t="s">
        <v>201</v>
      </c>
      <c r="D215" s="68" t="s">
        <v>334</v>
      </c>
      <c r="E215" s="17"/>
      <c r="F215" s="1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" customHeight="1">
      <c r="A216" s="138"/>
      <c r="B216" s="164">
        <v>238</v>
      </c>
      <c r="C216" s="14"/>
      <c r="D216" s="68" t="s">
        <v>368</v>
      </c>
      <c r="E216" s="17"/>
      <c r="F216" s="1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" customHeight="1">
      <c r="A217" s="138"/>
      <c r="B217" s="164">
        <v>240</v>
      </c>
      <c r="C217" s="14" t="s">
        <v>201</v>
      </c>
      <c r="D217" s="68" t="s">
        <v>516</v>
      </c>
      <c r="E217" s="17"/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" customHeight="1">
      <c r="A218" s="138"/>
      <c r="B218" s="164">
        <v>241</v>
      </c>
      <c r="C218" s="14" t="s">
        <v>201</v>
      </c>
      <c r="D218" s="68" t="s">
        <v>301</v>
      </c>
      <c r="E218" s="17"/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" customHeight="1">
      <c r="A219" s="138"/>
      <c r="B219" s="164">
        <v>241</v>
      </c>
      <c r="C219" s="14" t="s">
        <v>201</v>
      </c>
      <c r="D219" s="68" t="s">
        <v>516</v>
      </c>
      <c r="E219" s="17"/>
      <c r="F219" s="1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" customHeight="1">
      <c r="A220" s="138"/>
      <c r="B220" s="164">
        <v>242</v>
      </c>
      <c r="C220" s="14" t="s">
        <v>201</v>
      </c>
      <c r="D220" s="68" t="s">
        <v>301</v>
      </c>
      <c r="E220" s="17"/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" customHeight="1">
      <c r="A221" s="138"/>
      <c r="B221" s="164">
        <v>243</v>
      </c>
      <c r="C221" s="14" t="s">
        <v>201</v>
      </c>
      <c r="D221" s="68" t="s">
        <v>301</v>
      </c>
      <c r="E221" s="17"/>
      <c r="F221" s="1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" customHeight="1">
      <c r="A222" s="138"/>
      <c r="B222" s="164">
        <v>244</v>
      </c>
      <c r="C222" s="14" t="s">
        <v>201</v>
      </c>
      <c r="D222" s="68" t="s">
        <v>301</v>
      </c>
      <c r="E222" s="17"/>
      <c r="F222" s="1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" customHeight="1">
      <c r="A223" s="138"/>
      <c r="B223" s="164">
        <v>245</v>
      </c>
      <c r="C223" s="14" t="s">
        <v>201</v>
      </c>
      <c r="D223" s="68" t="s">
        <v>301</v>
      </c>
      <c r="E223" s="17"/>
      <c r="F223" s="1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" customHeight="1">
      <c r="A224" s="138"/>
      <c r="B224" s="164">
        <v>246</v>
      </c>
      <c r="C224" s="14" t="s">
        <v>201</v>
      </c>
      <c r="D224" s="68" t="s">
        <v>301</v>
      </c>
      <c r="E224" s="17"/>
      <c r="F224" s="1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" customHeight="1">
      <c r="A225" s="138"/>
      <c r="B225" s="164">
        <v>247</v>
      </c>
      <c r="C225" s="14" t="s">
        <v>201</v>
      </c>
      <c r="D225" s="68" t="s">
        <v>356</v>
      </c>
      <c r="E225" s="17"/>
      <c r="F225" s="1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" customHeight="1">
      <c r="A226" s="138"/>
      <c r="B226" s="164">
        <v>248</v>
      </c>
      <c r="C226" s="14"/>
      <c r="D226" s="68" t="s">
        <v>356</v>
      </c>
      <c r="E226" s="17"/>
      <c r="F226" s="1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" customHeight="1">
      <c r="A227" s="138"/>
      <c r="B227" s="164">
        <v>248</v>
      </c>
      <c r="C227" s="14"/>
      <c r="D227" s="68" t="s">
        <v>362</v>
      </c>
      <c r="E227" s="17"/>
      <c r="F227" s="1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" customHeight="1">
      <c r="A228" s="138"/>
      <c r="B228" s="164">
        <v>249</v>
      </c>
      <c r="C228" s="14"/>
      <c r="D228" s="68" t="s">
        <v>339</v>
      </c>
      <c r="E228" s="17"/>
      <c r="F228" s="1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" customHeight="1">
      <c r="A229" s="138"/>
      <c r="B229" s="164">
        <v>250</v>
      </c>
      <c r="C229" s="14"/>
      <c r="D229" s="68" t="s">
        <v>367</v>
      </c>
      <c r="E229" s="17"/>
      <c r="F229" s="1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" customHeight="1">
      <c r="A230" s="138"/>
      <c r="B230" s="164">
        <v>302</v>
      </c>
      <c r="C230" s="14"/>
      <c r="D230" s="68" t="s">
        <v>466</v>
      </c>
      <c r="E230" s="17"/>
      <c r="F230" s="1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" customHeight="1">
      <c r="A231" s="138"/>
      <c r="B231" s="164">
        <v>303</v>
      </c>
      <c r="C231" s="14"/>
      <c r="D231" s="68" t="s">
        <v>466</v>
      </c>
      <c r="E231" s="17"/>
      <c r="F231" s="1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" customHeight="1">
      <c r="A232" s="138"/>
      <c r="B232" s="164">
        <v>304</v>
      </c>
      <c r="C232" s="14"/>
      <c r="D232" s="68" t="s">
        <v>466</v>
      </c>
      <c r="E232" s="17"/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" customHeight="1">
      <c r="A233" s="138"/>
      <c r="B233" s="164">
        <v>306</v>
      </c>
      <c r="C233" s="14"/>
      <c r="D233" s="68" t="s">
        <v>466</v>
      </c>
      <c r="E233" s="17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" customHeight="1">
      <c r="A234" s="138"/>
      <c r="B234" s="164">
        <v>309</v>
      </c>
      <c r="C234" s="14"/>
      <c r="D234" s="68" t="s">
        <v>466</v>
      </c>
      <c r="E234" s="17"/>
      <c r="F234" s="1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" customHeight="1">
      <c r="A235" s="138"/>
      <c r="B235" s="164">
        <v>311</v>
      </c>
      <c r="C235" s="14"/>
      <c r="D235" s="68" t="s">
        <v>466</v>
      </c>
      <c r="E235" s="17"/>
      <c r="F235" s="1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" customHeight="1">
      <c r="A236" s="138"/>
      <c r="B236" s="164">
        <v>312</v>
      </c>
      <c r="C236" s="14"/>
      <c r="D236" s="68" t="s">
        <v>466</v>
      </c>
      <c r="E236" s="17"/>
      <c r="F236" s="1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" customHeight="1">
      <c r="A237" s="138"/>
      <c r="B237" s="164">
        <v>313</v>
      </c>
      <c r="C237" s="14"/>
      <c r="D237" s="68" t="s">
        <v>466</v>
      </c>
      <c r="E237" s="17"/>
      <c r="F237" s="1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" customHeight="1">
      <c r="A238" s="138"/>
      <c r="B238" s="164">
        <v>314</v>
      </c>
      <c r="C238" s="14"/>
      <c r="D238" s="68" t="s">
        <v>466</v>
      </c>
      <c r="E238" s="17"/>
      <c r="F238" s="1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" customHeight="1">
      <c r="A239" s="138"/>
      <c r="B239" s="164">
        <v>315</v>
      </c>
      <c r="C239" s="14"/>
      <c r="D239" s="68" t="s">
        <v>466</v>
      </c>
      <c r="E239" s="17"/>
      <c r="F239" s="1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" customHeight="1">
      <c r="A240" s="138"/>
      <c r="B240" s="164">
        <v>316</v>
      </c>
      <c r="C240" s="14"/>
      <c r="D240" s="68" t="s">
        <v>466</v>
      </c>
      <c r="E240" s="17"/>
      <c r="F240" s="1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" customHeight="1">
      <c r="A241" s="138"/>
      <c r="B241" s="164">
        <v>322</v>
      </c>
      <c r="C241" s="14"/>
      <c r="D241" s="68" t="s">
        <v>466</v>
      </c>
      <c r="E241" s="17"/>
      <c r="F241" s="1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" customHeight="1">
      <c r="A242" s="138"/>
      <c r="B242" s="164">
        <v>323</v>
      </c>
      <c r="C242" s="14"/>
      <c r="D242" s="68" t="s">
        <v>466</v>
      </c>
      <c r="E242" s="17"/>
      <c r="F242" s="1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" customHeight="1">
      <c r="A243" s="138"/>
      <c r="B243" s="164">
        <v>327</v>
      </c>
      <c r="C243" s="14"/>
      <c r="D243" s="68" t="s">
        <v>466</v>
      </c>
      <c r="E243" s="17"/>
      <c r="F243" s="1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" customHeight="1">
      <c r="A244" s="154"/>
      <c r="B244" s="164">
        <v>328</v>
      </c>
      <c r="C244" s="14"/>
      <c r="D244" s="68" t="s">
        <v>466</v>
      </c>
      <c r="E244" s="12"/>
      <c r="F244" s="1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" customHeight="1">
      <c r="A245" s="138"/>
      <c r="B245" s="164">
        <v>330</v>
      </c>
      <c r="C245" s="14"/>
      <c r="D245" s="68" t="s">
        <v>466</v>
      </c>
      <c r="E245" s="17"/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" customHeight="1">
      <c r="A246" s="138"/>
      <c r="B246" s="164">
        <v>331</v>
      </c>
      <c r="C246" s="14"/>
      <c r="D246" s="68" t="s">
        <v>466</v>
      </c>
      <c r="E246" s="17"/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" customHeight="1">
      <c r="A247" s="138"/>
      <c r="B247" s="164">
        <v>334</v>
      </c>
      <c r="C247" s="14"/>
      <c r="D247" s="68" t="s">
        <v>466</v>
      </c>
      <c r="E247" s="17"/>
      <c r="F247" s="1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" customHeight="1">
      <c r="A248" s="138"/>
      <c r="B248" s="164">
        <v>336</v>
      </c>
      <c r="C248" s="14"/>
      <c r="D248" s="68" t="s">
        <v>466</v>
      </c>
      <c r="E248" s="17"/>
      <c r="F248" s="1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" customHeight="1">
      <c r="A249" s="138"/>
      <c r="B249" s="164">
        <v>341</v>
      </c>
      <c r="C249" s="14"/>
      <c r="D249" s="68" t="s">
        <v>410</v>
      </c>
      <c r="E249" s="17"/>
      <c r="F249" s="1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" customHeight="1">
      <c r="A250" s="138"/>
      <c r="B250" s="164">
        <v>349</v>
      </c>
      <c r="C250" s="14"/>
      <c r="D250" s="68" t="s">
        <v>410</v>
      </c>
      <c r="E250" s="17"/>
      <c r="F250" s="1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" customHeight="1">
      <c r="A251" s="138"/>
      <c r="B251" s="164">
        <v>355</v>
      </c>
      <c r="C251" s="14"/>
      <c r="D251" s="68" t="s">
        <v>410</v>
      </c>
      <c r="E251" s="17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" customHeight="1">
      <c r="A252" s="138"/>
      <c r="B252" s="164">
        <v>356</v>
      </c>
      <c r="C252" s="14"/>
      <c r="D252" s="68" t="s">
        <v>465</v>
      </c>
      <c r="E252" s="17"/>
      <c r="F252" s="1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" customHeight="1">
      <c r="A253" s="138"/>
      <c r="B253" s="164">
        <v>357</v>
      </c>
      <c r="C253" s="14"/>
      <c r="D253" s="68" t="s">
        <v>465</v>
      </c>
      <c r="E253" s="17"/>
      <c r="F253" s="1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" customHeight="1">
      <c r="A254" s="138"/>
      <c r="B254" s="164">
        <v>360</v>
      </c>
      <c r="C254" s="14"/>
      <c r="D254" s="68" t="s">
        <v>467</v>
      </c>
      <c r="E254" s="17"/>
      <c r="F254" s="1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" customHeight="1">
      <c r="A255" s="138"/>
      <c r="B255" s="164">
        <v>361</v>
      </c>
      <c r="C255" s="14"/>
      <c r="D255" s="68" t="s">
        <v>467</v>
      </c>
      <c r="E255" s="17"/>
      <c r="F255" s="1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" customHeight="1">
      <c r="A256" s="138"/>
      <c r="B256" s="164">
        <v>362</v>
      </c>
      <c r="C256" s="14"/>
      <c r="D256" s="68" t="s">
        <v>467</v>
      </c>
      <c r="E256" s="17"/>
      <c r="F256" s="1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" customHeight="1">
      <c r="A257" s="138"/>
      <c r="B257" s="164">
        <v>363</v>
      </c>
      <c r="C257" s="14"/>
      <c r="D257" s="68" t="s">
        <v>467</v>
      </c>
      <c r="E257" s="17"/>
      <c r="F257" s="1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" customHeight="1">
      <c r="A258" s="138"/>
      <c r="B258" s="164">
        <v>364</v>
      </c>
      <c r="C258" s="14"/>
      <c r="D258" s="68" t="s">
        <v>467</v>
      </c>
      <c r="E258" s="17"/>
      <c r="F258" s="1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" customHeight="1">
      <c r="A259" s="138"/>
      <c r="B259" s="164">
        <v>365</v>
      </c>
      <c r="C259" s="14"/>
      <c r="D259" s="68" t="s">
        <v>467</v>
      </c>
      <c r="E259" s="17"/>
      <c r="F259" s="1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" customHeight="1">
      <c r="A260" s="138"/>
      <c r="B260" s="164">
        <v>366</v>
      </c>
      <c r="C260" s="14"/>
      <c r="D260" s="68" t="s">
        <v>467</v>
      </c>
      <c r="E260" s="17"/>
      <c r="F260" s="1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" customHeight="1">
      <c r="A261" s="138"/>
      <c r="B261" s="164">
        <v>367</v>
      </c>
      <c r="C261" s="14"/>
      <c r="D261" s="68" t="s">
        <v>467</v>
      </c>
      <c r="E261" s="17"/>
      <c r="F261" s="1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" customHeight="1">
      <c r="A262" s="138"/>
      <c r="B262" s="164">
        <v>368</v>
      </c>
      <c r="C262" s="14"/>
      <c r="D262" s="68" t="s">
        <v>467</v>
      </c>
      <c r="E262" s="17"/>
      <c r="F262" s="1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" customHeight="1">
      <c r="A263" s="138"/>
      <c r="B263" s="164">
        <v>371</v>
      </c>
      <c r="C263" s="14"/>
      <c r="D263" s="68" t="s">
        <v>467</v>
      </c>
      <c r="E263" s="17"/>
      <c r="F263" s="1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" customHeight="1">
      <c r="A264" s="138"/>
      <c r="B264" s="164">
        <v>372</v>
      </c>
      <c r="C264" s="14"/>
      <c r="D264" s="68" t="s">
        <v>467</v>
      </c>
      <c r="E264" s="17"/>
      <c r="F264" s="1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" customHeight="1">
      <c r="A265" s="138"/>
      <c r="B265" s="164">
        <v>373</v>
      </c>
      <c r="C265" s="14"/>
      <c r="D265" s="68" t="s">
        <v>467</v>
      </c>
      <c r="E265" s="17"/>
      <c r="F265" s="1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" customHeight="1">
      <c r="A266" s="138"/>
      <c r="B266" s="164">
        <v>374</v>
      </c>
      <c r="C266" s="14"/>
      <c r="D266" s="68" t="s">
        <v>467</v>
      </c>
      <c r="E266" s="17"/>
      <c r="F266" s="1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" customHeight="1">
      <c r="A267" s="138"/>
      <c r="B267" s="164">
        <v>375</v>
      </c>
      <c r="C267" s="14"/>
      <c r="D267" s="68" t="s">
        <v>467</v>
      </c>
      <c r="E267" s="17"/>
      <c r="F267" s="1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" customHeight="1">
      <c r="A268" s="138"/>
      <c r="B268" s="164">
        <v>376</v>
      </c>
      <c r="C268" s="14"/>
      <c r="D268" s="68" t="s">
        <v>467</v>
      </c>
      <c r="E268" s="17"/>
      <c r="F268" s="1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" customHeight="1">
      <c r="A269" s="138"/>
      <c r="B269" s="164">
        <v>380</v>
      </c>
      <c r="C269" s="14"/>
      <c r="D269" s="68" t="s">
        <v>410</v>
      </c>
      <c r="E269" s="17"/>
      <c r="F269" s="1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" customHeight="1">
      <c r="A270" s="138"/>
      <c r="B270" s="164">
        <v>381</v>
      </c>
      <c r="C270" s="14"/>
      <c r="D270" s="68" t="s">
        <v>410</v>
      </c>
      <c r="E270" s="17"/>
      <c r="F270" s="1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" customHeight="1">
      <c r="A271" s="138"/>
      <c r="B271" s="164">
        <v>382</v>
      </c>
      <c r="C271" s="14"/>
      <c r="D271" s="68" t="s">
        <v>410</v>
      </c>
      <c r="E271" s="17"/>
      <c r="F271" s="1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" customHeight="1">
      <c r="A272" s="138"/>
      <c r="B272" s="164">
        <v>383</v>
      </c>
      <c r="C272" s="14"/>
      <c r="D272" s="68" t="s">
        <v>410</v>
      </c>
      <c r="E272" s="17"/>
      <c r="F272" s="1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" customHeight="1">
      <c r="A273" s="138"/>
      <c r="B273" s="164">
        <v>384</v>
      </c>
      <c r="C273" s="14"/>
      <c r="D273" s="68" t="s">
        <v>410</v>
      </c>
      <c r="E273" s="17"/>
      <c r="F273" s="1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" customHeight="1">
      <c r="A274" s="138"/>
      <c r="B274" s="164">
        <v>385</v>
      </c>
      <c r="C274" s="14"/>
      <c r="D274" s="68" t="s">
        <v>410</v>
      </c>
      <c r="E274" s="17"/>
      <c r="F274" s="1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" customHeight="1">
      <c r="A275" s="138"/>
      <c r="B275" s="164">
        <v>385</v>
      </c>
      <c r="C275" s="14"/>
      <c r="D275" s="68" t="s">
        <v>467</v>
      </c>
      <c r="E275" s="17"/>
      <c r="F275" s="1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" customHeight="1">
      <c r="A276" s="138"/>
      <c r="B276" s="164">
        <v>386</v>
      </c>
      <c r="C276" s="14"/>
      <c r="D276" s="68" t="s">
        <v>467</v>
      </c>
      <c r="E276" s="17"/>
      <c r="F276" s="1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" customHeight="1">
      <c r="A277" s="138"/>
      <c r="B277" s="164">
        <v>390</v>
      </c>
      <c r="C277" s="14"/>
      <c r="D277" s="68" t="s">
        <v>467</v>
      </c>
      <c r="E277" s="17"/>
      <c r="F277" s="1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" customHeight="1">
      <c r="A278" s="138"/>
      <c r="B278" s="164">
        <v>394</v>
      </c>
      <c r="C278" s="14"/>
      <c r="D278" s="68" t="s">
        <v>467</v>
      </c>
      <c r="E278" s="17"/>
      <c r="F278" s="1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" customHeight="1">
      <c r="A279" s="138"/>
      <c r="B279" s="164">
        <v>402</v>
      </c>
      <c r="C279" s="14"/>
      <c r="D279" s="68" t="s">
        <v>402</v>
      </c>
      <c r="E279" s="17"/>
      <c r="F279" s="1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" customHeight="1">
      <c r="A280" s="138"/>
      <c r="B280" s="164">
        <v>404</v>
      </c>
      <c r="C280" s="14"/>
      <c r="D280" s="68" t="s">
        <v>402</v>
      </c>
      <c r="E280" s="17"/>
      <c r="F280" s="1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" customHeight="1">
      <c r="A281" s="138"/>
      <c r="B281" s="164">
        <v>405</v>
      </c>
      <c r="C281" s="14"/>
      <c r="D281" s="68" t="s">
        <v>402</v>
      </c>
      <c r="E281" s="17"/>
      <c r="F281" s="1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" customHeight="1">
      <c r="A282" s="138"/>
      <c r="B282" s="164">
        <v>406</v>
      </c>
      <c r="C282" s="14"/>
      <c r="D282" s="68" t="s">
        <v>402</v>
      </c>
      <c r="E282" s="17"/>
      <c r="F282" s="1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" customHeight="1">
      <c r="A283" s="138"/>
      <c r="B283" s="164">
        <v>408</v>
      </c>
      <c r="C283" s="14"/>
      <c r="D283" s="68" t="s">
        <v>411</v>
      </c>
      <c r="E283" s="17"/>
      <c r="F283" s="1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" customHeight="1">
      <c r="A284" s="138"/>
      <c r="B284" s="164">
        <v>409</v>
      </c>
      <c r="C284" s="14"/>
      <c r="D284" s="68" t="s">
        <v>411</v>
      </c>
      <c r="E284" s="17"/>
      <c r="F284" s="1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" customHeight="1">
      <c r="A285" s="138"/>
      <c r="B285" s="164">
        <v>410</v>
      </c>
      <c r="C285" s="14"/>
      <c r="D285" s="68" t="s">
        <v>411</v>
      </c>
      <c r="E285" s="17"/>
      <c r="F285" s="1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" customHeight="1">
      <c r="A286" s="138"/>
      <c r="B286" s="164">
        <v>415</v>
      </c>
      <c r="C286" s="14"/>
      <c r="D286" s="68" t="s">
        <v>389</v>
      </c>
      <c r="E286" s="17"/>
      <c r="F286" s="1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" customHeight="1">
      <c r="A287" s="138"/>
      <c r="B287" s="164">
        <v>416</v>
      </c>
      <c r="C287" s="14"/>
      <c r="D287" s="68" t="s">
        <v>389</v>
      </c>
      <c r="E287" s="17"/>
      <c r="F287" s="1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" customHeight="1">
      <c r="A288" s="138"/>
      <c r="B288" s="164">
        <v>417</v>
      </c>
      <c r="C288" s="14"/>
      <c r="D288" s="68" t="s">
        <v>389</v>
      </c>
      <c r="E288" s="17"/>
      <c r="F288" s="1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" customHeight="1">
      <c r="A289" s="138"/>
      <c r="B289" s="164">
        <v>418</v>
      </c>
      <c r="C289" s="14"/>
      <c r="D289" s="68" t="s">
        <v>389</v>
      </c>
      <c r="E289" s="17"/>
      <c r="F289" s="1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" customHeight="1">
      <c r="A290" s="138"/>
      <c r="B290" s="164">
        <v>419</v>
      </c>
      <c r="C290" s="14"/>
      <c r="D290" s="68" t="s">
        <v>389</v>
      </c>
      <c r="E290" s="17"/>
      <c r="F290" s="1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" customHeight="1">
      <c r="A291" s="138"/>
      <c r="B291" s="164">
        <v>420</v>
      </c>
      <c r="C291" s="14"/>
      <c r="D291" s="68" t="s">
        <v>389</v>
      </c>
      <c r="E291" s="17"/>
      <c r="F291" s="1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" customHeight="1">
      <c r="A292" s="138"/>
      <c r="B292" s="164">
        <v>421</v>
      </c>
      <c r="C292" s="14"/>
      <c r="D292" s="68" t="s">
        <v>389</v>
      </c>
      <c r="E292" s="17"/>
      <c r="F292" s="1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" customHeight="1">
      <c r="A293" s="138"/>
      <c r="B293" s="164">
        <v>422</v>
      </c>
      <c r="C293" s="14"/>
      <c r="D293" s="68" t="s">
        <v>389</v>
      </c>
      <c r="E293" s="17"/>
      <c r="F293" s="1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" customHeight="1">
      <c r="A294" s="138"/>
      <c r="B294" s="164">
        <v>423</v>
      </c>
      <c r="C294" s="14"/>
      <c r="D294" s="68" t="s">
        <v>389</v>
      </c>
      <c r="E294" s="17"/>
      <c r="F294" s="1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" customHeight="1">
      <c r="A295" s="138"/>
      <c r="B295" s="164">
        <v>424</v>
      </c>
      <c r="C295" s="14"/>
      <c r="D295" s="68" t="s">
        <v>389</v>
      </c>
      <c r="E295" s="17"/>
      <c r="F295" s="1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" customHeight="1">
      <c r="A296" s="138"/>
      <c r="B296" s="164">
        <v>425</v>
      </c>
      <c r="C296" s="14"/>
      <c r="D296" s="68" t="s">
        <v>389</v>
      </c>
      <c r="E296" s="17"/>
      <c r="F296" s="1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" customHeight="1">
      <c r="A297" s="138"/>
      <c r="B297" s="164">
        <v>426</v>
      </c>
      <c r="C297" s="14"/>
      <c r="D297" s="68" t="s">
        <v>389</v>
      </c>
      <c r="E297" s="17"/>
      <c r="F297" s="1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" customHeight="1">
      <c r="A298" s="138"/>
      <c r="B298" s="164">
        <v>427</v>
      </c>
      <c r="C298" s="14"/>
      <c r="D298" s="68" t="s">
        <v>389</v>
      </c>
      <c r="E298" s="17"/>
      <c r="F298" s="1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" customHeight="1">
      <c r="A299" s="138"/>
      <c r="B299" s="164">
        <v>428</v>
      </c>
      <c r="C299" s="14"/>
      <c r="D299" s="68" t="s">
        <v>389</v>
      </c>
      <c r="E299" s="17"/>
      <c r="F299" s="1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" customHeight="1">
      <c r="A300" s="138"/>
      <c r="B300" s="164">
        <v>429</v>
      </c>
      <c r="C300" s="14"/>
      <c r="D300" s="68" t="s">
        <v>389</v>
      </c>
      <c r="E300" s="17"/>
      <c r="F300" s="1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" customHeight="1">
      <c r="A301" s="138"/>
      <c r="B301" s="164">
        <v>430</v>
      </c>
      <c r="C301" s="14"/>
      <c r="D301" s="68" t="s">
        <v>389</v>
      </c>
      <c r="E301" s="17"/>
      <c r="F301" s="1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" customHeight="1">
      <c r="A302" s="138"/>
      <c r="B302" s="164">
        <v>431</v>
      </c>
      <c r="C302" s="14"/>
      <c r="D302" s="68" t="s">
        <v>389</v>
      </c>
      <c r="E302" s="17"/>
      <c r="F302" s="1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" customHeight="1">
      <c r="A303" s="138"/>
      <c r="B303" s="164">
        <v>433</v>
      </c>
      <c r="C303" s="14"/>
      <c r="D303" s="68" t="s">
        <v>470</v>
      </c>
      <c r="E303" s="17"/>
      <c r="F303" s="1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" customHeight="1">
      <c r="A304" s="138"/>
      <c r="B304" s="164">
        <v>434</v>
      </c>
      <c r="C304" s="14"/>
      <c r="D304" s="68" t="s">
        <v>389</v>
      </c>
      <c r="E304" s="17"/>
      <c r="F304" s="1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" customHeight="1">
      <c r="A305" s="138"/>
      <c r="B305" s="164">
        <v>435</v>
      </c>
      <c r="C305" s="14"/>
      <c r="D305" s="68" t="s">
        <v>470</v>
      </c>
      <c r="E305" s="17"/>
      <c r="F305" s="1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" customHeight="1">
      <c r="A306" s="138"/>
      <c r="B306" s="164">
        <v>436</v>
      </c>
      <c r="C306" s="14"/>
      <c r="D306" s="68" t="s">
        <v>389</v>
      </c>
      <c r="E306" s="17"/>
      <c r="F306" s="1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" customHeight="1">
      <c r="A307" s="138"/>
      <c r="B307" s="164">
        <v>437</v>
      </c>
      <c r="C307" s="14"/>
      <c r="D307" s="68" t="s">
        <v>389</v>
      </c>
      <c r="E307" s="17"/>
      <c r="F307" s="1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" customHeight="1">
      <c r="A308" s="138"/>
      <c r="B308" s="164">
        <v>438</v>
      </c>
      <c r="C308" s="14"/>
      <c r="D308" s="68" t="s">
        <v>389</v>
      </c>
      <c r="E308" s="17"/>
      <c r="F308" s="1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" customHeight="1">
      <c r="A309" s="138"/>
      <c r="B309" s="164">
        <v>439</v>
      </c>
      <c r="C309" s="14"/>
      <c r="D309" s="68" t="s">
        <v>389</v>
      </c>
      <c r="E309" s="17"/>
      <c r="F309" s="1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" customHeight="1">
      <c r="A310" s="138"/>
      <c r="B310" s="164">
        <v>440</v>
      </c>
      <c r="C310" s="14"/>
      <c r="D310" s="68" t="s">
        <v>389</v>
      </c>
      <c r="E310" s="17"/>
      <c r="F310" s="1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" customHeight="1">
      <c r="A311" s="138"/>
      <c r="B311" s="164">
        <v>441</v>
      </c>
      <c r="C311" s="14"/>
      <c r="D311" s="68" t="s">
        <v>389</v>
      </c>
      <c r="E311" s="17"/>
      <c r="F311" s="1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" customHeight="1">
      <c r="A312" s="138"/>
      <c r="B312" s="164">
        <v>442</v>
      </c>
      <c r="C312" s="14"/>
      <c r="D312" s="68" t="s">
        <v>389</v>
      </c>
      <c r="E312" s="17"/>
      <c r="F312" s="1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" customHeight="1">
      <c r="A313" s="138"/>
      <c r="B313" s="164">
        <v>443</v>
      </c>
      <c r="C313" s="14"/>
      <c r="D313" s="68" t="s">
        <v>389</v>
      </c>
      <c r="E313" s="17"/>
      <c r="F313" s="1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" customHeight="1">
      <c r="A314" s="138"/>
      <c r="B314" s="164">
        <v>444</v>
      </c>
      <c r="C314" s="14"/>
      <c r="D314" s="68" t="s">
        <v>389</v>
      </c>
      <c r="E314" s="17"/>
      <c r="F314" s="1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" customHeight="1">
      <c r="A315" s="138"/>
      <c r="B315" s="164">
        <v>445</v>
      </c>
      <c r="C315" s="14"/>
      <c r="D315" s="68" t="s">
        <v>470</v>
      </c>
      <c r="E315" s="17"/>
      <c r="F315" s="1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" customHeight="1">
      <c r="A316" s="138"/>
      <c r="B316" s="164">
        <v>446</v>
      </c>
      <c r="C316" s="14"/>
      <c r="D316" s="68" t="s">
        <v>470</v>
      </c>
      <c r="E316" s="17"/>
      <c r="F316" s="1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" customHeight="1">
      <c r="A317" s="138"/>
      <c r="B317" s="164">
        <v>447</v>
      </c>
      <c r="C317" s="17"/>
      <c r="D317" s="68" t="s">
        <v>470</v>
      </c>
      <c r="E317" s="17"/>
      <c r="F317" s="1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" customHeight="1">
      <c r="A318" s="138"/>
      <c r="B318" s="164">
        <v>448</v>
      </c>
      <c r="C318" s="17"/>
      <c r="D318" s="68" t="s">
        <v>470</v>
      </c>
      <c r="E318" s="12"/>
      <c r="F318" s="1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" customHeight="1">
      <c r="A319" s="138"/>
      <c r="B319" s="164">
        <v>455</v>
      </c>
      <c r="C319" s="14"/>
      <c r="D319" s="68" t="s">
        <v>470</v>
      </c>
      <c r="E319" s="17"/>
      <c r="F319" s="1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" customHeight="1">
      <c r="A320" s="138"/>
      <c r="B320" s="164">
        <v>456</v>
      </c>
      <c r="C320" s="14"/>
      <c r="D320" s="68" t="s">
        <v>267</v>
      </c>
      <c r="E320" s="17"/>
      <c r="F320" s="1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" customHeight="1">
      <c r="A321" s="138"/>
      <c r="B321" s="164">
        <v>456</v>
      </c>
      <c r="C321" s="14"/>
      <c r="D321" s="68" t="s">
        <v>470</v>
      </c>
      <c r="E321" s="17"/>
      <c r="F321" s="1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" customHeight="1">
      <c r="A322" s="138"/>
      <c r="B322" s="164">
        <v>461</v>
      </c>
      <c r="C322" s="14"/>
      <c r="D322" s="68" t="s">
        <v>470</v>
      </c>
      <c r="E322" s="17"/>
      <c r="F322" s="1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" customHeight="1">
      <c r="A323" s="138"/>
      <c r="B323" s="164">
        <v>462</v>
      </c>
      <c r="C323" s="14"/>
      <c r="D323" s="68" t="s">
        <v>470</v>
      </c>
      <c r="E323" s="17"/>
      <c r="F323" s="1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" customHeight="1">
      <c r="A324" s="138"/>
      <c r="B324" s="164">
        <v>463</v>
      </c>
      <c r="C324" s="14"/>
      <c r="D324" s="68" t="s">
        <v>470</v>
      </c>
      <c r="E324" s="17"/>
      <c r="F324" s="1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" customHeight="1">
      <c r="A325" s="138"/>
      <c r="B325" s="164">
        <v>464</v>
      </c>
      <c r="C325" s="14"/>
      <c r="D325" s="68" t="s">
        <v>470</v>
      </c>
      <c r="E325" s="17"/>
      <c r="F325" s="1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" customHeight="1">
      <c r="A326" s="138"/>
      <c r="B326" s="164">
        <v>465</v>
      </c>
      <c r="C326" s="14"/>
      <c r="D326" s="68" t="s">
        <v>470</v>
      </c>
      <c r="E326" s="17"/>
      <c r="F326" s="1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" customHeight="1">
      <c r="A327" s="138"/>
      <c r="B327" s="164">
        <v>501</v>
      </c>
      <c r="C327" s="14"/>
      <c r="D327" s="68" t="s">
        <v>471</v>
      </c>
      <c r="E327" s="17"/>
      <c r="F327" s="1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" customHeight="1">
      <c r="A328" s="138"/>
      <c r="B328" s="164">
        <v>507</v>
      </c>
      <c r="C328" s="14"/>
      <c r="D328" s="68" t="s">
        <v>471</v>
      </c>
      <c r="E328" s="17"/>
      <c r="F328" s="1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" customHeight="1">
      <c r="A329" s="138"/>
      <c r="B329" s="164">
        <v>508</v>
      </c>
      <c r="C329" s="14"/>
      <c r="D329" s="68" t="s">
        <v>471</v>
      </c>
      <c r="E329" s="17"/>
      <c r="F329" s="1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" customHeight="1">
      <c r="A330" s="138"/>
      <c r="B330" s="164">
        <v>534</v>
      </c>
      <c r="C330" s="14"/>
      <c r="D330" s="68" t="s">
        <v>463</v>
      </c>
      <c r="E330" s="17"/>
      <c r="F330" s="1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" customHeight="1">
      <c r="A331" s="138"/>
      <c r="B331" s="164">
        <v>535</v>
      </c>
      <c r="C331" s="14"/>
      <c r="D331" s="68" t="s">
        <v>463</v>
      </c>
      <c r="E331" s="17"/>
      <c r="F331" s="1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" customHeight="1">
      <c r="A332" s="138"/>
      <c r="B332" s="164">
        <v>550</v>
      </c>
      <c r="C332" s="14"/>
      <c r="D332" s="68" t="s">
        <v>438</v>
      </c>
      <c r="E332" s="17"/>
      <c r="F332" s="1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" customHeight="1">
      <c r="A333" s="138"/>
      <c r="B333" s="164">
        <v>551</v>
      </c>
      <c r="C333" s="14"/>
      <c r="D333" s="68" t="s">
        <v>438</v>
      </c>
      <c r="E333" s="17"/>
      <c r="F333" s="1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" customHeight="1">
      <c r="A334" s="138"/>
      <c r="B334" s="164">
        <v>552</v>
      </c>
      <c r="C334" s="14"/>
      <c r="D334" s="68" t="s">
        <v>438</v>
      </c>
      <c r="E334" s="17"/>
      <c r="F334" s="1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" customHeight="1">
      <c r="A335" s="138"/>
      <c r="B335" s="164">
        <v>553</v>
      </c>
      <c r="C335" s="14"/>
      <c r="D335" s="68" t="s">
        <v>438</v>
      </c>
      <c r="E335" s="17"/>
      <c r="F335" s="1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" customHeight="1">
      <c r="A336" s="138"/>
      <c r="B336" s="164">
        <v>554</v>
      </c>
      <c r="C336" s="14"/>
      <c r="D336" s="68" t="s">
        <v>438</v>
      </c>
      <c r="E336" s="17"/>
      <c r="F336" s="1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" customHeight="1">
      <c r="A337" s="138"/>
      <c r="B337" s="164">
        <v>555</v>
      </c>
      <c r="C337" s="14"/>
      <c r="D337" s="68" t="s">
        <v>438</v>
      </c>
      <c r="E337" s="17"/>
      <c r="F337" s="1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" customHeight="1">
      <c r="A338" s="138"/>
      <c r="B338" s="164">
        <v>563</v>
      </c>
      <c r="C338" s="14"/>
      <c r="D338" s="68" t="s">
        <v>438</v>
      </c>
      <c r="E338" s="17"/>
      <c r="F338" s="1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" customHeight="1">
      <c r="A339" s="138"/>
      <c r="B339" s="164">
        <v>567</v>
      </c>
      <c r="C339" s="14"/>
      <c r="D339" s="68" t="s">
        <v>438</v>
      </c>
      <c r="E339" s="17"/>
      <c r="F339" s="1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" customHeight="1">
      <c r="A340" s="138"/>
      <c r="B340" s="164">
        <v>568</v>
      </c>
      <c r="C340" s="14"/>
      <c r="D340" s="68" t="s">
        <v>438</v>
      </c>
      <c r="E340" s="17"/>
      <c r="F340" s="1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" customHeight="1">
      <c r="A341" s="138"/>
      <c r="B341" s="164">
        <v>580</v>
      </c>
      <c r="C341" s="14"/>
      <c r="D341" s="68" t="s">
        <v>367</v>
      </c>
      <c r="E341" s="17"/>
      <c r="F341" s="1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" customHeight="1">
      <c r="A342" s="138"/>
      <c r="B342" s="164">
        <v>581</v>
      </c>
      <c r="C342" s="14" t="s">
        <v>201</v>
      </c>
      <c r="D342" s="68" t="s">
        <v>410</v>
      </c>
      <c r="E342" s="17"/>
      <c r="F342" s="1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" customHeight="1">
      <c r="A343" s="138"/>
      <c r="B343" s="164">
        <v>582</v>
      </c>
      <c r="C343" s="14" t="s">
        <v>201</v>
      </c>
      <c r="D343" s="68" t="s">
        <v>410</v>
      </c>
      <c r="E343" s="17"/>
      <c r="F343" s="1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" customHeight="1">
      <c r="A344" s="138"/>
      <c r="B344" s="164">
        <v>583</v>
      </c>
      <c r="C344" s="14" t="s">
        <v>201</v>
      </c>
      <c r="D344" s="68" t="s">
        <v>410</v>
      </c>
      <c r="E344" s="17"/>
      <c r="F344" s="1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" customHeight="1">
      <c r="A345" s="138"/>
      <c r="B345" s="164">
        <v>585</v>
      </c>
      <c r="C345" s="14"/>
      <c r="D345" s="68" t="s">
        <v>410</v>
      </c>
      <c r="E345" s="17"/>
      <c r="F345" s="1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" customHeight="1">
      <c r="A346" s="138"/>
      <c r="B346" s="164">
        <v>586</v>
      </c>
      <c r="C346" s="14"/>
      <c r="D346" s="68" t="s">
        <v>410</v>
      </c>
      <c r="E346" s="17"/>
      <c r="F346" s="1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" customHeight="1">
      <c r="A347" s="138"/>
      <c r="B347" s="164">
        <v>587</v>
      </c>
      <c r="C347" s="14"/>
      <c r="D347" s="68" t="s">
        <v>410</v>
      </c>
      <c r="E347" s="17"/>
      <c r="F347" s="1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" customHeight="1">
      <c r="A348" s="138"/>
      <c r="B348" s="164">
        <v>588</v>
      </c>
      <c r="C348" s="14"/>
      <c r="D348" s="68" t="s">
        <v>410</v>
      </c>
      <c r="E348" s="17"/>
      <c r="F348" s="1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" customHeight="1">
      <c r="A349" s="138"/>
      <c r="B349" s="164">
        <v>589</v>
      </c>
      <c r="C349" s="14"/>
      <c r="D349" s="68" t="s">
        <v>410</v>
      </c>
      <c r="E349" s="17"/>
      <c r="F349" s="1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" customHeight="1">
      <c r="A350" s="138"/>
      <c r="B350" s="164">
        <v>590</v>
      </c>
      <c r="C350" s="14"/>
      <c r="D350" s="68" t="s">
        <v>410</v>
      </c>
      <c r="E350" s="17"/>
      <c r="F350" s="1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" customHeight="1">
      <c r="A351" s="138"/>
      <c r="B351" s="164">
        <v>591</v>
      </c>
      <c r="C351" s="14"/>
      <c r="D351" s="68" t="s">
        <v>410</v>
      </c>
      <c r="E351" s="17"/>
      <c r="F351" s="1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" customHeight="1">
      <c r="A352" s="138"/>
      <c r="B352" s="164">
        <v>592</v>
      </c>
      <c r="C352" s="14"/>
      <c r="D352" s="68" t="s">
        <v>410</v>
      </c>
      <c r="E352" s="17"/>
      <c r="F352" s="1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" customHeight="1">
      <c r="A353" s="138"/>
      <c r="B353" s="164">
        <v>601</v>
      </c>
      <c r="C353" s="14"/>
      <c r="D353" s="68" t="s">
        <v>466</v>
      </c>
      <c r="E353" s="17"/>
      <c r="F353" s="1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" customHeight="1">
      <c r="A354" s="138"/>
      <c r="B354" s="164">
        <v>605</v>
      </c>
      <c r="C354" s="14"/>
      <c r="D354" s="68" t="s">
        <v>466</v>
      </c>
      <c r="E354" s="17"/>
      <c r="F354" s="1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" customHeight="1">
      <c r="A355" s="138"/>
      <c r="B355" s="164">
        <v>607</v>
      </c>
      <c r="C355" s="14"/>
      <c r="D355" s="68" t="s">
        <v>466</v>
      </c>
      <c r="E355" s="17"/>
      <c r="F355" s="1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" customHeight="1">
      <c r="A356" s="138"/>
      <c r="B356" s="164">
        <v>608</v>
      </c>
      <c r="C356" s="14"/>
      <c r="D356" s="68" t="s">
        <v>466</v>
      </c>
      <c r="E356" s="17"/>
      <c r="F356" s="1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" customHeight="1">
      <c r="A357" s="138"/>
      <c r="B357" s="164">
        <v>609</v>
      </c>
      <c r="C357" s="14"/>
      <c r="D357" s="68" t="s">
        <v>438</v>
      </c>
      <c r="E357" s="17"/>
      <c r="F357" s="1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" customHeight="1">
      <c r="A358" s="138"/>
      <c r="B358" s="164">
        <v>610</v>
      </c>
      <c r="C358" s="14"/>
      <c r="D358" s="68" t="s">
        <v>438</v>
      </c>
      <c r="E358" s="17"/>
      <c r="F358" s="1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" customHeight="1">
      <c r="A359" s="138"/>
      <c r="B359" s="164">
        <v>611</v>
      </c>
      <c r="C359" s="14"/>
      <c r="D359" s="68" t="s">
        <v>438</v>
      </c>
      <c r="E359" s="17"/>
      <c r="F359" s="1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" customHeight="1">
      <c r="A360" s="138"/>
      <c r="B360" s="164">
        <v>612</v>
      </c>
      <c r="C360" s="14"/>
      <c r="D360" s="68" t="s">
        <v>438</v>
      </c>
      <c r="E360" s="17"/>
      <c r="F360" s="1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" customHeight="1">
      <c r="A361" s="138"/>
      <c r="B361" s="164">
        <v>613</v>
      </c>
      <c r="C361" s="14"/>
      <c r="D361" s="68" t="s">
        <v>438</v>
      </c>
      <c r="E361" s="17"/>
      <c r="F361" s="1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" customHeight="1">
      <c r="A362" s="138"/>
      <c r="B362" s="164">
        <v>614</v>
      </c>
      <c r="C362" s="14"/>
      <c r="D362" s="68" t="s">
        <v>438</v>
      </c>
      <c r="E362" s="17"/>
      <c r="F362" s="1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" customHeight="1">
      <c r="A363" s="138"/>
      <c r="B363" s="164">
        <v>615</v>
      </c>
      <c r="C363" s="14"/>
      <c r="D363" s="68" t="s">
        <v>368</v>
      </c>
      <c r="E363" s="17"/>
      <c r="F363" s="1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" customHeight="1">
      <c r="A364" s="138"/>
      <c r="B364" s="164">
        <v>615</v>
      </c>
      <c r="C364" s="14"/>
      <c r="D364" s="68" t="s">
        <v>438</v>
      </c>
      <c r="E364" s="17"/>
      <c r="F364" s="1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" customHeight="1">
      <c r="A365" s="138"/>
      <c r="B365" s="164">
        <v>620</v>
      </c>
      <c r="C365" s="14"/>
      <c r="D365" s="68" t="s">
        <v>466</v>
      </c>
      <c r="E365" s="17"/>
      <c r="F365" s="1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" customHeight="1">
      <c r="A366" s="138"/>
      <c r="B366" s="164">
        <v>625</v>
      </c>
      <c r="C366" s="14"/>
      <c r="D366" s="68" t="s">
        <v>471</v>
      </c>
      <c r="E366" s="17"/>
      <c r="F366" s="1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" customHeight="1">
      <c r="A367" s="138"/>
      <c r="B367" s="164">
        <v>634</v>
      </c>
      <c r="C367" s="14"/>
      <c r="D367" s="68" t="s">
        <v>470</v>
      </c>
      <c r="E367" s="17"/>
      <c r="F367" s="1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" customHeight="1">
      <c r="A368" s="138"/>
      <c r="B368" s="164">
        <v>636</v>
      </c>
      <c r="C368" s="14"/>
      <c r="D368" s="68" t="s">
        <v>470</v>
      </c>
      <c r="E368" s="17"/>
      <c r="F368" s="1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" customHeight="1">
      <c r="A369" s="138"/>
      <c r="B369" s="164">
        <v>637</v>
      </c>
      <c r="C369" s="14"/>
      <c r="D369" s="68" t="s">
        <v>470</v>
      </c>
      <c r="E369" s="17"/>
      <c r="F369" s="1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" customHeight="1">
      <c r="A370" s="138"/>
      <c r="B370" s="164">
        <v>643</v>
      </c>
      <c r="C370" s="14"/>
      <c r="D370" s="68" t="s">
        <v>470</v>
      </c>
      <c r="E370" s="17"/>
      <c r="F370" s="1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" customHeight="1">
      <c r="A371" s="138"/>
      <c r="B371" s="164">
        <v>650</v>
      </c>
      <c r="C371" s="14"/>
      <c r="D371" s="68" t="s">
        <v>470</v>
      </c>
      <c r="E371" s="17"/>
      <c r="F371" s="1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" customHeight="1">
      <c r="A372" s="138"/>
      <c r="B372" s="164">
        <v>653</v>
      </c>
      <c r="C372" s="14"/>
      <c r="D372" s="68" t="s">
        <v>470</v>
      </c>
      <c r="E372" s="17"/>
      <c r="F372" s="1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" customHeight="1">
      <c r="A373" s="138"/>
      <c r="B373" s="164">
        <v>654</v>
      </c>
      <c r="C373" s="14"/>
      <c r="D373" s="68" t="s">
        <v>470</v>
      </c>
      <c r="E373" s="17"/>
      <c r="F373" s="1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" customHeight="1">
      <c r="A374" s="138"/>
      <c r="B374" s="164">
        <v>656</v>
      </c>
      <c r="C374" s="14"/>
      <c r="D374" s="68" t="s">
        <v>438</v>
      </c>
      <c r="E374" s="17"/>
      <c r="F374" s="1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" customHeight="1">
      <c r="A375" s="138"/>
      <c r="B375" s="164">
        <v>657</v>
      </c>
      <c r="C375" s="14"/>
      <c r="D375" s="68" t="s">
        <v>470</v>
      </c>
      <c r="E375" s="17"/>
      <c r="F375" s="1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" customHeight="1">
      <c r="A376" s="138"/>
      <c r="B376" s="164">
        <v>658</v>
      </c>
      <c r="C376" s="14"/>
      <c r="D376" s="68" t="s">
        <v>438</v>
      </c>
      <c r="E376" s="17"/>
      <c r="F376" s="1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" customHeight="1">
      <c r="A377" s="138"/>
      <c r="B377" s="164">
        <v>666</v>
      </c>
      <c r="C377" s="14"/>
      <c r="D377" s="68" t="s">
        <v>470</v>
      </c>
      <c r="E377" s="17"/>
      <c r="F377" s="1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" customHeight="1">
      <c r="A378" s="138"/>
      <c r="B378" s="164">
        <v>669</v>
      </c>
      <c r="C378" s="14"/>
      <c r="D378" s="68" t="s">
        <v>467</v>
      </c>
      <c r="E378" s="17"/>
      <c r="F378" s="1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" customHeight="1">
      <c r="A379" s="138"/>
      <c r="B379" s="164">
        <v>678</v>
      </c>
      <c r="C379" s="14"/>
      <c r="D379" s="68" t="s">
        <v>465</v>
      </c>
      <c r="E379" s="17"/>
      <c r="F379" s="1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" customHeight="1">
      <c r="A380" s="138"/>
      <c r="B380" s="164">
        <v>678</v>
      </c>
      <c r="C380" s="14"/>
      <c r="D380" s="68" t="s">
        <v>467</v>
      </c>
      <c r="E380" s="17"/>
      <c r="F380" s="1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" customHeight="1">
      <c r="A381" s="138"/>
      <c r="B381" s="164">
        <v>679</v>
      </c>
      <c r="C381" s="14"/>
      <c r="D381" s="68" t="s">
        <v>465</v>
      </c>
      <c r="E381" s="17"/>
      <c r="F381" s="1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" customHeight="1">
      <c r="A382" s="138"/>
      <c r="B382" s="164">
        <v>690</v>
      </c>
      <c r="C382" s="14"/>
      <c r="D382" s="68" t="s">
        <v>471</v>
      </c>
      <c r="E382" s="17"/>
      <c r="F382" s="1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" customHeight="1">
      <c r="A383" s="138"/>
      <c r="B383" s="164">
        <v>691</v>
      </c>
      <c r="C383" s="14"/>
      <c r="D383" s="68" t="s">
        <v>467</v>
      </c>
      <c r="E383" s="17"/>
      <c r="F383" s="1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" customHeight="1">
      <c r="A384" s="138"/>
      <c r="B384" s="164">
        <v>701</v>
      </c>
      <c r="C384" s="14"/>
      <c r="D384" s="68" t="s">
        <v>414</v>
      </c>
      <c r="E384" s="17"/>
      <c r="F384" s="1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" customHeight="1">
      <c r="A385" s="138"/>
      <c r="B385" s="164">
        <v>711</v>
      </c>
      <c r="C385" s="14"/>
      <c r="D385" s="68" t="s">
        <v>389</v>
      </c>
      <c r="E385" s="17"/>
      <c r="F385" s="1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" customHeight="1">
      <c r="A386" s="138"/>
      <c r="B386" s="164">
        <v>712</v>
      </c>
      <c r="C386" s="14"/>
      <c r="D386" s="68" t="s">
        <v>389</v>
      </c>
      <c r="E386" s="17"/>
      <c r="F386" s="1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" customHeight="1">
      <c r="A387" s="138"/>
      <c r="B387" s="164">
        <v>713</v>
      </c>
      <c r="C387" s="14"/>
      <c r="D387" s="68" t="s">
        <v>389</v>
      </c>
      <c r="E387" s="17"/>
      <c r="F387" s="1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" customHeight="1">
      <c r="A388" s="138"/>
      <c r="B388" s="164">
        <v>714</v>
      </c>
      <c r="C388" s="14"/>
      <c r="D388" s="68" t="s">
        <v>389</v>
      </c>
      <c r="E388" s="17"/>
      <c r="F388" s="1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" customHeight="1">
      <c r="A389" s="138"/>
      <c r="B389" s="164">
        <v>725</v>
      </c>
      <c r="C389" s="14"/>
      <c r="D389" s="68" t="s">
        <v>389</v>
      </c>
      <c r="E389" s="17"/>
      <c r="F389" s="1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" customHeight="1">
      <c r="A390" s="138"/>
      <c r="B390" s="164">
        <v>727</v>
      </c>
      <c r="C390" s="14"/>
      <c r="D390" s="68" t="s">
        <v>389</v>
      </c>
      <c r="E390" s="17"/>
      <c r="F390" s="1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" customHeight="1">
      <c r="A391" s="138"/>
      <c r="B391" s="164">
        <v>728</v>
      </c>
      <c r="C391" s="14"/>
      <c r="D391" s="68" t="s">
        <v>389</v>
      </c>
      <c r="E391" s="17"/>
      <c r="F391" s="1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" customHeight="1">
      <c r="A392" s="138"/>
      <c r="B392" s="164">
        <v>729</v>
      </c>
      <c r="C392" s="14"/>
      <c r="D392" s="68" t="s">
        <v>389</v>
      </c>
      <c r="E392" s="17"/>
      <c r="F392" s="1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" customHeight="1">
      <c r="A393" s="138"/>
      <c r="B393" s="164">
        <v>730</v>
      </c>
      <c r="C393" s="14"/>
      <c r="D393" s="68" t="s">
        <v>389</v>
      </c>
      <c r="E393" s="17"/>
      <c r="F393" s="1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" customHeight="1">
      <c r="A394" s="138"/>
      <c r="B394" s="164">
        <v>732</v>
      </c>
      <c r="C394" s="14"/>
      <c r="D394" s="68" t="s">
        <v>389</v>
      </c>
      <c r="E394" s="17"/>
      <c r="F394" s="1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" customHeight="1">
      <c r="A395" s="138"/>
      <c r="B395" s="164">
        <v>733</v>
      </c>
      <c r="C395" s="14"/>
      <c r="D395" s="68" t="s">
        <v>389</v>
      </c>
      <c r="E395" s="17"/>
      <c r="F395" s="1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" customHeight="1">
      <c r="A396" s="138"/>
      <c r="B396" s="164">
        <v>741</v>
      </c>
      <c r="C396" s="14"/>
      <c r="D396" s="68" t="s">
        <v>389</v>
      </c>
      <c r="E396" s="17"/>
      <c r="F396" s="1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" customHeight="1">
      <c r="A397" s="138"/>
      <c r="B397" s="164">
        <v>742</v>
      </c>
      <c r="C397" s="14"/>
      <c r="D397" s="68" t="s">
        <v>389</v>
      </c>
      <c r="E397" s="17"/>
      <c r="F397" s="1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" customHeight="1">
      <c r="A398" s="138"/>
      <c r="B398" s="164">
        <v>752</v>
      </c>
      <c r="C398" s="14"/>
      <c r="D398" s="68" t="s">
        <v>410</v>
      </c>
      <c r="E398" s="17"/>
      <c r="F398" s="1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" customHeight="1">
      <c r="A399" s="138"/>
      <c r="B399" s="164">
        <v>786</v>
      </c>
      <c r="C399" s="14"/>
      <c r="D399" s="68" t="s">
        <v>410</v>
      </c>
      <c r="E399" s="17"/>
      <c r="F399" s="1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" customHeight="1">
      <c r="A400" s="138"/>
      <c r="B400" s="164">
        <v>802</v>
      </c>
      <c r="C400" s="14"/>
      <c r="D400" s="68" t="s">
        <v>367</v>
      </c>
      <c r="E400" s="17"/>
      <c r="F400" s="1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" customHeight="1">
      <c r="A401" s="138"/>
      <c r="B401" s="164">
        <v>803</v>
      </c>
      <c r="C401" s="14"/>
      <c r="D401" s="68" t="s">
        <v>368</v>
      </c>
      <c r="E401" s="17"/>
      <c r="F401" s="1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" customHeight="1">
      <c r="A402" s="138"/>
      <c r="B402" s="164">
        <v>804</v>
      </c>
      <c r="C402" s="14"/>
      <c r="D402" s="68" t="s">
        <v>367</v>
      </c>
      <c r="E402" s="17"/>
      <c r="F402" s="1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" customHeight="1">
      <c r="A403" s="138"/>
      <c r="B403" s="164">
        <v>805</v>
      </c>
      <c r="C403" s="14"/>
      <c r="D403" s="68" t="s">
        <v>367</v>
      </c>
      <c r="E403" s="17"/>
      <c r="F403" s="1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" customHeight="1">
      <c r="A404" s="138"/>
      <c r="B404" s="164">
        <v>807</v>
      </c>
      <c r="C404" s="14"/>
      <c r="D404" s="68" t="s">
        <v>367</v>
      </c>
      <c r="E404" s="17"/>
      <c r="F404" s="1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" customHeight="1">
      <c r="A405" s="138"/>
      <c r="B405" s="164">
        <v>808</v>
      </c>
      <c r="C405" s="14"/>
      <c r="D405" s="68" t="s">
        <v>367</v>
      </c>
      <c r="E405" s="17"/>
      <c r="F405" s="1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" customHeight="1">
      <c r="A406" s="138"/>
      <c r="B406" s="164">
        <v>809</v>
      </c>
      <c r="C406" s="14"/>
      <c r="D406" s="68" t="s">
        <v>367</v>
      </c>
      <c r="E406" s="17"/>
      <c r="F406" s="1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" customHeight="1">
      <c r="A407" s="138"/>
      <c r="B407" s="164">
        <v>810</v>
      </c>
      <c r="C407" s="14"/>
      <c r="D407" s="68" t="s">
        <v>368</v>
      </c>
      <c r="E407" s="17"/>
      <c r="F407" s="1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" customHeight="1">
      <c r="A408" s="138"/>
      <c r="B408" s="164">
        <v>811</v>
      </c>
      <c r="C408" s="14"/>
      <c r="D408" s="68" t="s">
        <v>335</v>
      </c>
      <c r="E408" s="17"/>
      <c r="F408" s="1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" customHeight="1">
      <c r="A409" s="138"/>
      <c r="B409" s="164">
        <v>812</v>
      </c>
      <c r="C409" s="14"/>
      <c r="D409" s="68" t="s">
        <v>335</v>
      </c>
      <c r="E409" s="17"/>
      <c r="F409" s="1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" customHeight="1">
      <c r="A410" s="138"/>
      <c r="B410" s="164">
        <v>813</v>
      </c>
      <c r="C410" s="14"/>
      <c r="D410" s="68" t="s">
        <v>335</v>
      </c>
      <c r="E410" s="17"/>
      <c r="F410" s="1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" customHeight="1">
      <c r="A411" s="138"/>
      <c r="B411" s="164">
        <v>815</v>
      </c>
      <c r="C411" s="14"/>
      <c r="D411" s="68" t="s">
        <v>335</v>
      </c>
      <c r="E411" s="17"/>
      <c r="F411" s="1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" customHeight="1">
      <c r="A412" s="138"/>
      <c r="B412" s="164">
        <v>817</v>
      </c>
      <c r="C412" s="14"/>
      <c r="D412" s="68" t="s">
        <v>265</v>
      </c>
      <c r="E412" s="17"/>
      <c r="F412" s="1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" customHeight="1">
      <c r="A413" s="138"/>
      <c r="B413" s="164">
        <v>818</v>
      </c>
      <c r="C413" s="14"/>
      <c r="D413" s="68" t="s">
        <v>286</v>
      </c>
      <c r="E413" s="17"/>
      <c r="F413" s="1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" customHeight="1">
      <c r="A414" s="138"/>
      <c r="B414" s="164">
        <v>819</v>
      </c>
      <c r="C414" s="14"/>
      <c r="D414" s="68" t="s">
        <v>286</v>
      </c>
      <c r="E414" s="17"/>
      <c r="F414" s="1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" customHeight="1">
      <c r="A415" s="138"/>
      <c r="B415" s="164">
        <v>820</v>
      </c>
      <c r="C415" s="14"/>
      <c r="D415" s="68" t="s">
        <v>286</v>
      </c>
      <c r="E415" s="17"/>
      <c r="F415" s="1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" customHeight="1">
      <c r="A416" s="138"/>
      <c r="B416" s="164">
        <v>821</v>
      </c>
      <c r="C416" s="14"/>
      <c r="D416" s="68" t="s">
        <v>327</v>
      </c>
      <c r="E416" s="17"/>
      <c r="F416" s="1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" customHeight="1">
      <c r="A417" s="138"/>
      <c r="B417" s="164">
        <v>822</v>
      </c>
      <c r="C417" s="14"/>
      <c r="D417" s="68" t="s">
        <v>327</v>
      </c>
      <c r="E417" s="17"/>
      <c r="F417" s="1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" customHeight="1">
      <c r="A418" s="138"/>
      <c r="B418" s="164">
        <v>823</v>
      </c>
      <c r="C418" s="14"/>
      <c r="D418" s="68" t="s">
        <v>332</v>
      </c>
      <c r="E418" s="17"/>
      <c r="F418" s="1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" customHeight="1">
      <c r="A419" s="138"/>
      <c r="B419" s="164">
        <v>824</v>
      </c>
      <c r="C419" s="14"/>
      <c r="D419" s="68" t="s">
        <v>332</v>
      </c>
      <c r="E419" s="17"/>
      <c r="F419" s="1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" customHeight="1">
      <c r="A420" s="138"/>
      <c r="B420" s="164">
        <v>825</v>
      </c>
      <c r="C420" s="14"/>
      <c r="D420" s="68" t="s">
        <v>357</v>
      </c>
      <c r="E420" s="17"/>
      <c r="F420" s="1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" customHeight="1">
      <c r="A421" s="138"/>
      <c r="B421" s="164">
        <v>826</v>
      </c>
      <c r="C421" s="14"/>
      <c r="D421" s="68" t="s">
        <v>368</v>
      </c>
      <c r="E421" s="17"/>
      <c r="F421" s="1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" customHeight="1">
      <c r="A422" s="138"/>
      <c r="B422" s="164">
        <v>827</v>
      </c>
      <c r="C422" s="14"/>
      <c r="D422" s="68" t="s">
        <v>367</v>
      </c>
      <c r="E422" s="17"/>
      <c r="F422" s="1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" customHeight="1">
      <c r="A423" s="138"/>
      <c r="B423" s="164">
        <v>828</v>
      </c>
      <c r="C423" s="14"/>
      <c r="D423" s="68" t="s">
        <v>367</v>
      </c>
      <c r="E423" s="17"/>
      <c r="F423" s="1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" customHeight="1">
      <c r="A424" s="138"/>
      <c r="B424" s="164">
        <v>829</v>
      </c>
      <c r="C424" s="14"/>
      <c r="D424" s="68" t="s">
        <v>367</v>
      </c>
      <c r="E424" s="17"/>
      <c r="F424" s="1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" customHeight="1">
      <c r="A425" s="138"/>
      <c r="B425" s="164">
        <v>830</v>
      </c>
      <c r="C425" s="14"/>
      <c r="D425" s="68" t="s">
        <v>357</v>
      </c>
      <c r="E425" s="17"/>
      <c r="F425" s="1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" customHeight="1">
      <c r="A426" s="138"/>
      <c r="B426" s="164">
        <v>830</v>
      </c>
      <c r="C426" s="14"/>
      <c r="D426" s="68" t="s">
        <v>368</v>
      </c>
      <c r="E426" s="17"/>
      <c r="F426" s="1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" customHeight="1">
      <c r="A427" s="138"/>
      <c r="B427" s="164">
        <v>831</v>
      </c>
      <c r="C427" s="14"/>
      <c r="D427" s="68" t="s">
        <v>368</v>
      </c>
      <c r="E427" s="17"/>
      <c r="F427" s="1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" customHeight="1">
      <c r="A428" s="138"/>
      <c r="B428" s="164">
        <v>832</v>
      </c>
      <c r="C428" s="14"/>
      <c r="D428" s="68" t="s">
        <v>335</v>
      </c>
      <c r="E428" s="17"/>
      <c r="F428" s="1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" customHeight="1">
      <c r="A429" s="138"/>
      <c r="B429" s="164">
        <v>832</v>
      </c>
      <c r="C429" s="14"/>
      <c r="D429" s="68" t="s">
        <v>368</v>
      </c>
      <c r="E429" s="17"/>
      <c r="F429" s="1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" customHeight="1">
      <c r="A430" s="138"/>
      <c r="B430" s="164">
        <v>833</v>
      </c>
      <c r="C430" s="14"/>
      <c r="D430" s="68" t="s">
        <v>357</v>
      </c>
      <c r="E430" s="17"/>
      <c r="F430" s="1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" customHeight="1">
      <c r="A431" s="138"/>
      <c r="B431" s="164">
        <v>834</v>
      </c>
      <c r="C431" s="14"/>
      <c r="D431" s="68" t="s">
        <v>357</v>
      </c>
      <c r="E431" s="17"/>
      <c r="F431" s="1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" customHeight="1">
      <c r="A432" s="138"/>
      <c r="B432" s="164">
        <v>835</v>
      </c>
      <c r="C432" s="14"/>
      <c r="D432" s="68" t="s">
        <v>357</v>
      </c>
      <c r="E432" s="17"/>
      <c r="F432" s="1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" customHeight="1">
      <c r="A433" s="138"/>
      <c r="B433" s="164">
        <v>836</v>
      </c>
      <c r="C433" s="14"/>
      <c r="D433" s="68" t="s">
        <v>357</v>
      </c>
      <c r="E433" s="17"/>
      <c r="F433" s="1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" customHeight="1">
      <c r="A434" s="138"/>
      <c r="B434" s="164">
        <v>837</v>
      </c>
      <c r="C434" s="14"/>
      <c r="D434" s="68" t="s">
        <v>357</v>
      </c>
      <c r="E434" s="17"/>
      <c r="F434" s="1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" customHeight="1">
      <c r="A435" s="138"/>
      <c r="B435" s="164">
        <v>838</v>
      </c>
      <c r="C435" s="14"/>
      <c r="D435" s="68" t="s">
        <v>357</v>
      </c>
      <c r="E435" s="17"/>
      <c r="F435" s="1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" customHeight="1">
      <c r="A436" s="138"/>
      <c r="B436" s="164">
        <v>839</v>
      </c>
      <c r="C436" s="14"/>
      <c r="D436" s="68" t="s">
        <v>357</v>
      </c>
      <c r="E436" s="17"/>
      <c r="F436" s="1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" customHeight="1">
      <c r="A437" s="138"/>
      <c r="B437" s="164">
        <v>840</v>
      </c>
      <c r="C437" s="14"/>
      <c r="D437" s="68" t="s">
        <v>332</v>
      </c>
      <c r="E437" s="17"/>
      <c r="F437" s="1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" customHeight="1">
      <c r="A438" s="138"/>
      <c r="B438" s="164">
        <v>840</v>
      </c>
      <c r="C438" s="14"/>
      <c r="D438" s="68" t="s">
        <v>357</v>
      </c>
      <c r="E438" s="17"/>
      <c r="F438" s="1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" customHeight="1">
      <c r="A439" s="138"/>
      <c r="B439" s="164">
        <v>841</v>
      </c>
      <c r="C439" s="14"/>
      <c r="D439" s="68" t="s">
        <v>357</v>
      </c>
      <c r="E439" s="17"/>
      <c r="F439" s="1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" customHeight="1">
      <c r="A440" s="138"/>
      <c r="B440" s="164">
        <v>842</v>
      </c>
      <c r="C440" s="14"/>
      <c r="D440" s="68" t="s">
        <v>357</v>
      </c>
      <c r="E440" s="17"/>
      <c r="F440" s="1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" customHeight="1">
      <c r="A441" s="138"/>
      <c r="B441" s="164">
        <v>843</v>
      </c>
      <c r="C441" s="14"/>
      <c r="D441" s="68" t="s">
        <v>356</v>
      </c>
      <c r="E441" s="17"/>
      <c r="F441" s="1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" customHeight="1">
      <c r="A442" s="138"/>
      <c r="B442" s="164">
        <v>844</v>
      </c>
      <c r="C442" s="14"/>
      <c r="D442" s="68" t="s">
        <v>356</v>
      </c>
      <c r="E442" s="17"/>
      <c r="F442" s="1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" customHeight="1">
      <c r="A443" s="138"/>
      <c r="B443" s="164">
        <v>845</v>
      </c>
      <c r="C443" s="14"/>
      <c r="D443" s="68" t="s">
        <v>357</v>
      </c>
      <c r="E443" s="17"/>
      <c r="F443" s="1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" customHeight="1">
      <c r="A444" s="138"/>
      <c r="B444" s="164">
        <v>846</v>
      </c>
      <c r="C444" s="14"/>
      <c r="D444" s="68" t="s">
        <v>359</v>
      </c>
      <c r="E444" s="17"/>
      <c r="F444" s="1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" customHeight="1">
      <c r="A445" s="138"/>
      <c r="B445" s="180">
        <v>847</v>
      </c>
      <c r="C445" s="14"/>
      <c r="D445" s="68" t="s">
        <v>358</v>
      </c>
      <c r="E445" s="17"/>
      <c r="F445" s="1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" customHeight="1">
      <c r="A446" s="138"/>
      <c r="B446" s="164">
        <v>847</v>
      </c>
      <c r="C446" s="14"/>
      <c r="D446" s="68" t="s">
        <v>362</v>
      </c>
      <c r="E446" s="17"/>
      <c r="F446" s="1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" customHeight="1">
      <c r="A447" s="138"/>
      <c r="B447" s="180">
        <v>848</v>
      </c>
      <c r="C447" s="14"/>
      <c r="D447" s="68" t="s">
        <v>358</v>
      </c>
      <c r="E447" s="17"/>
      <c r="F447" s="1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" customHeight="1">
      <c r="A448" s="138"/>
      <c r="B448" s="164">
        <v>848</v>
      </c>
      <c r="C448" s="14"/>
      <c r="D448" s="68" t="s">
        <v>362</v>
      </c>
      <c r="E448" s="17"/>
      <c r="F448" s="1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" customHeight="1">
      <c r="A449" s="138"/>
      <c r="B449" s="180">
        <v>849</v>
      </c>
      <c r="C449" s="14"/>
      <c r="D449" s="68" t="s">
        <v>358</v>
      </c>
      <c r="E449" s="17"/>
      <c r="F449" s="1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" customHeight="1">
      <c r="A450" s="138"/>
      <c r="B450" s="164">
        <v>849</v>
      </c>
      <c r="C450" s="14"/>
      <c r="D450" s="68" t="s">
        <v>362</v>
      </c>
      <c r="E450" s="17"/>
      <c r="F450" s="1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" customHeight="1">
      <c r="A451" s="138"/>
      <c r="B451" s="164">
        <v>850</v>
      </c>
      <c r="C451" s="14"/>
      <c r="D451" s="68" t="s">
        <v>344</v>
      </c>
      <c r="E451" s="17"/>
      <c r="F451" s="1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" customHeight="1">
      <c r="A452" s="138"/>
      <c r="B452" s="164">
        <v>851</v>
      </c>
      <c r="C452" s="14"/>
      <c r="D452" s="68" t="s">
        <v>344</v>
      </c>
      <c r="E452" s="17"/>
      <c r="F452" s="1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" customHeight="1">
      <c r="A453" s="138"/>
      <c r="B453" s="164">
        <v>852</v>
      </c>
      <c r="C453" s="14"/>
      <c r="D453" s="68" t="s">
        <v>368</v>
      </c>
      <c r="E453" s="17"/>
      <c r="F453" s="1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" customHeight="1">
      <c r="A454" s="138"/>
      <c r="B454" s="164">
        <v>853</v>
      </c>
      <c r="C454" s="14"/>
      <c r="D454" s="68" t="s">
        <v>357</v>
      </c>
      <c r="E454" s="17"/>
      <c r="F454" s="1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" customHeight="1">
      <c r="A455" s="138"/>
      <c r="B455" s="164">
        <v>854</v>
      </c>
      <c r="C455" s="14"/>
      <c r="D455" s="68" t="s">
        <v>357</v>
      </c>
      <c r="E455" s="17"/>
      <c r="F455" s="1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" customHeight="1">
      <c r="A456" s="138"/>
      <c r="B456" s="164">
        <v>855</v>
      </c>
      <c r="C456" s="14"/>
      <c r="D456" s="68" t="s">
        <v>357</v>
      </c>
      <c r="E456" s="17"/>
      <c r="F456" s="1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" customHeight="1">
      <c r="A457" s="138"/>
      <c r="B457" s="164">
        <v>856</v>
      </c>
      <c r="C457" s="14"/>
      <c r="D457" s="68" t="s">
        <v>367</v>
      </c>
      <c r="E457" s="17"/>
      <c r="F457" s="1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" customHeight="1">
      <c r="A458" s="138"/>
      <c r="B458" s="164">
        <v>857</v>
      </c>
      <c r="C458" s="14"/>
      <c r="D458" s="68" t="s">
        <v>367</v>
      </c>
      <c r="E458" s="17"/>
      <c r="F458" s="1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" customHeight="1">
      <c r="A459" s="138"/>
      <c r="B459" s="164">
        <v>858</v>
      </c>
      <c r="C459" s="14"/>
      <c r="D459" s="68" t="s">
        <v>367</v>
      </c>
      <c r="E459" s="17"/>
      <c r="F459" s="1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" customHeight="1">
      <c r="A460" s="138"/>
      <c r="B460" s="164">
        <v>859</v>
      </c>
      <c r="C460" s="14"/>
      <c r="D460" s="68" t="s">
        <v>367</v>
      </c>
      <c r="E460" s="17"/>
      <c r="F460" s="1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" customHeight="1">
      <c r="A461" s="138"/>
      <c r="B461" s="164">
        <v>860</v>
      </c>
      <c r="C461" s="14"/>
      <c r="D461" s="68" t="s">
        <v>367</v>
      </c>
      <c r="E461" s="17"/>
      <c r="F461" s="1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" customHeight="1">
      <c r="A462" s="138"/>
      <c r="B462" s="164">
        <v>861</v>
      </c>
      <c r="C462" s="14"/>
      <c r="D462" s="68" t="s">
        <v>357</v>
      </c>
      <c r="E462" s="17"/>
      <c r="F462" s="1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" customHeight="1">
      <c r="A463" s="138"/>
      <c r="B463" s="164">
        <v>862</v>
      </c>
      <c r="C463" s="14"/>
      <c r="D463" s="68" t="s">
        <v>367</v>
      </c>
      <c r="E463" s="17"/>
      <c r="F463" s="1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" customHeight="1">
      <c r="A464" s="138"/>
      <c r="B464" s="164">
        <v>864</v>
      </c>
      <c r="C464" s="14"/>
      <c r="D464" s="68" t="s">
        <v>367</v>
      </c>
      <c r="E464" s="17"/>
      <c r="F464" s="1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" customHeight="1">
      <c r="A465" s="138"/>
      <c r="B465" s="164">
        <v>865</v>
      </c>
      <c r="C465" s="14"/>
      <c r="D465" s="68" t="s">
        <v>367</v>
      </c>
      <c r="E465" s="17"/>
      <c r="F465" s="1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" customHeight="1">
      <c r="A466" s="138"/>
      <c r="B466" s="164">
        <v>866</v>
      </c>
      <c r="C466" s="14"/>
      <c r="D466" s="68" t="s">
        <v>368</v>
      </c>
      <c r="E466" s="17"/>
      <c r="F466" s="1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" customHeight="1">
      <c r="A467" s="138"/>
      <c r="B467" s="164">
        <v>867</v>
      </c>
      <c r="C467" s="14"/>
      <c r="D467" s="68" t="s">
        <v>368</v>
      </c>
      <c r="E467" s="17"/>
      <c r="F467" s="1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" customHeight="1">
      <c r="A468" s="138"/>
      <c r="B468" s="164">
        <v>868</v>
      </c>
      <c r="C468" s="14"/>
      <c r="D468" s="68" t="s">
        <v>368</v>
      </c>
      <c r="E468" s="17"/>
      <c r="F468" s="1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" customHeight="1">
      <c r="A469" s="138"/>
      <c r="B469" s="164">
        <v>869</v>
      </c>
      <c r="C469" s="14"/>
      <c r="D469" s="68" t="s">
        <v>368</v>
      </c>
      <c r="E469" s="17"/>
      <c r="F469" s="1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" customHeight="1">
      <c r="A470" s="154"/>
      <c r="B470" s="164">
        <v>870</v>
      </c>
      <c r="C470" s="14"/>
      <c r="D470" s="68" t="s">
        <v>370</v>
      </c>
      <c r="E470" s="12"/>
      <c r="F470" s="1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" customHeight="1">
      <c r="A471" s="138"/>
      <c r="B471" s="164">
        <v>871</v>
      </c>
      <c r="C471" s="14"/>
      <c r="D471" s="68" t="s">
        <v>363</v>
      </c>
      <c r="E471" s="17"/>
      <c r="F471" s="1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" customHeight="1">
      <c r="A472" s="138"/>
      <c r="B472" s="164">
        <v>872</v>
      </c>
      <c r="C472" s="14"/>
      <c r="D472" s="68" t="s">
        <v>346</v>
      </c>
      <c r="E472" s="17"/>
      <c r="F472" s="1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" customHeight="1">
      <c r="A473" s="138"/>
      <c r="B473" s="164">
        <v>873</v>
      </c>
      <c r="C473" s="14"/>
      <c r="D473" s="68" t="s">
        <v>346</v>
      </c>
      <c r="E473" s="17"/>
      <c r="F473" s="1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" customHeight="1">
      <c r="A474" s="138"/>
      <c r="B474" s="164">
        <v>874</v>
      </c>
      <c r="C474" s="14"/>
      <c r="D474" s="68" t="s">
        <v>346</v>
      </c>
      <c r="E474" s="17"/>
      <c r="F474" s="1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" customHeight="1">
      <c r="A475" s="138"/>
      <c r="B475" s="164">
        <v>875</v>
      </c>
      <c r="C475" s="14"/>
      <c r="D475" s="68" t="s">
        <v>284</v>
      </c>
      <c r="E475" s="17"/>
      <c r="F475" s="1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" customHeight="1">
      <c r="A476" s="138"/>
      <c r="B476" s="164">
        <v>876</v>
      </c>
      <c r="C476" s="14"/>
      <c r="D476" s="68" t="s">
        <v>284</v>
      </c>
      <c r="E476" s="17"/>
      <c r="F476" s="1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" customHeight="1">
      <c r="A477" s="138"/>
      <c r="B477" s="164">
        <v>877</v>
      </c>
      <c r="C477" s="14"/>
      <c r="D477" s="68" t="s">
        <v>284</v>
      </c>
      <c r="E477" s="17"/>
      <c r="F477" s="1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" customHeight="1">
      <c r="A478" s="138"/>
      <c r="B478" s="164">
        <v>878</v>
      </c>
      <c r="C478" s="14"/>
      <c r="D478" s="68" t="s">
        <v>284</v>
      </c>
      <c r="E478" s="17"/>
      <c r="F478" s="1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" customHeight="1">
      <c r="A479" s="138"/>
      <c r="B479" s="164">
        <v>879</v>
      </c>
      <c r="C479" s="14"/>
      <c r="D479" s="68" t="s">
        <v>284</v>
      </c>
      <c r="E479" s="17"/>
      <c r="F479" s="1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" customHeight="1">
      <c r="A480" s="138"/>
      <c r="B480" s="164">
        <v>880</v>
      </c>
      <c r="C480" s="14"/>
      <c r="D480" s="68" t="s">
        <v>284</v>
      </c>
      <c r="E480" s="17"/>
      <c r="F480" s="1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" customHeight="1">
      <c r="A481" s="138"/>
      <c r="B481" s="164">
        <v>881</v>
      </c>
      <c r="C481" s="14"/>
      <c r="D481" s="68" t="s">
        <v>284</v>
      </c>
      <c r="E481" s="17"/>
      <c r="F481" s="1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" customHeight="1">
      <c r="A482" s="138"/>
      <c r="B482" s="164">
        <v>882</v>
      </c>
      <c r="C482" s="14"/>
      <c r="D482" s="68" t="s">
        <v>357</v>
      </c>
      <c r="E482" s="17"/>
      <c r="F482" s="1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" customHeight="1">
      <c r="A483" s="138"/>
      <c r="B483" s="164">
        <v>883</v>
      </c>
      <c r="C483" s="14"/>
      <c r="D483" s="68" t="s">
        <v>357</v>
      </c>
      <c r="E483" s="17"/>
      <c r="F483" s="1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" customHeight="1">
      <c r="A484" s="138"/>
      <c r="B484" s="164">
        <v>884</v>
      </c>
      <c r="C484" s="14"/>
      <c r="D484" s="68" t="s">
        <v>357</v>
      </c>
      <c r="E484" s="17"/>
      <c r="F484" s="1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" customHeight="1">
      <c r="A485" s="138"/>
      <c r="B485" s="164">
        <v>885</v>
      </c>
      <c r="C485" s="14"/>
      <c r="D485" s="68" t="s">
        <v>300</v>
      </c>
      <c r="E485" s="17"/>
      <c r="F485" s="1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" customHeight="1">
      <c r="A486" s="138"/>
      <c r="B486" s="164">
        <v>886</v>
      </c>
      <c r="C486" s="14"/>
      <c r="D486" s="68" t="s">
        <v>368</v>
      </c>
      <c r="E486" s="17"/>
      <c r="F486" s="1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" customHeight="1">
      <c r="A487" s="138"/>
      <c r="B487" s="164">
        <v>887</v>
      </c>
      <c r="C487" s="14"/>
      <c r="D487" s="68" t="s">
        <v>368</v>
      </c>
      <c r="E487" s="17"/>
      <c r="F487" s="1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" customHeight="1">
      <c r="A488" s="138"/>
      <c r="B488" s="164">
        <v>888</v>
      </c>
      <c r="C488" s="14"/>
      <c r="D488" s="68" t="s">
        <v>368</v>
      </c>
      <c r="E488" s="17"/>
      <c r="F488" s="1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" customHeight="1">
      <c r="A489" s="138"/>
      <c r="B489" s="164">
        <v>889</v>
      </c>
      <c r="C489" s="14"/>
      <c r="D489" s="68" t="s">
        <v>368</v>
      </c>
      <c r="E489" s="17"/>
      <c r="F489" s="1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" customHeight="1">
      <c r="A490" s="138"/>
      <c r="B490" s="164">
        <v>890</v>
      </c>
      <c r="C490" s="14"/>
      <c r="D490" s="68" t="s">
        <v>284</v>
      </c>
      <c r="E490" s="17"/>
      <c r="F490" s="1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" customHeight="1">
      <c r="A491" s="138"/>
      <c r="B491" s="164">
        <v>891</v>
      </c>
      <c r="C491" s="14"/>
      <c r="D491" s="68" t="s">
        <v>284</v>
      </c>
      <c r="E491" s="17"/>
      <c r="F491" s="1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" customHeight="1">
      <c r="A492" s="138"/>
      <c r="B492" s="164">
        <v>892</v>
      </c>
      <c r="C492" s="14"/>
      <c r="D492" s="68" t="s">
        <v>284</v>
      </c>
      <c r="E492" s="17"/>
      <c r="F492" s="1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" customHeight="1">
      <c r="A493" s="138"/>
      <c r="B493" s="164">
        <v>893</v>
      </c>
      <c r="C493" s="14"/>
      <c r="D493" s="68" t="s">
        <v>356</v>
      </c>
      <c r="E493" s="17"/>
      <c r="F493" s="1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" customHeight="1">
      <c r="A494" s="138"/>
      <c r="B494" s="164">
        <v>894</v>
      </c>
      <c r="C494" s="14"/>
      <c r="D494" s="68" t="s">
        <v>368</v>
      </c>
      <c r="E494" s="17"/>
      <c r="F494" s="1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" customHeight="1">
      <c r="A495" s="138"/>
      <c r="B495" s="164">
        <v>895</v>
      </c>
      <c r="C495" s="14"/>
      <c r="D495" s="68" t="s">
        <v>341</v>
      </c>
      <c r="E495" s="17"/>
      <c r="F495" s="1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" customHeight="1">
      <c r="A496" s="138"/>
      <c r="B496" s="164">
        <v>896</v>
      </c>
      <c r="C496" s="14"/>
      <c r="D496" s="68" t="s">
        <v>341</v>
      </c>
      <c r="E496" s="17"/>
      <c r="F496" s="1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" customHeight="1">
      <c r="A497" s="138"/>
      <c r="B497" s="164">
        <v>897</v>
      </c>
      <c r="C497" s="14"/>
      <c r="D497" s="68" t="s">
        <v>341</v>
      </c>
      <c r="E497" s="17"/>
      <c r="F497" s="1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" customHeight="1">
      <c r="A498" s="138"/>
      <c r="B498" s="164">
        <v>898</v>
      </c>
      <c r="C498" s="14"/>
      <c r="D498" s="68" t="s">
        <v>341</v>
      </c>
      <c r="E498" s="17"/>
      <c r="F498" s="1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" customHeight="1">
      <c r="A499" s="138"/>
      <c r="B499" s="164">
        <v>899</v>
      </c>
      <c r="C499" s="14"/>
      <c r="D499" s="68" t="s">
        <v>357</v>
      </c>
      <c r="E499" s="17"/>
      <c r="F499" s="1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" customHeight="1">
      <c r="A500" s="138"/>
      <c r="B500" s="164">
        <v>900</v>
      </c>
      <c r="C500" s="14"/>
      <c r="D500" s="68" t="s">
        <v>341</v>
      </c>
      <c r="E500" s="17"/>
      <c r="F500" s="1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" customHeight="1">
      <c r="A501" s="138"/>
      <c r="B501" s="164">
        <v>901</v>
      </c>
      <c r="C501" s="14"/>
      <c r="D501" s="68" t="s">
        <v>386</v>
      </c>
      <c r="E501" s="17"/>
      <c r="F501" s="1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" customHeight="1">
      <c r="A502" s="138"/>
      <c r="B502" s="164">
        <v>902</v>
      </c>
      <c r="C502" s="14"/>
      <c r="D502" s="68" t="s">
        <v>386</v>
      </c>
      <c r="E502" s="17"/>
      <c r="F502" s="1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" customHeight="1">
      <c r="A503" s="138"/>
      <c r="B503" s="164">
        <v>903</v>
      </c>
      <c r="C503" s="14"/>
      <c r="D503" s="68" t="s">
        <v>386</v>
      </c>
      <c r="E503" s="17"/>
      <c r="F503" s="1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" customHeight="1">
      <c r="A504" s="138"/>
      <c r="B504" s="164">
        <v>904</v>
      </c>
      <c r="C504" s="14"/>
      <c r="D504" s="68" t="s">
        <v>386</v>
      </c>
      <c r="E504" s="17"/>
      <c r="F504" s="1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" customHeight="1">
      <c r="A505" s="138"/>
      <c r="B505" s="164">
        <v>905</v>
      </c>
      <c r="C505" s="14"/>
      <c r="D505" s="68" t="s">
        <v>386</v>
      </c>
      <c r="E505" s="17"/>
      <c r="F505" s="1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" customHeight="1">
      <c r="A506" s="138"/>
      <c r="B506" s="164">
        <v>906</v>
      </c>
      <c r="C506" s="14"/>
      <c r="D506" s="68" t="s">
        <v>386</v>
      </c>
      <c r="E506" s="17"/>
      <c r="F506" s="1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" customHeight="1">
      <c r="A507" s="138"/>
      <c r="B507" s="164">
        <v>907</v>
      </c>
      <c r="C507" s="14"/>
      <c r="D507" s="68" t="s">
        <v>349</v>
      </c>
      <c r="E507" s="17"/>
      <c r="F507" s="1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" customHeight="1">
      <c r="A508" s="138"/>
      <c r="B508" s="164">
        <v>908</v>
      </c>
      <c r="C508" s="14"/>
      <c r="D508" s="68" t="s">
        <v>367</v>
      </c>
      <c r="E508" s="17"/>
      <c r="F508" s="1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" customHeight="1">
      <c r="A509" s="138"/>
      <c r="B509" s="164">
        <v>909</v>
      </c>
      <c r="C509" s="14"/>
      <c r="D509" s="68" t="s">
        <v>367</v>
      </c>
      <c r="E509" s="17"/>
      <c r="F509" s="1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" customHeight="1">
      <c r="A510" s="138"/>
      <c r="B510" s="164">
        <v>910</v>
      </c>
      <c r="C510" s="14"/>
      <c r="D510" s="68" t="s">
        <v>357</v>
      </c>
      <c r="E510" s="17"/>
      <c r="F510" s="1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" customHeight="1">
      <c r="A511" s="138"/>
      <c r="B511" s="164">
        <v>911</v>
      </c>
      <c r="C511" s="14"/>
      <c r="D511" s="68" t="s">
        <v>270</v>
      </c>
      <c r="E511" s="17"/>
      <c r="F511" s="1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" customHeight="1">
      <c r="A512" s="138"/>
      <c r="B512" s="164">
        <v>912</v>
      </c>
      <c r="C512" s="14"/>
      <c r="D512" s="68" t="s">
        <v>284</v>
      </c>
      <c r="E512" s="17"/>
      <c r="F512" s="1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" customHeight="1">
      <c r="A513" s="138"/>
      <c r="B513" s="164">
        <v>914</v>
      </c>
      <c r="C513" s="14"/>
      <c r="D513" s="68" t="s">
        <v>367</v>
      </c>
      <c r="E513" s="17"/>
      <c r="F513" s="1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" customHeight="1">
      <c r="A514" s="138"/>
      <c r="B514" s="164">
        <v>916</v>
      </c>
      <c r="C514" s="14"/>
      <c r="D514" s="68" t="s">
        <v>284</v>
      </c>
      <c r="E514" s="17"/>
      <c r="F514" s="1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" customHeight="1">
      <c r="A515" s="138"/>
      <c r="B515" s="164">
        <v>928</v>
      </c>
      <c r="C515" s="14"/>
      <c r="D515" s="68" t="s">
        <v>368</v>
      </c>
      <c r="E515" s="17"/>
      <c r="F515" s="1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" customHeight="1">
      <c r="A516" s="138"/>
      <c r="B516" s="164">
        <v>929</v>
      </c>
      <c r="C516" s="14"/>
      <c r="D516" s="68" t="s">
        <v>286</v>
      </c>
      <c r="E516" s="17"/>
      <c r="F516" s="1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" customHeight="1">
      <c r="A517" s="138"/>
      <c r="B517" s="164">
        <v>932</v>
      </c>
      <c r="C517" s="14"/>
      <c r="D517" s="68" t="s">
        <v>300</v>
      </c>
      <c r="E517" s="17"/>
      <c r="F517" s="1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" customHeight="1">
      <c r="A518" s="138"/>
      <c r="B518" s="164">
        <v>1083</v>
      </c>
      <c r="C518" s="14"/>
      <c r="D518" s="68" t="s">
        <v>350</v>
      </c>
      <c r="E518" s="17"/>
      <c r="F518" s="1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" customHeight="1">
      <c r="A519" s="138"/>
      <c r="B519" s="164">
        <v>1085</v>
      </c>
      <c r="C519" s="14"/>
      <c r="D519" s="68" t="s">
        <v>349</v>
      </c>
      <c r="E519" s="17"/>
      <c r="F519" s="1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" customHeight="1">
      <c r="A520" s="138"/>
      <c r="B520" s="164">
        <v>402001</v>
      </c>
      <c r="C520" s="14"/>
      <c r="D520" s="68" t="s">
        <v>342</v>
      </c>
      <c r="E520" s="17"/>
      <c r="F520" s="1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" customHeight="1">
      <c r="A521" s="138"/>
      <c r="B521" s="164">
        <v>402002</v>
      </c>
      <c r="C521" s="14"/>
      <c r="D521" s="68" t="s">
        <v>342</v>
      </c>
      <c r="E521" s="17"/>
      <c r="F521" s="1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" customHeight="1">
      <c r="A522" s="138"/>
      <c r="B522" s="164">
        <v>402003</v>
      </c>
      <c r="C522" s="14"/>
      <c r="D522" s="68" t="s">
        <v>342</v>
      </c>
      <c r="E522" s="17"/>
      <c r="F522" s="1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" customHeight="1">
      <c r="A523" s="138"/>
      <c r="B523" s="164">
        <v>402004</v>
      </c>
      <c r="C523" s="14"/>
      <c r="D523" s="68" t="s">
        <v>342</v>
      </c>
      <c r="E523" s="17"/>
      <c r="F523" s="1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" customHeight="1">
      <c r="A524" s="138"/>
      <c r="B524" s="164">
        <v>402005</v>
      </c>
      <c r="C524" s="14"/>
      <c r="D524" s="68" t="s">
        <v>342</v>
      </c>
      <c r="E524" s="17"/>
      <c r="F524" s="1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" customHeight="1">
      <c r="A525" s="138"/>
      <c r="B525" s="164">
        <v>402006</v>
      </c>
      <c r="C525" s="14"/>
      <c r="D525" s="68" t="s">
        <v>342</v>
      </c>
      <c r="E525" s="17"/>
      <c r="F525" s="1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" customHeight="1">
      <c r="A526" s="138"/>
      <c r="B526" s="164">
        <v>402007</v>
      </c>
      <c r="C526" s="14"/>
      <c r="D526" s="68" t="s">
        <v>342</v>
      </c>
      <c r="E526" s="17"/>
      <c r="F526" s="1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" customHeight="1">
      <c r="A527" s="138"/>
      <c r="B527" s="164">
        <v>402008</v>
      </c>
      <c r="C527" s="14"/>
      <c r="D527" s="68" t="s">
        <v>342</v>
      </c>
      <c r="E527" s="17"/>
      <c r="F527" s="1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" customHeight="1">
      <c r="A528" s="138"/>
      <c r="B528" s="164">
        <v>402009</v>
      </c>
      <c r="C528" s="14"/>
      <c r="D528" s="68" t="s">
        <v>342</v>
      </c>
      <c r="E528" s="17"/>
      <c r="F528" s="1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" customHeight="1">
      <c r="A529" s="138"/>
      <c r="B529" s="164">
        <v>402010</v>
      </c>
      <c r="C529" s="14"/>
      <c r="D529" s="68" t="s">
        <v>342</v>
      </c>
      <c r="E529" s="17"/>
      <c r="F529" s="1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" customHeight="1">
      <c r="A530" s="138"/>
      <c r="B530" s="164">
        <v>402011</v>
      </c>
      <c r="C530" s="14"/>
      <c r="D530" s="68" t="s">
        <v>342</v>
      </c>
      <c r="E530" s="17"/>
      <c r="F530" s="1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" customHeight="1">
      <c r="A531" s="138"/>
      <c r="B531" s="164">
        <v>402012</v>
      </c>
      <c r="C531" s="14"/>
      <c r="D531" s="68" t="s">
        <v>342</v>
      </c>
      <c r="E531" s="17"/>
      <c r="F531" s="1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" customHeight="1">
      <c r="A532" s="138"/>
      <c r="B532" s="164">
        <v>402013</v>
      </c>
      <c r="C532" s="14"/>
      <c r="D532" s="68" t="s">
        <v>342</v>
      </c>
      <c r="E532" s="17"/>
      <c r="F532" s="1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" customHeight="1">
      <c r="A533" s="138"/>
      <c r="B533" s="164">
        <v>402015</v>
      </c>
      <c r="C533" s="14"/>
      <c r="D533" s="68" t="s">
        <v>342</v>
      </c>
      <c r="E533" s="17"/>
      <c r="F533" s="1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" customHeight="1">
      <c r="A534" s="138"/>
      <c r="B534" s="164">
        <v>402016</v>
      </c>
      <c r="C534" s="14"/>
      <c r="D534" s="68" t="s">
        <v>342</v>
      </c>
      <c r="E534" s="17"/>
      <c r="F534" s="1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" customHeight="1">
      <c r="A535" s="138"/>
      <c r="B535" s="164">
        <v>402017</v>
      </c>
      <c r="C535" s="14"/>
      <c r="D535" s="68" t="s">
        <v>342</v>
      </c>
      <c r="E535" s="17"/>
      <c r="F535" s="1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" customHeight="1">
      <c r="A536" s="138"/>
      <c r="B536" s="164">
        <v>402018</v>
      </c>
      <c r="C536" s="14"/>
      <c r="D536" s="68" t="s">
        <v>342</v>
      </c>
      <c r="E536" s="17"/>
      <c r="F536" s="1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" customHeight="1">
      <c r="A537" s="138"/>
      <c r="B537" s="164">
        <v>402019</v>
      </c>
      <c r="C537" s="14"/>
      <c r="D537" s="68" t="s">
        <v>342</v>
      </c>
      <c r="E537" s="17"/>
      <c r="F537" s="1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" customHeight="1">
      <c r="A538" s="138"/>
      <c r="B538" s="164">
        <v>402020</v>
      </c>
      <c r="C538" s="14"/>
      <c r="D538" s="68" t="s">
        <v>342</v>
      </c>
      <c r="E538" s="17"/>
      <c r="F538" s="1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" customHeight="1">
      <c r="A539" s="138"/>
      <c r="B539" s="164">
        <v>402021</v>
      </c>
      <c r="C539" s="14"/>
      <c r="D539" s="68" t="s">
        <v>342</v>
      </c>
      <c r="E539" s="17"/>
      <c r="F539" s="1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" customHeight="1">
      <c r="A540" s="138"/>
      <c r="B540" s="164">
        <v>402022</v>
      </c>
      <c r="C540" s="14"/>
      <c r="D540" s="68" t="s">
        <v>342</v>
      </c>
      <c r="E540" s="17"/>
      <c r="F540" s="1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" customHeight="1">
      <c r="A541" s="138"/>
      <c r="B541" s="164">
        <v>402023</v>
      </c>
      <c r="C541" s="14"/>
      <c r="D541" s="68" t="s">
        <v>342</v>
      </c>
      <c r="E541" s="17"/>
      <c r="F541" s="1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" customHeight="1">
      <c r="A542" s="138"/>
      <c r="B542" s="164">
        <v>402024</v>
      </c>
      <c r="C542" s="14"/>
      <c r="D542" s="68" t="s">
        <v>342</v>
      </c>
      <c r="E542" s="17"/>
      <c r="F542" s="1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" customHeight="1">
      <c r="A543" s="138"/>
      <c r="B543" s="164">
        <v>402025</v>
      </c>
      <c r="C543" s="14"/>
      <c r="D543" s="68" t="s">
        <v>342</v>
      </c>
      <c r="E543" s="17"/>
      <c r="F543" s="1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" customHeight="1">
      <c r="A544" s="138"/>
      <c r="B544" s="164">
        <v>402026</v>
      </c>
      <c r="C544" s="14"/>
      <c r="D544" s="68" t="s">
        <v>342</v>
      </c>
      <c r="E544" s="17"/>
      <c r="F544" s="1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" customHeight="1">
      <c r="A545" s="138"/>
      <c r="B545" s="164">
        <v>402027</v>
      </c>
      <c r="C545" s="14"/>
      <c r="D545" s="68" t="s">
        <v>342</v>
      </c>
      <c r="E545" s="17"/>
      <c r="F545" s="1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" customHeight="1">
      <c r="A546" s="138"/>
      <c r="B546" s="164">
        <v>402028</v>
      </c>
      <c r="C546" s="14"/>
      <c r="D546" s="68" t="s">
        <v>342</v>
      </c>
      <c r="E546" s="17"/>
      <c r="F546" s="1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" customHeight="1">
      <c r="A547" s="138"/>
      <c r="B547" s="164">
        <v>402029</v>
      </c>
      <c r="C547" s="14"/>
      <c r="D547" s="68" t="s">
        <v>342</v>
      </c>
      <c r="E547" s="17"/>
      <c r="F547" s="1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" customHeight="1">
      <c r="A548" s="138"/>
      <c r="B548" s="164">
        <v>402030</v>
      </c>
      <c r="C548" s="14"/>
      <c r="D548" s="68" t="s">
        <v>342</v>
      </c>
      <c r="E548" s="17"/>
      <c r="F548" s="1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" customHeight="1">
      <c r="A549" s="138"/>
      <c r="B549" s="164">
        <v>402031</v>
      </c>
      <c r="C549" s="14"/>
      <c r="D549" s="68" t="s">
        <v>342</v>
      </c>
      <c r="E549" s="17"/>
      <c r="F549" s="1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" customHeight="1">
      <c r="A550" s="138"/>
      <c r="B550" s="164">
        <v>402032</v>
      </c>
      <c r="C550" s="14"/>
      <c r="D550" s="68" t="s">
        <v>342</v>
      </c>
      <c r="E550" s="17"/>
      <c r="F550" s="1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" customHeight="1">
      <c r="A551" s="138"/>
      <c r="B551" s="164">
        <v>402033</v>
      </c>
      <c r="C551" s="14"/>
      <c r="D551" s="68" t="s">
        <v>342</v>
      </c>
      <c r="E551" s="17"/>
      <c r="F551" s="1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" customHeight="1">
      <c r="A552" s="138"/>
      <c r="B552" s="164">
        <v>402034</v>
      </c>
      <c r="C552" s="14"/>
      <c r="D552" s="68" t="s">
        <v>342</v>
      </c>
      <c r="E552" s="17"/>
      <c r="F552" s="1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" customHeight="1">
      <c r="A553" s="138"/>
      <c r="B553" s="164">
        <v>402035</v>
      </c>
      <c r="C553" s="14"/>
      <c r="D553" s="68" t="s">
        <v>342</v>
      </c>
      <c r="E553" s="17"/>
      <c r="F553" s="1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" customHeight="1">
      <c r="A554" s="138"/>
      <c r="B554" s="164">
        <v>402036</v>
      </c>
      <c r="C554" s="14"/>
      <c r="D554" s="68" t="s">
        <v>342</v>
      </c>
      <c r="E554" s="17"/>
      <c r="F554" s="1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" customHeight="1">
      <c r="A555" s="138"/>
      <c r="B555" s="164">
        <v>409001</v>
      </c>
      <c r="C555" s="14"/>
      <c r="D555" s="68" t="s">
        <v>341</v>
      </c>
      <c r="E555" s="12"/>
      <c r="F555" s="1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" customHeight="1">
      <c r="A556" s="138"/>
      <c r="B556" s="164">
        <v>409002</v>
      </c>
      <c r="C556" s="14"/>
      <c r="D556" s="68" t="s">
        <v>341</v>
      </c>
      <c r="E556" s="17"/>
      <c r="F556" s="1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" customHeight="1">
      <c r="A557" s="138"/>
      <c r="B557" s="164">
        <v>409003</v>
      </c>
      <c r="C557" s="17"/>
      <c r="D557" s="68" t="s">
        <v>341</v>
      </c>
      <c r="E557" s="12"/>
      <c r="F557" s="1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" customHeight="1">
      <c r="A558" s="138"/>
      <c r="B558" s="164">
        <v>409004</v>
      </c>
      <c r="C558" s="14"/>
      <c r="D558" s="68" t="s">
        <v>341</v>
      </c>
      <c r="E558" s="17"/>
      <c r="F558" s="1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" customHeight="1">
      <c r="A559" s="138"/>
      <c r="B559" s="164">
        <v>409005</v>
      </c>
      <c r="C559" s="14"/>
      <c r="D559" s="68" t="s">
        <v>341</v>
      </c>
      <c r="E559" s="17"/>
      <c r="F559" s="1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" customHeight="1">
      <c r="A560" s="138"/>
      <c r="B560" s="164">
        <v>409006</v>
      </c>
      <c r="C560" s="14"/>
      <c r="D560" s="68" t="s">
        <v>341</v>
      </c>
      <c r="E560" s="17"/>
      <c r="F560" s="1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" customHeight="1">
      <c r="A561" s="138"/>
      <c r="B561" s="164">
        <v>409007</v>
      </c>
      <c r="C561" s="14"/>
      <c r="D561" s="68" t="s">
        <v>341</v>
      </c>
      <c r="E561" s="17"/>
      <c r="F561" s="1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" customHeight="1">
      <c r="A562" s="138"/>
      <c r="B562" s="164">
        <v>409008</v>
      </c>
      <c r="C562" s="14"/>
      <c r="D562" s="68" t="s">
        <v>341</v>
      </c>
      <c r="E562" s="17"/>
      <c r="F562" s="1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" customHeight="1">
      <c r="A563" s="138"/>
      <c r="B563" s="164" t="s">
        <v>506</v>
      </c>
      <c r="C563" s="14"/>
      <c r="D563" s="68" t="s">
        <v>286</v>
      </c>
      <c r="E563" s="17"/>
      <c r="F563" s="1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" customHeight="1">
      <c r="A564" s="138"/>
      <c r="B564" s="164" t="s">
        <v>534</v>
      </c>
      <c r="C564" s="14"/>
      <c r="D564" s="68" t="s">
        <v>413</v>
      </c>
      <c r="E564" s="17"/>
      <c r="F564" s="1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" customHeight="1">
      <c r="A565" s="138"/>
      <c r="B565" s="164" t="s">
        <v>538</v>
      </c>
      <c r="C565" s="14"/>
      <c r="D565" s="68" t="s">
        <v>470</v>
      </c>
      <c r="E565" s="17"/>
      <c r="F565" s="1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" customHeight="1">
      <c r="A566" s="138"/>
      <c r="B566" s="164" t="s">
        <v>519</v>
      </c>
      <c r="C566" s="14"/>
      <c r="D566" s="68" t="s">
        <v>349</v>
      </c>
      <c r="E566" s="17"/>
      <c r="F566" s="1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" customHeight="1">
      <c r="A567" s="138"/>
      <c r="B567" s="164" t="s">
        <v>520</v>
      </c>
      <c r="C567" s="14"/>
      <c r="D567" s="68" t="s">
        <v>349</v>
      </c>
      <c r="E567" s="17"/>
      <c r="F567" s="1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" customHeight="1">
      <c r="A568" s="138"/>
      <c r="B568" s="164" t="s">
        <v>531</v>
      </c>
      <c r="C568" s="14"/>
      <c r="D568" s="68" t="s">
        <v>396</v>
      </c>
      <c r="E568" s="17"/>
      <c r="F568" s="1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" customHeight="1">
      <c r="A569" s="138"/>
      <c r="B569" s="164" t="s">
        <v>505</v>
      </c>
      <c r="C569" s="14"/>
      <c r="D569" s="68" t="s">
        <v>284</v>
      </c>
      <c r="E569" s="17"/>
      <c r="F569" s="1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" customHeight="1">
      <c r="A570" s="138"/>
      <c r="B570" s="164" t="s">
        <v>523</v>
      </c>
      <c r="C570" s="14"/>
      <c r="D570" s="68" t="s">
        <v>367</v>
      </c>
      <c r="E570" s="17"/>
      <c r="F570" s="1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" customHeight="1">
      <c r="A571" s="138"/>
      <c r="B571" s="164" t="s">
        <v>535</v>
      </c>
      <c r="C571" s="14"/>
      <c r="D571" s="68" t="s">
        <v>413</v>
      </c>
      <c r="E571" s="17"/>
      <c r="F571" s="1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" customHeight="1">
      <c r="A572" s="138"/>
      <c r="B572" s="164" t="s">
        <v>525</v>
      </c>
      <c r="C572" s="14"/>
      <c r="D572" s="68" t="s">
        <v>368</v>
      </c>
      <c r="E572" s="17"/>
      <c r="F572" s="1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" customHeight="1">
      <c r="A573" s="138"/>
      <c r="B573" s="164" t="s">
        <v>529</v>
      </c>
      <c r="C573" s="14"/>
      <c r="D573" s="68" t="s">
        <v>382</v>
      </c>
      <c r="E573" s="17"/>
      <c r="F573" s="1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" customHeight="1">
      <c r="A574" s="154"/>
      <c r="B574" s="164" t="s">
        <v>510</v>
      </c>
      <c r="C574" s="14"/>
      <c r="D574" s="68" t="s">
        <v>301</v>
      </c>
      <c r="E574" s="12"/>
      <c r="F574" s="1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" customHeight="1">
      <c r="A575" s="138"/>
      <c r="B575" s="164" t="s">
        <v>203</v>
      </c>
      <c r="C575" s="14"/>
      <c r="D575" s="68" t="s">
        <v>244</v>
      </c>
      <c r="E575" s="12"/>
      <c r="F575" s="1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" customHeight="1">
      <c r="A576" s="138"/>
      <c r="B576" s="164" t="s">
        <v>203</v>
      </c>
      <c r="C576" s="14"/>
      <c r="D576" s="68" t="s">
        <v>276</v>
      </c>
      <c r="E576" s="17"/>
      <c r="F576" s="1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" customHeight="1">
      <c r="A577" s="138"/>
      <c r="B577" s="250" t="s">
        <v>203</v>
      </c>
      <c r="C577" s="14"/>
      <c r="D577" s="68" t="s">
        <v>279</v>
      </c>
      <c r="E577" s="17"/>
      <c r="F577" s="1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" customHeight="1">
      <c r="A578" s="138"/>
      <c r="B578" s="164" t="s">
        <v>203</v>
      </c>
      <c r="C578" s="162"/>
      <c r="D578" s="68" t="s">
        <v>284</v>
      </c>
      <c r="E578" s="17"/>
      <c r="F578" s="1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" customHeight="1">
      <c r="A579" s="138"/>
      <c r="B579" s="164" t="s">
        <v>203</v>
      </c>
      <c r="C579" s="162"/>
      <c r="D579" s="68" t="s">
        <v>284</v>
      </c>
      <c r="E579" s="17"/>
      <c r="F579" s="1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" customHeight="1">
      <c r="A580" s="138"/>
      <c r="B580" s="164" t="s">
        <v>203</v>
      </c>
      <c r="C580" s="162"/>
      <c r="D580" s="68" t="s">
        <v>284</v>
      </c>
      <c r="E580" s="17"/>
      <c r="F580" s="1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" customHeight="1">
      <c r="A581" s="138"/>
      <c r="B581" s="164" t="s">
        <v>203</v>
      </c>
      <c r="C581" s="162"/>
      <c r="D581" s="68" t="s">
        <v>288</v>
      </c>
      <c r="E581" s="17"/>
      <c r="F581" s="1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" customHeight="1">
      <c r="A582" s="138"/>
      <c r="B582" s="164" t="s">
        <v>203</v>
      </c>
      <c r="C582" s="162"/>
      <c r="D582" s="68" t="s">
        <v>288</v>
      </c>
      <c r="E582" s="17"/>
      <c r="F582" s="1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" customHeight="1">
      <c r="A583" s="138"/>
      <c r="B583" s="164" t="s">
        <v>203</v>
      </c>
      <c r="C583" s="14"/>
      <c r="D583" s="68" t="s">
        <v>315</v>
      </c>
      <c r="E583" s="17"/>
      <c r="F583" s="1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" customHeight="1">
      <c r="A584" s="138"/>
      <c r="B584" s="164" t="s">
        <v>203</v>
      </c>
      <c r="C584" s="162"/>
      <c r="D584" s="68" t="s">
        <v>315</v>
      </c>
      <c r="E584" s="17"/>
      <c r="F584" s="1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" customHeight="1">
      <c r="A585" s="138"/>
      <c r="B585" s="164" t="s">
        <v>203</v>
      </c>
      <c r="C585" s="162"/>
      <c r="D585" s="68" t="s">
        <v>409</v>
      </c>
      <c r="E585" s="17"/>
      <c r="F585" s="1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" customHeight="1">
      <c r="A586" s="138"/>
      <c r="B586" s="164" t="s">
        <v>509</v>
      </c>
      <c r="C586" s="162"/>
      <c r="D586" s="68" t="s">
        <v>295</v>
      </c>
      <c r="E586" s="17"/>
      <c r="F586" s="1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" customHeight="1">
      <c r="A587" s="138"/>
      <c r="B587" s="164" t="s">
        <v>515</v>
      </c>
      <c r="C587" s="162"/>
      <c r="D587" s="68" t="s">
        <v>323</v>
      </c>
      <c r="E587" s="17"/>
      <c r="F587" s="1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" customHeight="1">
      <c r="A588" s="138"/>
      <c r="B588" s="164" t="s">
        <v>527</v>
      </c>
      <c r="C588" s="14"/>
      <c r="D588" s="68" t="s">
        <v>373</v>
      </c>
      <c r="E588" s="17"/>
      <c r="F588" s="1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" customHeight="1">
      <c r="A589" s="138"/>
      <c r="B589" s="164" t="s">
        <v>502</v>
      </c>
      <c r="C589" s="14"/>
      <c r="D589" s="68" t="s">
        <v>244</v>
      </c>
      <c r="E589" s="17"/>
      <c r="F589" s="1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" customHeight="1">
      <c r="A590" s="138"/>
      <c r="B590" s="164" t="s">
        <v>524</v>
      </c>
      <c r="C590" s="14"/>
      <c r="D590" s="68" t="s">
        <v>367</v>
      </c>
      <c r="E590" s="17"/>
      <c r="F590" s="1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" customHeight="1">
      <c r="A591" s="138"/>
      <c r="B591" s="164" t="s">
        <v>539</v>
      </c>
      <c r="C591" s="14"/>
      <c r="D591" s="68" t="s">
        <v>471</v>
      </c>
      <c r="E591" s="17"/>
      <c r="F591" s="1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" customHeight="1">
      <c r="A592" s="138"/>
      <c r="B592" s="164" t="s">
        <v>540</v>
      </c>
      <c r="C592" s="14"/>
      <c r="D592" s="68" t="s">
        <v>471</v>
      </c>
      <c r="E592" s="17"/>
      <c r="F592" s="1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" customHeight="1">
      <c r="A593" s="138"/>
      <c r="B593" s="164" t="s">
        <v>541</v>
      </c>
      <c r="C593" s="14"/>
      <c r="D593" s="68" t="s">
        <v>471</v>
      </c>
      <c r="E593" s="17"/>
      <c r="F593" s="1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" customHeight="1">
      <c r="A594" s="138"/>
      <c r="B594" s="164" t="s">
        <v>542</v>
      </c>
      <c r="C594" s="14"/>
      <c r="D594" s="68" t="s">
        <v>471</v>
      </c>
      <c r="E594" s="17"/>
      <c r="F594" s="1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" customHeight="1">
      <c r="A595" s="138"/>
      <c r="B595" s="164" t="s">
        <v>543</v>
      </c>
      <c r="C595" s="14"/>
      <c r="D595" s="68" t="s">
        <v>471</v>
      </c>
      <c r="E595" s="17"/>
      <c r="F595" s="1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" customHeight="1">
      <c r="A596" s="138"/>
      <c r="B596" s="164" t="s">
        <v>544</v>
      </c>
      <c r="C596" s="14"/>
      <c r="D596" s="68" t="s">
        <v>471</v>
      </c>
      <c r="E596" s="17"/>
      <c r="F596" s="1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" customHeight="1">
      <c r="A597" s="138"/>
      <c r="B597" s="164" t="s">
        <v>517</v>
      </c>
      <c r="C597" s="14"/>
      <c r="D597" s="68" t="s">
        <v>345</v>
      </c>
      <c r="E597" s="17"/>
      <c r="F597" s="1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" customHeight="1">
      <c r="A598" s="138"/>
      <c r="B598" s="164" t="s">
        <v>518</v>
      </c>
      <c r="C598" s="14"/>
      <c r="D598" s="68" t="s">
        <v>345</v>
      </c>
      <c r="E598" s="17"/>
      <c r="F598" s="1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" customHeight="1">
      <c r="A599" s="138"/>
      <c r="B599" s="164" t="s">
        <v>522</v>
      </c>
      <c r="C599" s="162"/>
      <c r="D599" s="68" t="s">
        <v>351</v>
      </c>
      <c r="E599" s="17"/>
      <c r="F599" s="1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" customHeight="1">
      <c r="A600" s="138"/>
      <c r="B600" s="164" t="s">
        <v>507</v>
      </c>
      <c r="C600" s="14"/>
      <c r="D600" s="68" t="s">
        <v>294</v>
      </c>
      <c r="E600" s="17"/>
      <c r="F600" s="1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" customHeight="1">
      <c r="A601" s="138"/>
      <c r="B601" s="164" t="s">
        <v>507</v>
      </c>
      <c r="C601" s="14"/>
      <c r="D601" s="68" t="s">
        <v>306</v>
      </c>
      <c r="E601" s="17"/>
      <c r="F601" s="1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" customHeight="1">
      <c r="A602" s="138"/>
      <c r="B602" s="164" t="s">
        <v>508</v>
      </c>
      <c r="C602" s="162"/>
      <c r="D602" s="68" t="s">
        <v>295</v>
      </c>
      <c r="E602" s="17"/>
      <c r="F602" s="1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" customHeight="1">
      <c r="A603" s="138"/>
      <c r="B603" s="164" t="s">
        <v>530</v>
      </c>
      <c r="C603" s="14"/>
      <c r="D603" s="68" t="s">
        <v>382</v>
      </c>
      <c r="E603" s="17"/>
      <c r="F603" s="1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" customHeight="1">
      <c r="A604" s="138"/>
      <c r="B604" s="164" t="s">
        <v>503</v>
      </c>
      <c r="C604" s="162"/>
      <c r="D604" s="68" t="s">
        <v>244</v>
      </c>
      <c r="E604" s="17"/>
      <c r="F604" s="1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" customHeight="1">
      <c r="A605" s="138"/>
      <c r="B605" s="164" t="s">
        <v>532</v>
      </c>
      <c r="C605" s="14"/>
      <c r="D605" s="68" t="s">
        <v>408</v>
      </c>
      <c r="E605" s="17"/>
      <c r="F605" s="1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" customHeight="1">
      <c r="A606" s="138"/>
      <c r="B606" s="164" t="s">
        <v>537</v>
      </c>
      <c r="C606" s="14"/>
      <c r="D606" s="68" t="s">
        <v>418</v>
      </c>
      <c r="E606" s="17"/>
      <c r="F606" s="1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" customHeight="1">
      <c r="A607" s="138"/>
      <c r="B607" s="164" t="s">
        <v>533</v>
      </c>
      <c r="C607" s="14"/>
      <c r="D607" s="68" t="s">
        <v>409</v>
      </c>
      <c r="E607" s="17"/>
      <c r="F607" s="1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" customHeight="1">
      <c r="A608" s="138"/>
      <c r="B608" s="180" t="s">
        <v>536</v>
      </c>
      <c r="C608" s="14"/>
      <c r="D608" s="68" t="s">
        <v>413</v>
      </c>
      <c r="E608" s="17"/>
      <c r="F608" s="1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" customHeight="1">
      <c r="A609" s="138"/>
      <c r="B609" s="164" t="s">
        <v>526</v>
      </c>
      <c r="C609" s="14"/>
      <c r="D609" s="68" t="s">
        <v>368</v>
      </c>
      <c r="E609" s="17"/>
      <c r="F609" s="1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" customHeight="1">
      <c r="A610" s="138"/>
      <c r="B610" s="164" t="s">
        <v>526</v>
      </c>
      <c r="C610" s="14"/>
      <c r="D610" s="68" t="s">
        <v>470</v>
      </c>
      <c r="E610" s="17"/>
      <c r="F610" s="1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" customHeight="1">
      <c r="A611" s="138"/>
      <c r="B611" s="164" t="s">
        <v>528</v>
      </c>
      <c r="C611" s="14"/>
      <c r="D611" s="68" t="s">
        <v>373</v>
      </c>
      <c r="E611" s="17"/>
      <c r="F611" s="1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" customHeight="1">
      <c r="A612" s="138"/>
      <c r="B612" s="164" t="s">
        <v>521</v>
      </c>
      <c r="C612" s="162"/>
      <c r="D612" s="68" t="s">
        <v>350</v>
      </c>
      <c r="E612" s="17"/>
      <c r="F612" s="1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" customHeight="1">
      <c r="A613" s="138"/>
      <c r="B613" s="164" t="s">
        <v>514</v>
      </c>
      <c r="C613" s="162"/>
      <c r="D613" s="68" t="s">
        <v>316</v>
      </c>
      <c r="E613" s="17"/>
      <c r="F613" s="1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" customHeight="1">
      <c r="A614" s="138"/>
      <c r="B614" s="164" t="s">
        <v>507</v>
      </c>
      <c r="C614" s="14"/>
      <c r="D614" s="68" t="s">
        <v>294</v>
      </c>
      <c r="E614" s="17"/>
      <c r="F614" s="1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" customHeight="1">
      <c r="A615" s="138"/>
      <c r="B615" s="164" t="s">
        <v>507</v>
      </c>
      <c r="C615" s="14"/>
      <c r="D615" s="68" t="s">
        <v>306</v>
      </c>
      <c r="E615" s="17"/>
      <c r="F615" s="1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38"/>
      <c r="B616" s="164" t="s">
        <v>508</v>
      </c>
      <c r="C616" s="14"/>
      <c r="D616" s="68" t="s">
        <v>295</v>
      </c>
      <c r="E616" s="171"/>
      <c r="F616" s="172"/>
      <c r="G616" s="17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38"/>
      <c r="B617" s="164" t="s">
        <v>530</v>
      </c>
      <c r="C617" s="162"/>
      <c r="D617" s="68" t="s">
        <v>382</v>
      </c>
      <c r="E617" s="171"/>
      <c r="F617" s="172"/>
      <c r="G617" s="17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38"/>
      <c r="B618" s="164" t="s">
        <v>503</v>
      </c>
      <c r="C618" s="14"/>
      <c r="D618" s="68" t="s">
        <v>244</v>
      </c>
      <c r="E618" s="171"/>
      <c r="F618" s="172"/>
      <c r="G618" s="17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38"/>
      <c r="B619" s="164" t="s">
        <v>532</v>
      </c>
      <c r="C619" s="162"/>
      <c r="D619" s="68" t="s">
        <v>408</v>
      </c>
      <c r="E619" s="171"/>
      <c r="F619" s="172"/>
      <c r="G619" s="17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38"/>
      <c r="B620" s="164" t="s">
        <v>537</v>
      </c>
      <c r="C620" s="162"/>
      <c r="D620" s="68" t="s">
        <v>418</v>
      </c>
      <c r="E620" s="171"/>
      <c r="F620" s="172"/>
      <c r="G620" s="17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38"/>
      <c r="B621" s="164" t="s">
        <v>533</v>
      </c>
      <c r="C621" s="162"/>
      <c r="D621" s="68" t="s">
        <v>409</v>
      </c>
      <c r="E621" s="171"/>
      <c r="F621" s="172"/>
      <c r="G621" s="17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38"/>
      <c r="B622" s="164" t="s">
        <v>578</v>
      </c>
      <c r="C622" s="162"/>
      <c r="D622" s="68" t="s">
        <v>413</v>
      </c>
      <c r="E622" s="171"/>
      <c r="F622" s="172"/>
      <c r="G622" s="17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38"/>
      <c r="B623" s="164" t="s">
        <v>526</v>
      </c>
      <c r="C623" s="162"/>
      <c r="D623" s="68" t="s">
        <v>368</v>
      </c>
      <c r="E623" s="171"/>
      <c r="F623" s="172"/>
      <c r="G623" s="17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38"/>
      <c r="B624" s="164" t="s">
        <v>526</v>
      </c>
      <c r="C624" s="162"/>
      <c r="D624" s="68" t="s">
        <v>470</v>
      </c>
      <c r="E624" s="171"/>
      <c r="F624" s="172"/>
      <c r="G624" s="17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38"/>
      <c r="B625" s="164" t="s">
        <v>528</v>
      </c>
      <c r="C625" s="162"/>
      <c r="D625" s="68" t="s">
        <v>373</v>
      </c>
      <c r="E625" s="171"/>
      <c r="F625" s="172"/>
      <c r="G625" s="17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38"/>
      <c r="B626" s="164" t="s">
        <v>521</v>
      </c>
      <c r="C626" s="162"/>
      <c r="D626" s="68" t="s">
        <v>350</v>
      </c>
      <c r="E626" s="171"/>
      <c r="F626" s="172"/>
      <c r="G626" s="17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38"/>
      <c r="B627" s="174" t="s">
        <v>514</v>
      </c>
      <c r="C627" s="24"/>
      <c r="D627" s="251" t="s">
        <v>316</v>
      </c>
      <c r="E627" s="171"/>
      <c r="F627" s="172"/>
      <c r="G627" s="17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38"/>
      <c r="B628" s="176"/>
      <c r="C628" s="171"/>
      <c r="D628" s="175"/>
      <c r="E628" s="171"/>
      <c r="F628" s="172"/>
      <c r="G628" s="17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38"/>
      <c r="B629" s="252"/>
      <c r="C629" s="138"/>
      <c r="D629" s="253"/>
      <c r="E629" s="13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38"/>
      <c r="B630" s="138"/>
      <c r="C630" s="138"/>
      <c r="D630" s="138"/>
      <c r="E630" s="138"/>
    </row>
    <row r="631" spans="1:23" ht="15.75" customHeight="1">
      <c r="A631" s="138"/>
      <c r="B631" s="138"/>
      <c r="C631" s="138"/>
      <c r="D631" s="138"/>
      <c r="E631" s="138"/>
    </row>
    <row r="632" spans="1:23" ht="15.75" customHeight="1">
      <c r="A632" s="138"/>
      <c r="B632" s="138"/>
      <c r="C632" s="138"/>
      <c r="D632" s="138"/>
      <c r="E632" s="138"/>
    </row>
    <row r="633" spans="1:23" ht="15.75" customHeight="1">
      <c r="A633" s="138"/>
      <c r="B633" s="138"/>
      <c r="C633" s="138"/>
      <c r="D633" s="138"/>
      <c r="E633" s="138"/>
    </row>
    <row r="634" spans="1:23" ht="15.75" customHeight="1">
      <c r="A634" s="138"/>
      <c r="B634" s="138"/>
      <c r="C634" s="138"/>
      <c r="D634" s="138"/>
      <c r="E634" s="138"/>
    </row>
    <row r="635" spans="1:23" ht="15.75" customHeight="1">
      <c r="A635" s="138"/>
      <c r="B635" s="138"/>
      <c r="C635" s="138"/>
      <c r="D635" s="138"/>
      <c r="E635" s="138"/>
    </row>
    <row r="636" spans="1:23" ht="15.75" customHeight="1">
      <c r="A636" s="138"/>
      <c r="B636" s="138"/>
      <c r="C636" s="138"/>
      <c r="D636" s="138"/>
      <c r="E636" s="138"/>
    </row>
    <row r="637" spans="1:23" ht="15.75" customHeight="1">
      <c r="A637" s="138"/>
      <c r="B637" s="138"/>
      <c r="C637" s="138"/>
      <c r="D637" s="138"/>
      <c r="E637" s="138"/>
    </row>
    <row r="638" spans="1:23" ht="15.75" customHeight="1">
      <c r="A638" s="138"/>
      <c r="B638" s="138"/>
      <c r="C638" s="138"/>
      <c r="D638" s="138"/>
      <c r="E638" s="138"/>
    </row>
    <row r="639" spans="1:23" ht="15.75" customHeight="1">
      <c r="A639" s="138"/>
      <c r="B639" s="138"/>
      <c r="C639" s="138"/>
      <c r="D639" s="138"/>
      <c r="E639" s="138"/>
    </row>
    <row r="640" spans="1:23" ht="15.75" customHeight="1">
      <c r="A640" s="138"/>
      <c r="B640" s="138"/>
      <c r="C640" s="138"/>
      <c r="D640" s="138"/>
      <c r="E640" s="138"/>
    </row>
    <row r="641" spans="1:5" ht="15.75" customHeight="1">
      <c r="A641" s="138"/>
      <c r="B641" s="138"/>
      <c r="C641" s="138"/>
      <c r="D641" s="138"/>
      <c r="E641" s="138"/>
    </row>
    <row r="642" spans="1:5" ht="15.75" customHeight="1">
      <c r="A642" s="138"/>
      <c r="B642" s="138"/>
      <c r="C642" s="138"/>
      <c r="D642" s="138"/>
      <c r="E642" s="138"/>
    </row>
    <row r="643" spans="1:5" ht="15.75" customHeight="1">
      <c r="A643" s="138"/>
      <c r="B643" s="138"/>
      <c r="C643" s="138"/>
      <c r="D643" s="138"/>
      <c r="E643" s="138"/>
    </row>
    <row r="644" spans="1:5" ht="15.75" customHeight="1">
      <c r="A644" s="138"/>
      <c r="B644" s="138"/>
      <c r="C644" s="138"/>
      <c r="D644" s="138"/>
      <c r="E644" s="138"/>
    </row>
    <row r="645" spans="1:5" ht="15.75" customHeight="1">
      <c r="A645" s="138"/>
      <c r="B645" s="138"/>
      <c r="C645" s="138"/>
      <c r="D645" s="138"/>
      <c r="E645" s="138"/>
    </row>
    <row r="646" spans="1:5" ht="15.75" customHeight="1">
      <c r="A646" s="138"/>
      <c r="B646" s="138"/>
      <c r="C646" s="138"/>
      <c r="D646" s="138"/>
      <c r="E646" s="138"/>
    </row>
    <row r="647" spans="1:5" ht="15.75" customHeight="1">
      <c r="A647" s="138"/>
      <c r="B647" s="138"/>
      <c r="C647" s="138"/>
      <c r="D647" s="138"/>
      <c r="E647" s="138"/>
    </row>
    <row r="648" spans="1:5" ht="15.75" customHeight="1">
      <c r="A648" s="138"/>
      <c r="B648" s="138"/>
      <c r="C648" s="138"/>
      <c r="D648" s="138"/>
      <c r="E648" s="138"/>
    </row>
    <row r="649" spans="1:5" ht="15.75" customHeight="1">
      <c r="A649" s="138"/>
      <c r="B649" s="138"/>
      <c r="C649" s="138"/>
      <c r="D649" s="138"/>
      <c r="E649" s="138"/>
    </row>
    <row r="650" spans="1:5" ht="15.75" customHeight="1">
      <c r="A650" s="138"/>
      <c r="B650" s="138"/>
      <c r="C650" s="138"/>
      <c r="D650" s="138"/>
      <c r="E650" s="138"/>
    </row>
    <row r="651" spans="1:5" ht="15.75" customHeight="1">
      <c r="A651" s="138"/>
      <c r="B651" s="138"/>
      <c r="C651" s="138"/>
      <c r="D651" s="138"/>
      <c r="E651" s="138"/>
    </row>
    <row r="652" spans="1:5" ht="15.75" customHeight="1">
      <c r="A652" s="138"/>
      <c r="B652" s="138"/>
      <c r="C652" s="138"/>
      <c r="D652" s="138"/>
      <c r="E652" s="138"/>
    </row>
    <row r="653" spans="1:5" ht="15.75" customHeight="1">
      <c r="A653" s="138"/>
      <c r="B653" s="138"/>
      <c r="C653" s="138"/>
      <c r="D653" s="138"/>
      <c r="E653" s="138"/>
    </row>
    <row r="654" spans="1:5" ht="15.75" customHeight="1">
      <c r="A654" s="138"/>
      <c r="B654" s="138"/>
      <c r="C654" s="138"/>
      <c r="D654" s="138"/>
      <c r="E654" s="138"/>
    </row>
    <row r="655" spans="1:5" ht="15.75" customHeight="1">
      <c r="A655" s="138"/>
      <c r="B655" s="138"/>
      <c r="C655" s="138"/>
      <c r="D655" s="138"/>
      <c r="E655" s="138"/>
    </row>
    <row r="656" spans="1:5" ht="15.75" customHeight="1">
      <c r="A656" s="138"/>
      <c r="B656" s="138"/>
      <c r="C656" s="138"/>
      <c r="D656" s="138"/>
      <c r="E656" s="138"/>
    </row>
    <row r="657" spans="1:5" ht="15.75" customHeight="1">
      <c r="A657" s="138"/>
      <c r="B657" s="138"/>
      <c r="C657" s="138"/>
      <c r="D657" s="138"/>
      <c r="E657" s="138"/>
    </row>
    <row r="658" spans="1:5" ht="15.75" customHeight="1">
      <c r="A658" s="138"/>
      <c r="B658" s="138"/>
      <c r="C658" s="138"/>
      <c r="D658" s="138"/>
      <c r="E658" s="138"/>
    </row>
    <row r="659" spans="1:5" ht="15.75" customHeight="1">
      <c r="A659" s="138"/>
      <c r="B659" s="138"/>
      <c r="C659" s="138"/>
      <c r="D659" s="138"/>
      <c r="E659" s="138"/>
    </row>
    <row r="660" spans="1:5" ht="15.75" customHeight="1">
      <c r="A660" s="138"/>
      <c r="B660" s="138"/>
      <c r="C660" s="138"/>
      <c r="D660" s="138"/>
      <c r="E660" s="138"/>
    </row>
    <row r="661" spans="1:5" ht="15.75" customHeight="1">
      <c r="A661" s="138"/>
      <c r="B661" s="138"/>
      <c r="C661" s="138"/>
      <c r="D661" s="138"/>
      <c r="E661" s="138"/>
    </row>
    <row r="662" spans="1:5" ht="15.75" customHeight="1">
      <c r="A662" s="138"/>
      <c r="B662" s="138"/>
      <c r="C662" s="138"/>
      <c r="D662" s="138"/>
      <c r="E662" s="138"/>
    </row>
    <row r="663" spans="1:5" ht="15.75" customHeight="1">
      <c r="A663" s="138"/>
      <c r="B663" s="138"/>
      <c r="C663" s="138"/>
      <c r="D663" s="138"/>
      <c r="E663" s="138"/>
    </row>
    <row r="664" spans="1:5" ht="15.75" customHeight="1">
      <c r="A664" s="138"/>
      <c r="B664" s="138"/>
      <c r="C664" s="138"/>
      <c r="D664" s="138"/>
      <c r="E664" s="138"/>
    </row>
    <row r="665" spans="1:5" ht="15.75" customHeight="1">
      <c r="A665" s="138"/>
      <c r="B665" s="138"/>
      <c r="C665" s="138"/>
      <c r="D665" s="138"/>
      <c r="E665" s="138"/>
    </row>
    <row r="666" spans="1:5" ht="15.75" customHeight="1">
      <c r="A666" s="138"/>
      <c r="B666" s="138"/>
      <c r="C666" s="138"/>
      <c r="D666" s="138"/>
      <c r="E666" s="138"/>
    </row>
    <row r="667" spans="1:5" ht="15.75" customHeight="1">
      <c r="A667" s="138"/>
      <c r="B667" s="138"/>
      <c r="C667" s="138"/>
      <c r="D667" s="138"/>
      <c r="E667" s="138"/>
    </row>
    <row r="668" spans="1:5" ht="15.75" customHeight="1">
      <c r="A668" s="138"/>
      <c r="B668" s="138"/>
      <c r="C668" s="138"/>
      <c r="D668" s="138"/>
      <c r="E668" s="138"/>
    </row>
    <row r="669" spans="1:5" ht="15.75" customHeight="1">
      <c r="A669" s="138"/>
      <c r="B669" s="138"/>
      <c r="C669" s="138"/>
      <c r="D669" s="138"/>
      <c r="E669" s="138"/>
    </row>
    <row r="670" spans="1:5" ht="15.75" customHeight="1">
      <c r="A670" s="138"/>
      <c r="B670" s="138"/>
      <c r="C670" s="138"/>
      <c r="D670" s="138"/>
      <c r="E670" s="138"/>
    </row>
    <row r="671" spans="1:5" ht="15.75" customHeight="1">
      <c r="A671" s="138"/>
      <c r="B671" s="138"/>
      <c r="C671" s="138"/>
      <c r="D671" s="138"/>
      <c r="E671" s="138"/>
    </row>
    <row r="672" spans="1:5" ht="15.75" customHeight="1">
      <c r="A672" s="138"/>
      <c r="B672" s="138"/>
      <c r="C672" s="138"/>
      <c r="D672" s="138"/>
      <c r="E672" s="138"/>
    </row>
    <row r="673" spans="1:5" ht="15.75" customHeight="1">
      <c r="A673" s="138"/>
      <c r="B673" s="138"/>
      <c r="C673" s="138"/>
      <c r="D673" s="138"/>
      <c r="E673" s="138"/>
    </row>
    <row r="674" spans="1:5" ht="15.75" customHeight="1">
      <c r="A674" s="138"/>
      <c r="B674" s="138"/>
      <c r="C674" s="138"/>
      <c r="D674" s="138"/>
      <c r="E674" s="138"/>
    </row>
    <row r="675" spans="1:5" ht="15.75" customHeight="1">
      <c r="A675" s="138"/>
      <c r="B675" s="138"/>
      <c r="C675" s="138"/>
      <c r="D675" s="138"/>
      <c r="E675" s="138"/>
    </row>
    <row r="676" spans="1:5" ht="15.75" customHeight="1">
      <c r="A676" s="138"/>
      <c r="B676" s="138"/>
      <c r="C676" s="138"/>
      <c r="D676" s="138"/>
      <c r="E676" s="138"/>
    </row>
    <row r="677" spans="1:5" ht="15.75" customHeight="1">
      <c r="A677" s="138"/>
      <c r="B677" s="138"/>
      <c r="C677" s="138"/>
      <c r="D677" s="138"/>
      <c r="E677" s="138"/>
    </row>
    <row r="678" spans="1:5" ht="15.75" customHeight="1">
      <c r="A678" s="138"/>
      <c r="B678" s="138"/>
      <c r="C678" s="138"/>
      <c r="D678" s="138"/>
      <c r="E678" s="138"/>
    </row>
    <row r="679" spans="1:5" ht="15.75" customHeight="1">
      <c r="A679" s="138"/>
      <c r="B679" s="138"/>
      <c r="C679" s="138"/>
      <c r="D679" s="138"/>
      <c r="E679" s="138"/>
    </row>
    <row r="680" spans="1:5" ht="15.75" customHeight="1">
      <c r="A680" s="138"/>
      <c r="B680" s="138"/>
      <c r="C680" s="138"/>
      <c r="D680" s="138"/>
      <c r="E680" s="138"/>
    </row>
    <row r="681" spans="1:5" ht="15.75" customHeight="1">
      <c r="A681" s="138"/>
      <c r="B681" s="138"/>
      <c r="C681" s="138"/>
      <c r="D681" s="138"/>
      <c r="E681" s="138"/>
    </row>
    <row r="682" spans="1:5" ht="15.75" customHeight="1">
      <c r="A682" s="138"/>
      <c r="B682" s="138"/>
      <c r="C682" s="138"/>
      <c r="D682" s="138"/>
      <c r="E682" s="138"/>
    </row>
    <row r="683" spans="1:5" ht="15.75" customHeight="1">
      <c r="A683" s="138"/>
      <c r="B683" s="138"/>
      <c r="C683" s="138"/>
      <c r="D683" s="138"/>
      <c r="E683" s="138"/>
    </row>
    <row r="684" spans="1:5" ht="15.75" customHeight="1">
      <c r="A684" s="138"/>
      <c r="B684" s="138"/>
      <c r="C684" s="138"/>
      <c r="D684" s="138"/>
      <c r="E684" s="138"/>
    </row>
    <row r="685" spans="1:5" ht="15.75" customHeight="1">
      <c r="A685" s="138"/>
      <c r="B685" s="138"/>
      <c r="C685" s="138"/>
      <c r="D685" s="138"/>
      <c r="E685" s="138"/>
    </row>
    <row r="686" spans="1:5" ht="15.75" customHeight="1">
      <c r="A686" s="138"/>
      <c r="B686" s="138"/>
      <c r="C686" s="138"/>
      <c r="D686" s="138"/>
      <c r="E686" s="138"/>
    </row>
    <row r="687" spans="1:5" ht="15.75" customHeight="1">
      <c r="A687" s="138"/>
      <c r="B687" s="138"/>
      <c r="C687" s="138"/>
      <c r="D687" s="138"/>
      <c r="E687" s="138"/>
    </row>
    <row r="688" spans="1:5" ht="15.75" customHeight="1">
      <c r="A688" s="138"/>
      <c r="B688" s="138"/>
      <c r="C688" s="138"/>
      <c r="D688" s="138"/>
      <c r="E688" s="138"/>
    </row>
    <row r="689" spans="1:5" ht="15.75" customHeight="1">
      <c r="A689" s="138"/>
      <c r="B689" s="138"/>
      <c r="C689" s="138"/>
      <c r="D689" s="138"/>
      <c r="E689" s="138"/>
    </row>
    <row r="690" spans="1:5" ht="15.75" customHeight="1">
      <c r="A690" s="138"/>
      <c r="B690" s="138"/>
      <c r="C690" s="138"/>
      <c r="D690" s="138"/>
      <c r="E690" s="138"/>
    </row>
    <row r="691" spans="1:5" ht="15.75" customHeight="1">
      <c r="A691" s="138"/>
      <c r="B691" s="138"/>
      <c r="C691" s="138"/>
      <c r="D691" s="138"/>
      <c r="E691" s="138"/>
    </row>
    <row r="692" spans="1:5" ht="15.75" customHeight="1">
      <c r="A692" s="138"/>
      <c r="B692" s="138"/>
      <c r="C692" s="138"/>
      <c r="D692" s="138"/>
      <c r="E692" s="138"/>
    </row>
    <row r="693" spans="1:5" ht="15.75" customHeight="1">
      <c r="A693" s="138"/>
      <c r="B693" s="138"/>
      <c r="C693" s="138"/>
      <c r="D693" s="138"/>
      <c r="E693" s="138"/>
    </row>
    <row r="694" spans="1:5" ht="15.75" customHeight="1">
      <c r="A694" s="138"/>
      <c r="B694" s="138"/>
      <c r="C694" s="138"/>
      <c r="D694" s="138"/>
      <c r="E694" s="138"/>
    </row>
    <row r="695" spans="1:5" ht="15.75" customHeight="1">
      <c r="A695" s="138"/>
      <c r="B695" s="138"/>
      <c r="C695" s="138"/>
      <c r="D695" s="138"/>
      <c r="E695" s="138"/>
    </row>
    <row r="696" spans="1:5" ht="15.75" customHeight="1">
      <c r="A696" s="138"/>
      <c r="B696" s="138"/>
      <c r="C696" s="138"/>
      <c r="D696" s="138"/>
      <c r="E696" s="138"/>
    </row>
    <row r="697" spans="1:5" ht="15.75" customHeight="1">
      <c r="A697" s="138"/>
      <c r="B697" s="138"/>
      <c r="C697" s="138"/>
      <c r="D697" s="138"/>
      <c r="E697" s="138"/>
    </row>
    <row r="698" spans="1:5" ht="15.75" customHeight="1">
      <c r="A698" s="138"/>
      <c r="B698" s="138"/>
      <c r="C698" s="138"/>
      <c r="D698" s="138"/>
      <c r="E698" s="138"/>
    </row>
    <row r="699" spans="1:5" ht="15.75" customHeight="1">
      <c r="A699" s="138"/>
      <c r="B699" s="138"/>
      <c r="C699" s="138"/>
      <c r="D699" s="138"/>
      <c r="E699" s="138"/>
    </row>
    <row r="700" spans="1:5" ht="15.75" customHeight="1">
      <c r="A700" s="138"/>
      <c r="B700" s="138"/>
      <c r="C700" s="138"/>
      <c r="D700" s="138"/>
      <c r="E700" s="138"/>
    </row>
    <row r="701" spans="1:5" ht="15.75" customHeight="1">
      <c r="A701" s="138"/>
      <c r="B701" s="138"/>
      <c r="C701" s="138"/>
      <c r="D701" s="138"/>
      <c r="E701" s="138"/>
    </row>
    <row r="702" spans="1:5" ht="15.75" customHeight="1">
      <c r="A702" s="138"/>
      <c r="B702" s="138"/>
      <c r="C702" s="138"/>
      <c r="D702" s="138"/>
      <c r="E702" s="138"/>
    </row>
    <row r="703" spans="1:5" ht="15.75" customHeight="1">
      <c r="A703" s="138"/>
      <c r="B703" s="138"/>
      <c r="C703" s="138"/>
      <c r="D703" s="138"/>
      <c r="E703" s="138"/>
    </row>
    <row r="704" spans="1:5" ht="15.75" customHeight="1">
      <c r="A704" s="138"/>
      <c r="B704" s="138"/>
      <c r="C704" s="138"/>
      <c r="D704" s="138"/>
      <c r="E704" s="138"/>
    </row>
    <row r="705" spans="1:5" ht="15.75" customHeight="1">
      <c r="A705" s="138"/>
      <c r="B705" s="138"/>
      <c r="C705" s="138"/>
      <c r="D705" s="138"/>
      <c r="E705" s="138"/>
    </row>
    <row r="706" spans="1:5" ht="15.75" customHeight="1">
      <c r="A706" s="138"/>
      <c r="B706" s="138"/>
      <c r="C706" s="138"/>
      <c r="D706" s="138"/>
      <c r="E706" s="138"/>
    </row>
    <row r="707" spans="1:5" ht="15.75" customHeight="1">
      <c r="A707" s="138"/>
      <c r="B707" s="138"/>
      <c r="C707" s="138"/>
      <c r="D707" s="138"/>
      <c r="E707" s="138"/>
    </row>
    <row r="708" spans="1:5" ht="15.75" customHeight="1">
      <c r="A708" s="138"/>
      <c r="B708" s="138"/>
      <c r="C708" s="138"/>
      <c r="D708" s="138"/>
      <c r="E708" s="138"/>
    </row>
    <row r="709" spans="1:5" ht="15.75" customHeight="1">
      <c r="A709" s="138"/>
      <c r="B709" s="138"/>
      <c r="C709" s="138"/>
      <c r="D709" s="138"/>
      <c r="E709" s="138"/>
    </row>
    <row r="710" spans="1:5" ht="15.75" customHeight="1">
      <c r="A710" s="138"/>
      <c r="B710" s="138"/>
      <c r="C710" s="138"/>
      <c r="D710" s="138"/>
      <c r="E710" s="138"/>
    </row>
    <row r="711" spans="1:5" ht="15.75" customHeight="1">
      <c r="A711" s="138"/>
      <c r="B711" s="138"/>
      <c r="C711" s="138"/>
      <c r="D711" s="138"/>
      <c r="E711" s="138"/>
    </row>
    <row r="712" spans="1:5" ht="15.75" customHeight="1">
      <c r="A712" s="138"/>
      <c r="B712" s="138"/>
      <c r="C712" s="138"/>
      <c r="D712" s="138"/>
      <c r="E712" s="138"/>
    </row>
    <row r="713" spans="1:5" ht="15.75" customHeight="1">
      <c r="A713" s="138"/>
      <c r="B713" s="138"/>
      <c r="C713" s="138"/>
      <c r="D713" s="138"/>
      <c r="E713" s="138"/>
    </row>
    <row r="714" spans="1:5" ht="15.75" customHeight="1">
      <c r="A714" s="138"/>
      <c r="B714" s="138"/>
      <c r="C714" s="138"/>
      <c r="D714" s="138"/>
      <c r="E714" s="138"/>
    </row>
    <row r="715" spans="1:5" ht="15.75" customHeight="1">
      <c r="A715" s="138"/>
      <c r="B715" s="138"/>
      <c r="C715" s="138"/>
      <c r="D715" s="138"/>
      <c r="E715" s="138"/>
    </row>
    <row r="716" spans="1:5" ht="15.75" customHeight="1">
      <c r="A716" s="138"/>
      <c r="B716" s="138"/>
      <c r="C716" s="138"/>
      <c r="D716" s="138"/>
      <c r="E716" s="138"/>
    </row>
    <row r="717" spans="1:5" ht="15.75" customHeight="1">
      <c r="A717" s="138"/>
      <c r="B717" s="138"/>
      <c r="C717" s="138"/>
      <c r="D717" s="138"/>
      <c r="E717" s="138"/>
    </row>
    <row r="718" spans="1:5" ht="15.75" customHeight="1">
      <c r="A718" s="138"/>
      <c r="B718" s="138"/>
      <c r="C718" s="138"/>
      <c r="D718" s="138"/>
      <c r="E718" s="138"/>
    </row>
    <row r="719" spans="1:5" ht="15.75" customHeight="1">
      <c r="A719" s="138"/>
      <c r="B719" s="138"/>
      <c r="C719" s="138"/>
      <c r="D719" s="138"/>
      <c r="E719" s="138"/>
    </row>
    <row r="720" spans="1:5" ht="15.75" customHeight="1">
      <c r="A720" s="138"/>
      <c r="B720" s="138"/>
      <c r="C720" s="138"/>
      <c r="D720" s="138"/>
      <c r="E720" s="138"/>
    </row>
    <row r="721" spans="1:5" ht="15.75" customHeight="1">
      <c r="A721" s="138"/>
      <c r="B721" s="138"/>
      <c r="C721" s="138"/>
      <c r="D721" s="138"/>
      <c r="E721" s="138"/>
    </row>
    <row r="722" spans="1:5" ht="15.75" customHeight="1">
      <c r="A722" s="138"/>
      <c r="B722" s="138"/>
      <c r="C722" s="138"/>
      <c r="D722" s="138"/>
      <c r="E722" s="138"/>
    </row>
    <row r="723" spans="1:5" ht="15.75" customHeight="1">
      <c r="A723" s="138"/>
      <c r="B723" s="138"/>
      <c r="C723" s="138"/>
      <c r="D723" s="138"/>
      <c r="E723" s="138"/>
    </row>
    <row r="724" spans="1:5" ht="15.75" customHeight="1">
      <c r="A724" s="138"/>
      <c r="B724" s="138"/>
      <c r="C724" s="138"/>
      <c r="D724" s="138"/>
      <c r="E724" s="138"/>
    </row>
    <row r="725" spans="1:5" ht="15.75" customHeight="1">
      <c r="A725" s="138"/>
      <c r="B725" s="138"/>
      <c r="C725" s="138"/>
      <c r="D725" s="138"/>
      <c r="E725" s="138"/>
    </row>
    <row r="726" spans="1:5" ht="15.75" customHeight="1">
      <c r="A726" s="138"/>
      <c r="B726" s="138"/>
      <c r="C726" s="138"/>
      <c r="D726" s="138"/>
      <c r="E726" s="138"/>
    </row>
    <row r="727" spans="1:5" ht="15.75" customHeight="1">
      <c r="A727" s="138"/>
      <c r="B727" s="138"/>
      <c r="C727" s="138"/>
      <c r="D727" s="138"/>
      <c r="E727" s="138"/>
    </row>
    <row r="728" spans="1:5" ht="15.75" customHeight="1">
      <c r="A728" s="138"/>
      <c r="B728" s="138"/>
      <c r="C728" s="138"/>
      <c r="D728" s="138"/>
      <c r="E728" s="138"/>
    </row>
    <row r="729" spans="1:5" ht="15.75" customHeight="1">
      <c r="A729" s="138"/>
      <c r="B729" s="138"/>
      <c r="C729" s="138"/>
      <c r="D729" s="138"/>
      <c r="E729" s="138"/>
    </row>
    <row r="730" spans="1:5" ht="15.75" customHeight="1">
      <c r="A730" s="138"/>
      <c r="B730" s="138"/>
      <c r="C730" s="138"/>
      <c r="D730" s="138"/>
      <c r="E730" s="138"/>
    </row>
    <row r="731" spans="1:5" ht="15.75" customHeight="1">
      <c r="A731" s="138"/>
      <c r="B731" s="138"/>
      <c r="C731" s="138"/>
      <c r="D731" s="138"/>
      <c r="E731" s="138"/>
    </row>
    <row r="732" spans="1:5" ht="15.75" customHeight="1">
      <c r="A732" s="138"/>
      <c r="B732" s="138"/>
      <c r="C732" s="138"/>
      <c r="D732" s="138"/>
      <c r="E732" s="138"/>
    </row>
    <row r="733" spans="1:5" ht="15.75" customHeight="1">
      <c r="A733" s="138"/>
      <c r="B733" s="138"/>
      <c r="C733" s="138"/>
      <c r="D733" s="138"/>
      <c r="E733" s="138"/>
    </row>
    <row r="734" spans="1:5" ht="15.75" customHeight="1">
      <c r="A734" s="138"/>
      <c r="B734" s="138"/>
      <c r="C734" s="138"/>
      <c r="D734" s="138"/>
      <c r="E734" s="138"/>
    </row>
    <row r="735" spans="1:5" ht="15.75" customHeight="1">
      <c r="A735" s="138"/>
      <c r="B735" s="138"/>
      <c r="C735" s="138"/>
      <c r="D735" s="138"/>
      <c r="E735" s="138"/>
    </row>
    <row r="736" spans="1:5" ht="15.75" customHeight="1">
      <c r="A736" s="138"/>
      <c r="B736" s="138"/>
      <c r="C736" s="138"/>
      <c r="D736" s="138"/>
      <c r="E736" s="138"/>
    </row>
    <row r="737" spans="1:5" ht="15.75" customHeight="1">
      <c r="A737" s="138"/>
      <c r="B737" s="138"/>
      <c r="C737" s="138"/>
      <c r="D737" s="138"/>
      <c r="E737" s="138"/>
    </row>
    <row r="738" spans="1:5" ht="15.75" customHeight="1">
      <c r="A738" s="138"/>
      <c r="B738" s="138"/>
      <c r="C738" s="138"/>
      <c r="D738" s="138"/>
      <c r="E738" s="138"/>
    </row>
    <row r="739" spans="1:5" ht="15.75" customHeight="1">
      <c r="A739" s="138"/>
      <c r="B739" s="138"/>
      <c r="C739" s="138"/>
      <c r="D739" s="138"/>
      <c r="E739" s="138"/>
    </row>
    <row r="740" spans="1:5" ht="15.75" customHeight="1">
      <c r="A740" s="138"/>
      <c r="B740" s="138"/>
      <c r="C740" s="138"/>
      <c r="D740" s="138"/>
      <c r="E740" s="138"/>
    </row>
    <row r="741" spans="1:5" ht="15.75" customHeight="1">
      <c r="A741" s="138"/>
      <c r="B741" s="138"/>
      <c r="C741" s="138"/>
      <c r="D741" s="138"/>
      <c r="E741" s="138"/>
    </row>
    <row r="742" spans="1:5" ht="15.75" customHeight="1">
      <c r="A742" s="138"/>
      <c r="B742" s="138"/>
      <c r="C742" s="138"/>
      <c r="D742" s="138"/>
      <c r="E742" s="138"/>
    </row>
    <row r="743" spans="1:5" ht="15.75" customHeight="1">
      <c r="A743" s="138"/>
      <c r="B743" s="138"/>
      <c r="C743" s="138"/>
      <c r="D743" s="138"/>
      <c r="E743" s="138"/>
    </row>
    <row r="744" spans="1:5" ht="15.75" customHeight="1">
      <c r="A744" s="138"/>
      <c r="B744" s="138"/>
      <c r="C744" s="138"/>
      <c r="D744" s="138"/>
      <c r="E744" s="138"/>
    </row>
    <row r="745" spans="1:5" ht="15.75" customHeight="1">
      <c r="A745" s="138"/>
      <c r="B745" s="138"/>
      <c r="C745" s="138"/>
      <c r="D745" s="138"/>
      <c r="E745" s="138"/>
    </row>
    <row r="746" spans="1:5" ht="15.75" customHeight="1">
      <c r="A746" s="138"/>
      <c r="B746" s="138"/>
      <c r="C746" s="138"/>
      <c r="D746" s="138"/>
      <c r="E746" s="138"/>
    </row>
    <row r="747" spans="1:5" ht="15.75" customHeight="1">
      <c r="A747" s="138"/>
      <c r="B747" s="138"/>
      <c r="C747" s="138"/>
      <c r="D747" s="138"/>
      <c r="E747" s="138"/>
    </row>
    <row r="748" spans="1:5" ht="15.75" customHeight="1">
      <c r="A748" s="138"/>
      <c r="B748" s="138"/>
      <c r="C748" s="138"/>
      <c r="D748" s="138"/>
      <c r="E748" s="138"/>
    </row>
    <row r="749" spans="1:5" ht="15.75" customHeight="1">
      <c r="A749" s="138"/>
      <c r="B749" s="138"/>
      <c r="C749" s="138"/>
      <c r="D749" s="138"/>
      <c r="E749" s="138"/>
    </row>
    <row r="750" spans="1:5" ht="15.75" customHeight="1">
      <c r="A750" s="138"/>
      <c r="B750" s="138"/>
      <c r="C750" s="138"/>
      <c r="D750" s="138"/>
      <c r="E750" s="138"/>
    </row>
    <row r="751" spans="1:5" ht="15.75" customHeight="1">
      <c r="A751" s="138"/>
      <c r="B751" s="138"/>
      <c r="C751" s="138"/>
      <c r="D751" s="138"/>
      <c r="E751" s="138"/>
    </row>
    <row r="752" spans="1:5" ht="15.75" customHeight="1">
      <c r="A752" s="138"/>
      <c r="B752" s="138"/>
      <c r="C752" s="138"/>
      <c r="D752" s="138"/>
      <c r="E752" s="138"/>
    </row>
    <row r="753" spans="1:5" ht="15.75" customHeight="1">
      <c r="A753" s="138"/>
      <c r="B753" s="138"/>
      <c r="C753" s="138"/>
      <c r="D753" s="138"/>
      <c r="E753" s="138"/>
    </row>
    <row r="754" spans="1:5" ht="15.75" customHeight="1">
      <c r="A754" s="138"/>
      <c r="B754" s="138"/>
      <c r="C754" s="138"/>
      <c r="D754" s="138"/>
      <c r="E754" s="138"/>
    </row>
    <row r="755" spans="1:5" ht="15.75" customHeight="1">
      <c r="A755" s="138"/>
      <c r="B755" s="138"/>
      <c r="C755" s="138"/>
      <c r="D755" s="138"/>
      <c r="E755" s="138"/>
    </row>
    <row r="756" spans="1:5" ht="15.75" customHeight="1">
      <c r="A756" s="138"/>
      <c r="B756" s="138"/>
      <c r="C756" s="138"/>
      <c r="D756" s="138"/>
      <c r="E756" s="138"/>
    </row>
    <row r="757" spans="1:5" ht="15.75" customHeight="1">
      <c r="A757" s="138"/>
      <c r="B757" s="138"/>
      <c r="C757" s="138"/>
      <c r="D757" s="138"/>
      <c r="E757" s="138"/>
    </row>
    <row r="758" spans="1:5" ht="15.75" customHeight="1">
      <c r="A758" s="138"/>
      <c r="B758" s="138"/>
      <c r="C758" s="138"/>
      <c r="D758" s="138"/>
      <c r="E758" s="138"/>
    </row>
    <row r="759" spans="1:5" ht="15.75" customHeight="1">
      <c r="A759" s="138"/>
      <c r="B759" s="138"/>
      <c r="C759" s="138"/>
      <c r="D759" s="138"/>
      <c r="E759" s="138"/>
    </row>
    <row r="760" spans="1:5" ht="15.75" customHeight="1">
      <c r="A760" s="138"/>
      <c r="B760" s="138"/>
      <c r="C760" s="138"/>
      <c r="D760" s="138"/>
      <c r="E760" s="138"/>
    </row>
    <row r="761" spans="1:5" ht="15.75" customHeight="1">
      <c r="A761" s="138"/>
      <c r="B761" s="138"/>
      <c r="C761" s="138"/>
      <c r="D761" s="138"/>
      <c r="E761" s="138"/>
    </row>
    <row r="762" spans="1:5" ht="15.75" customHeight="1">
      <c r="A762" s="138"/>
      <c r="B762" s="138"/>
      <c r="C762" s="138"/>
      <c r="D762" s="138"/>
      <c r="E762" s="138"/>
    </row>
    <row r="763" spans="1:5" ht="15.75" customHeight="1">
      <c r="A763" s="138"/>
      <c r="B763" s="138"/>
      <c r="C763" s="138"/>
      <c r="D763" s="138"/>
      <c r="E763" s="138"/>
    </row>
    <row r="764" spans="1:5" ht="15.75" customHeight="1">
      <c r="A764" s="138"/>
      <c r="B764" s="138"/>
      <c r="C764" s="138"/>
      <c r="D764" s="138"/>
      <c r="E764" s="138"/>
    </row>
    <row r="765" spans="1:5" ht="15.75" customHeight="1">
      <c r="A765" s="138"/>
      <c r="B765" s="138"/>
      <c r="C765" s="138"/>
      <c r="D765" s="138"/>
      <c r="E765" s="138"/>
    </row>
    <row r="766" spans="1:5" ht="15.75" customHeight="1">
      <c r="A766" s="138"/>
      <c r="B766" s="138"/>
      <c r="C766" s="138"/>
      <c r="D766" s="138"/>
      <c r="E766" s="138"/>
    </row>
    <row r="767" spans="1:5" ht="15.75" customHeight="1">
      <c r="A767" s="138"/>
      <c r="B767" s="138"/>
      <c r="C767" s="138"/>
      <c r="D767" s="138"/>
      <c r="E767" s="138"/>
    </row>
    <row r="768" spans="1:5" ht="15.75" customHeight="1">
      <c r="A768" s="138"/>
      <c r="B768" s="138"/>
      <c r="C768" s="138"/>
      <c r="D768" s="138"/>
      <c r="E768" s="138"/>
    </row>
    <row r="769" spans="1:5" ht="15.75" customHeight="1">
      <c r="A769" s="138"/>
      <c r="B769" s="138"/>
      <c r="C769" s="138"/>
      <c r="D769" s="138"/>
      <c r="E769" s="138"/>
    </row>
    <row r="770" spans="1:5" ht="15.75" customHeight="1">
      <c r="A770" s="138"/>
      <c r="B770" s="138"/>
      <c r="C770" s="138"/>
      <c r="D770" s="138"/>
      <c r="E770" s="138"/>
    </row>
    <row r="771" spans="1:5" ht="15.75" customHeight="1">
      <c r="A771" s="138"/>
      <c r="B771" s="138"/>
      <c r="C771" s="138"/>
      <c r="D771" s="138"/>
      <c r="E771" s="138"/>
    </row>
    <row r="772" spans="1:5" ht="15.75" customHeight="1">
      <c r="A772" s="138"/>
      <c r="B772" s="138"/>
      <c r="C772" s="138"/>
      <c r="D772" s="138"/>
      <c r="E772" s="138"/>
    </row>
    <row r="773" spans="1:5" ht="15.75" customHeight="1">
      <c r="A773" s="138"/>
      <c r="B773" s="138"/>
      <c r="C773" s="138"/>
      <c r="D773" s="138"/>
      <c r="E773" s="138"/>
    </row>
    <row r="774" spans="1:5" ht="15.75" customHeight="1">
      <c r="A774" s="138"/>
      <c r="B774" s="138"/>
      <c r="C774" s="138"/>
      <c r="D774" s="138"/>
      <c r="E774" s="138"/>
    </row>
    <row r="775" spans="1:5" ht="15.75" customHeight="1">
      <c r="A775" s="138"/>
      <c r="B775" s="138"/>
      <c r="C775" s="138"/>
      <c r="D775" s="138"/>
      <c r="E775" s="138"/>
    </row>
    <row r="776" spans="1:5" ht="15.75" customHeight="1">
      <c r="A776" s="138"/>
      <c r="B776" s="138"/>
      <c r="C776" s="138"/>
      <c r="D776" s="138"/>
      <c r="E776" s="138"/>
    </row>
    <row r="777" spans="1:5" ht="15.75" customHeight="1">
      <c r="A777" s="138"/>
      <c r="B777" s="138"/>
      <c r="C777" s="138"/>
      <c r="D777" s="138"/>
      <c r="E777" s="138"/>
    </row>
    <row r="778" spans="1:5" ht="15.75" customHeight="1">
      <c r="A778" s="138"/>
      <c r="B778" s="138"/>
      <c r="C778" s="138"/>
      <c r="D778" s="138"/>
      <c r="E778" s="138"/>
    </row>
    <row r="779" spans="1:5" ht="15.75" customHeight="1">
      <c r="A779" s="138"/>
      <c r="B779" s="138"/>
      <c r="C779" s="138"/>
      <c r="D779" s="138"/>
      <c r="E779" s="138"/>
    </row>
    <row r="780" spans="1:5" ht="15.75" customHeight="1">
      <c r="A780" s="138"/>
      <c r="B780" s="138"/>
      <c r="C780" s="138"/>
      <c r="D780" s="138"/>
      <c r="E780" s="138"/>
    </row>
    <row r="781" spans="1:5" ht="15.75" customHeight="1">
      <c r="A781" s="138"/>
      <c r="B781" s="138"/>
      <c r="C781" s="138"/>
      <c r="D781" s="138"/>
      <c r="E781" s="138"/>
    </row>
    <row r="782" spans="1:5" ht="15.75" customHeight="1">
      <c r="A782" s="138"/>
      <c r="B782" s="138"/>
      <c r="C782" s="138"/>
      <c r="D782" s="138"/>
      <c r="E782" s="138"/>
    </row>
    <row r="783" spans="1:5" ht="15.75" customHeight="1">
      <c r="A783" s="138"/>
      <c r="B783" s="138"/>
      <c r="C783" s="138"/>
      <c r="D783" s="138"/>
      <c r="E783" s="138"/>
    </row>
    <row r="784" spans="1:5" ht="15.75" customHeight="1">
      <c r="A784" s="138"/>
      <c r="B784" s="138"/>
      <c r="C784" s="138"/>
      <c r="D784" s="138"/>
      <c r="E784" s="138"/>
    </row>
    <row r="785" spans="1:5" ht="15.75" customHeight="1">
      <c r="A785" s="138"/>
      <c r="B785" s="138"/>
      <c r="C785" s="138"/>
      <c r="D785" s="138"/>
      <c r="E785" s="138"/>
    </row>
    <row r="786" spans="1:5" ht="15.75" customHeight="1">
      <c r="A786" s="138"/>
      <c r="B786" s="138"/>
      <c r="C786" s="138"/>
      <c r="D786" s="138"/>
      <c r="E786" s="138"/>
    </row>
    <row r="787" spans="1:5" ht="15.75" customHeight="1">
      <c r="A787" s="138"/>
      <c r="B787" s="138"/>
      <c r="C787" s="138"/>
      <c r="D787" s="138"/>
      <c r="E787" s="138"/>
    </row>
    <row r="788" spans="1:5" ht="15.75" customHeight="1">
      <c r="A788" s="138"/>
      <c r="B788" s="138"/>
      <c r="C788" s="138"/>
      <c r="D788" s="138"/>
      <c r="E788" s="138"/>
    </row>
    <row r="789" spans="1:5" ht="15.75" customHeight="1">
      <c r="A789" s="138"/>
      <c r="B789" s="138"/>
      <c r="C789" s="138"/>
      <c r="D789" s="138"/>
      <c r="E789" s="138"/>
    </row>
    <row r="790" spans="1:5" ht="15.75" customHeight="1">
      <c r="A790" s="138"/>
      <c r="B790" s="138"/>
      <c r="C790" s="138"/>
      <c r="D790" s="138"/>
      <c r="E790" s="138"/>
    </row>
    <row r="791" spans="1:5" ht="15.75" customHeight="1">
      <c r="A791" s="138"/>
      <c r="B791" s="138"/>
      <c r="C791" s="138"/>
      <c r="D791" s="138"/>
      <c r="E791" s="138"/>
    </row>
    <row r="792" spans="1:5" ht="15.75" customHeight="1">
      <c r="A792" s="138"/>
      <c r="B792" s="138"/>
      <c r="C792" s="138"/>
      <c r="D792" s="138"/>
      <c r="E792" s="138"/>
    </row>
    <row r="793" spans="1:5" ht="15.75" customHeight="1">
      <c r="A793" s="138"/>
      <c r="B793" s="138"/>
      <c r="C793" s="138"/>
      <c r="D793" s="138"/>
      <c r="E793" s="138"/>
    </row>
    <row r="794" spans="1:5" ht="15.75" customHeight="1">
      <c r="A794" s="138"/>
      <c r="B794" s="138"/>
      <c r="C794" s="138"/>
      <c r="D794" s="138"/>
      <c r="E794" s="138"/>
    </row>
    <row r="795" spans="1:5" ht="15.75" customHeight="1">
      <c r="A795" s="138"/>
      <c r="B795" s="138"/>
      <c r="C795" s="138"/>
      <c r="D795" s="138"/>
      <c r="E795" s="138"/>
    </row>
    <row r="796" spans="1:5" ht="15.75" customHeight="1">
      <c r="A796" s="138"/>
      <c r="B796" s="138"/>
      <c r="C796" s="138"/>
      <c r="D796" s="138"/>
      <c r="E796" s="138"/>
    </row>
    <row r="797" spans="1:5" ht="15.75" customHeight="1">
      <c r="A797" s="138"/>
      <c r="B797" s="138"/>
      <c r="C797" s="138"/>
      <c r="D797" s="138"/>
      <c r="E797" s="138"/>
    </row>
    <row r="798" spans="1:5" ht="15.75" customHeight="1">
      <c r="A798" s="138"/>
      <c r="B798" s="138"/>
      <c r="C798" s="138"/>
      <c r="D798" s="138"/>
      <c r="E798" s="138"/>
    </row>
    <row r="799" spans="1:5" ht="15.75" customHeight="1">
      <c r="A799" s="138"/>
      <c r="B799" s="138"/>
      <c r="C799" s="138"/>
      <c r="D799" s="138"/>
      <c r="E799" s="138"/>
    </row>
    <row r="800" spans="1:5" ht="15.75" customHeight="1">
      <c r="A800" s="138"/>
      <c r="B800" s="138"/>
      <c r="C800" s="138"/>
      <c r="D800" s="138"/>
      <c r="E800" s="138"/>
    </row>
    <row r="801" spans="1:5" ht="15.75" customHeight="1">
      <c r="A801" s="138"/>
      <c r="B801" s="138"/>
      <c r="C801" s="138"/>
      <c r="D801" s="138"/>
      <c r="E801" s="138"/>
    </row>
    <row r="802" spans="1:5" ht="15.75" customHeight="1">
      <c r="A802" s="138"/>
      <c r="B802" s="138"/>
      <c r="C802" s="138"/>
      <c r="D802" s="138"/>
      <c r="E802" s="138"/>
    </row>
    <row r="803" spans="1:5" ht="15.75" customHeight="1">
      <c r="A803" s="138"/>
      <c r="B803" s="138"/>
      <c r="C803" s="138"/>
      <c r="D803" s="138"/>
      <c r="E803" s="138"/>
    </row>
    <row r="804" spans="1:5" ht="15.75" customHeight="1">
      <c r="A804" s="138"/>
      <c r="B804" s="138"/>
      <c r="C804" s="138"/>
      <c r="D804" s="138"/>
      <c r="E804" s="138"/>
    </row>
    <row r="805" spans="1:5" ht="15.75" customHeight="1">
      <c r="A805" s="138"/>
      <c r="B805" s="138"/>
      <c r="C805" s="138"/>
      <c r="D805" s="138"/>
      <c r="E805" s="138"/>
    </row>
    <row r="806" spans="1:5" ht="15.75" customHeight="1">
      <c r="A806" s="138"/>
      <c r="B806" s="138"/>
      <c r="C806" s="138"/>
      <c r="D806" s="138"/>
      <c r="E806" s="138"/>
    </row>
    <row r="807" spans="1:5" ht="15.75" customHeight="1">
      <c r="A807" s="138"/>
      <c r="B807" s="138"/>
      <c r="C807" s="138"/>
      <c r="D807" s="138"/>
      <c r="E807" s="138"/>
    </row>
    <row r="808" spans="1:5" ht="15.75" customHeight="1">
      <c r="A808" s="138"/>
      <c r="B808" s="138"/>
      <c r="C808" s="138"/>
      <c r="D808" s="138"/>
      <c r="E808" s="138"/>
    </row>
    <row r="809" spans="1:5" ht="15.75" customHeight="1">
      <c r="A809" s="138"/>
      <c r="B809" s="138"/>
      <c r="C809" s="138"/>
      <c r="D809" s="138"/>
      <c r="E809" s="138"/>
    </row>
    <row r="810" spans="1:5" ht="15.75" customHeight="1">
      <c r="A810" s="138"/>
      <c r="B810" s="138"/>
      <c r="C810" s="138"/>
      <c r="D810" s="138"/>
      <c r="E810" s="138"/>
    </row>
    <row r="811" spans="1:5" ht="15.75" customHeight="1">
      <c r="A811" s="138"/>
      <c r="B811" s="138"/>
      <c r="C811" s="138"/>
      <c r="D811" s="138"/>
      <c r="E811" s="138"/>
    </row>
    <row r="812" spans="1:5" ht="15.75" customHeight="1">
      <c r="A812" s="138"/>
      <c r="B812" s="138"/>
      <c r="C812" s="138"/>
      <c r="D812" s="138"/>
      <c r="E812" s="138"/>
    </row>
    <row r="813" spans="1:5" ht="15.75" customHeight="1">
      <c r="A813" s="138"/>
      <c r="B813" s="138"/>
      <c r="C813" s="138"/>
      <c r="D813" s="138"/>
      <c r="E813" s="138"/>
    </row>
    <row r="814" spans="1:5" ht="15.75" customHeight="1">
      <c r="A814" s="138"/>
      <c r="B814" s="138"/>
      <c r="C814" s="138"/>
      <c r="D814" s="138"/>
      <c r="E814" s="138"/>
    </row>
    <row r="815" spans="1:5" ht="15.75" customHeight="1">
      <c r="A815" s="138"/>
      <c r="B815" s="138"/>
      <c r="C815" s="138"/>
      <c r="D815" s="138"/>
      <c r="E815" s="138"/>
    </row>
    <row r="816" spans="1:5" ht="15.75" customHeight="1">
      <c r="A816" s="138"/>
      <c r="B816" s="138"/>
      <c r="C816" s="138"/>
      <c r="D816" s="138"/>
      <c r="E816" s="138"/>
    </row>
    <row r="817" spans="1:5" ht="15.75" customHeight="1">
      <c r="A817" s="138"/>
      <c r="B817" s="138"/>
      <c r="C817" s="138"/>
      <c r="D817" s="138"/>
      <c r="E817" s="138"/>
    </row>
    <row r="818" spans="1:5" ht="15.75" customHeight="1">
      <c r="A818" s="138"/>
      <c r="B818" s="138"/>
      <c r="C818" s="138"/>
      <c r="D818" s="138"/>
      <c r="E818" s="138"/>
    </row>
    <row r="819" spans="1:5" ht="15.75" customHeight="1">
      <c r="A819" s="138"/>
      <c r="B819" s="138"/>
      <c r="C819" s="138"/>
      <c r="D819" s="138"/>
      <c r="E819" s="138"/>
    </row>
    <row r="820" spans="1:5" ht="15.75" customHeight="1">
      <c r="A820" s="138"/>
      <c r="B820" s="138"/>
      <c r="C820" s="138"/>
      <c r="D820" s="138"/>
      <c r="E820" s="138"/>
    </row>
    <row r="821" spans="1:5" ht="15.75" customHeight="1">
      <c r="A821" s="138"/>
      <c r="B821" s="138"/>
      <c r="C821" s="138"/>
      <c r="D821" s="138"/>
      <c r="E821" s="138"/>
    </row>
    <row r="822" spans="1:5" ht="15.75" customHeight="1">
      <c r="A822" s="138"/>
      <c r="B822" s="138"/>
      <c r="C822" s="138"/>
      <c r="D822" s="138"/>
      <c r="E822" s="138"/>
    </row>
    <row r="823" spans="1:5" ht="15.75" customHeight="1">
      <c r="A823" s="138"/>
      <c r="B823" s="138"/>
      <c r="C823" s="138"/>
      <c r="D823" s="138"/>
      <c r="E823" s="138"/>
    </row>
    <row r="824" spans="1:5" ht="15.75" customHeight="1">
      <c r="A824" s="138"/>
      <c r="B824" s="138"/>
      <c r="C824" s="138"/>
      <c r="D824" s="138"/>
      <c r="E824" s="138"/>
    </row>
    <row r="825" spans="1:5" ht="15.75" customHeight="1">
      <c r="A825" s="138"/>
      <c r="B825" s="138"/>
      <c r="C825" s="138"/>
      <c r="D825" s="138"/>
      <c r="E825" s="138"/>
    </row>
    <row r="826" spans="1:5" ht="15.75" customHeight="1">
      <c r="A826" s="138"/>
      <c r="B826" s="138"/>
      <c r="C826" s="138"/>
      <c r="D826" s="138"/>
      <c r="E826" s="138"/>
    </row>
    <row r="827" spans="1:5" ht="15.75" customHeight="1">
      <c r="A827" s="138"/>
      <c r="B827" s="138"/>
      <c r="C827" s="138"/>
      <c r="D827" s="138"/>
      <c r="E827" s="138"/>
    </row>
    <row r="828" spans="1:5" ht="15.75" customHeight="1">
      <c r="A828" s="138"/>
      <c r="B828" s="138"/>
      <c r="C828" s="138"/>
      <c r="D828" s="138"/>
      <c r="E828" s="138"/>
    </row>
    <row r="829" spans="1:5" ht="15.75" customHeight="1">
      <c r="A829" s="138"/>
      <c r="B829" s="138"/>
      <c r="C829" s="138"/>
      <c r="D829" s="138"/>
      <c r="E829" s="138"/>
    </row>
    <row r="830" spans="1:5" ht="15.75" customHeight="1">
      <c r="A830" s="138"/>
      <c r="B830" s="138"/>
      <c r="C830" s="138"/>
      <c r="D830" s="138"/>
      <c r="E830" s="138"/>
    </row>
    <row r="831" spans="1:5" ht="15.75" customHeight="1">
      <c r="A831" s="138"/>
      <c r="B831" s="138"/>
      <c r="C831" s="138"/>
      <c r="D831" s="138"/>
      <c r="E831" s="138"/>
    </row>
    <row r="832" spans="1:5" ht="15.75" customHeight="1">
      <c r="A832" s="138"/>
      <c r="B832" s="138"/>
      <c r="C832" s="138"/>
      <c r="D832" s="138"/>
      <c r="E832" s="138"/>
    </row>
    <row r="833" spans="1:5" ht="15.75" customHeight="1">
      <c r="A833" s="138"/>
      <c r="B833" s="138"/>
      <c r="C833" s="138"/>
      <c r="D833" s="138"/>
      <c r="E833" s="138"/>
    </row>
    <row r="834" spans="1:5" ht="15.75" customHeight="1">
      <c r="A834" s="138"/>
      <c r="B834" s="138"/>
      <c r="C834" s="138"/>
      <c r="D834" s="138"/>
      <c r="E834" s="138"/>
    </row>
    <row r="835" spans="1:5" ht="15.75" customHeight="1">
      <c r="A835" s="138"/>
      <c r="B835" s="138"/>
      <c r="C835" s="138"/>
      <c r="D835" s="138"/>
      <c r="E835" s="138"/>
    </row>
    <row r="836" spans="1:5" ht="15.75" customHeight="1">
      <c r="A836" s="138"/>
      <c r="B836" s="138"/>
      <c r="C836" s="138"/>
      <c r="D836" s="138"/>
      <c r="E836" s="138"/>
    </row>
    <row r="837" spans="1:5" ht="15.75" customHeight="1">
      <c r="A837" s="138"/>
      <c r="B837" s="138"/>
      <c r="C837" s="138"/>
      <c r="D837" s="138"/>
      <c r="E837" s="138"/>
    </row>
    <row r="838" spans="1:5" ht="15.75" customHeight="1">
      <c r="A838" s="138"/>
      <c r="B838" s="138"/>
      <c r="C838" s="138"/>
      <c r="D838" s="138"/>
      <c r="E838" s="138"/>
    </row>
    <row r="839" spans="1:5" ht="15.75" customHeight="1">
      <c r="A839" s="138"/>
      <c r="B839" s="138"/>
      <c r="C839" s="138"/>
      <c r="D839" s="138"/>
      <c r="E839" s="138"/>
    </row>
    <row r="840" spans="1:5" ht="15.75" customHeight="1">
      <c r="A840" s="138"/>
      <c r="B840" s="138"/>
      <c r="C840" s="138"/>
      <c r="D840" s="138"/>
      <c r="E840" s="138"/>
    </row>
    <row r="841" spans="1:5" ht="15.75" customHeight="1">
      <c r="A841" s="138"/>
      <c r="B841" s="138"/>
      <c r="C841" s="138"/>
      <c r="D841" s="138"/>
      <c r="E841" s="138"/>
    </row>
    <row r="842" spans="1:5" ht="15.75" customHeight="1">
      <c r="A842" s="138"/>
      <c r="B842" s="138"/>
      <c r="C842" s="138"/>
      <c r="D842" s="138"/>
      <c r="E842" s="138"/>
    </row>
    <row r="843" spans="1:5" ht="15.75" customHeight="1">
      <c r="A843" s="138"/>
      <c r="B843" s="138"/>
      <c r="C843" s="138"/>
      <c r="D843" s="138"/>
      <c r="E843" s="138"/>
    </row>
    <row r="844" spans="1:5" ht="15.75" customHeight="1">
      <c r="A844" s="138"/>
      <c r="B844" s="138"/>
      <c r="C844" s="138"/>
      <c r="D844" s="138"/>
      <c r="E844" s="138"/>
    </row>
    <row r="845" spans="1:5" ht="15.75" customHeight="1">
      <c r="A845" s="138"/>
      <c r="B845" s="138"/>
      <c r="C845" s="138"/>
      <c r="D845" s="138"/>
      <c r="E845" s="138"/>
    </row>
    <row r="846" spans="1:5" ht="15.75" customHeight="1">
      <c r="A846" s="138"/>
      <c r="B846" s="138"/>
      <c r="C846" s="138"/>
      <c r="D846" s="138"/>
      <c r="E846" s="138"/>
    </row>
    <row r="847" spans="1:5" ht="15.75" customHeight="1">
      <c r="A847" s="138"/>
      <c r="B847" s="138"/>
      <c r="C847" s="138"/>
      <c r="D847" s="138"/>
      <c r="E847" s="138"/>
    </row>
    <row r="848" spans="1:5" ht="15.75" customHeight="1">
      <c r="A848" s="138"/>
      <c r="B848" s="138"/>
      <c r="C848" s="138"/>
      <c r="D848" s="138"/>
      <c r="E848" s="138"/>
    </row>
    <row r="849" spans="1:5" ht="15.75" customHeight="1">
      <c r="A849" s="138"/>
      <c r="B849" s="138"/>
      <c r="C849" s="138"/>
      <c r="D849" s="138"/>
      <c r="E849" s="138"/>
    </row>
    <row r="850" spans="1:5" ht="15.75" customHeight="1">
      <c r="A850" s="138"/>
      <c r="B850" s="138"/>
      <c r="C850" s="138"/>
      <c r="D850" s="138"/>
      <c r="E850" s="138"/>
    </row>
    <row r="851" spans="1:5" ht="15.75" customHeight="1">
      <c r="A851" s="138"/>
      <c r="B851" s="138"/>
      <c r="C851" s="138"/>
      <c r="D851" s="138"/>
      <c r="E851" s="138"/>
    </row>
    <row r="852" spans="1:5" ht="15.75" customHeight="1">
      <c r="A852" s="138"/>
      <c r="B852" s="138"/>
      <c r="C852" s="138"/>
      <c r="D852" s="138"/>
      <c r="E852" s="138"/>
    </row>
    <row r="853" spans="1:5" ht="15.75" customHeight="1">
      <c r="A853" s="138"/>
      <c r="B853" s="138"/>
      <c r="C853" s="138"/>
      <c r="D853" s="138"/>
      <c r="E853" s="138"/>
    </row>
    <row r="854" spans="1:5" ht="15.75" customHeight="1">
      <c r="A854" s="138"/>
      <c r="B854" s="138"/>
      <c r="C854" s="138"/>
      <c r="D854" s="138"/>
      <c r="E854" s="138"/>
    </row>
    <row r="855" spans="1:5" ht="15.75" customHeight="1">
      <c r="A855" s="138"/>
      <c r="B855" s="138"/>
      <c r="C855" s="138"/>
      <c r="D855" s="138"/>
      <c r="E855" s="138"/>
    </row>
    <row r="856" spans="1:5" ht="15.75" customHeight="1">
      <c r="A856" s="138"/>
      <c r="B856" s="138"/>
      <c r="C856" s="138"/>
      <c r="D856" s="138"/>
      <c r="E856" s="138"/>
    </row>
    <row r="857" spans="1:5" ht="15.75" customHeight="1">
      <c r="A857" s="138"/>
      <c r="B857" s="138"/>
      <c r="C857" s="138"/>
      <c r="D857" s="138"/>
      <c r="E857" s="138"/>
    </row>
    <row r="858" spans="1:5" ht="15.75" customHeight="1">
      <c r="A858" s="138"/>
      <c r="B858" s="138"/>
      <c r="C858" s="138"/>
      <c r="D858" s="138"/>
      <c r="E858" s="138"/>
    </row>
    <row r="859" spans="1:5" ht="15.75" customHeight="1">
      <c r="A859" s="138"/>
      <c r="B859" s="138"/>
      <c r="C859" s="138"/>
      <c r="D859" s="138"/>
      <c r="E859" s="138"/>
    </row>
    <row r="860" spans="1:5" ht="15.75" customHeight="1">
      <c r="A860" s="138"/>
      <c r="B860" s="138"/>
      <c r="C860" s="138"/>
      <c r="D860" s="138"/>
      <c r="E860" s="138"/>
    </row>
    <row r="861" spans="1:5" ht="15.75" customHeight="1">
      <c r="A861" s="138"/>
      <c r="B861" s="138"/>
      <c r="C861" s="138"/>
      <c r="D861" s="138"/>
      <c r="E861" s="138"/>
    </row>
    <row r="862" spans="1:5" ht="15.75" customHeight="1">
      <c r="A862" s="138"/>
      <c r="B862" s="138"/>
      <c r="C862" s="138"/>
      <c r="D862" s="138"/>
      <c r="E862" s="138"/>
    </row>
    <row r="863" spans="1:5" ht="15.75" customHeight="1">
      <c r="A863" s="138"/>
      <c r="B863" s="138"/>
      <c r="C863" s="138"/>
      <c r="D863" s="138"/>
      <c r="E863" s="138"/>
    </row>
    <row r="864" spans="1:5" ht="15.75" customHeight="1">
      <c r="A864" s="138"/>
      <c r="B864" s="138"/>
      <c r="C864" s="138"/>
      <c r="D864" s="138"/>
      <c r="E864" s="138"/>
    </row>
    <row r="865" spans="1:5" ht="15.75" customHeight="1">
      <c r="A865" s="138"/>
      <c r="B865" s="138"/>
      <c r="C865" s="138"/>
      <c r="D865" s="138"/>
      <c r="E865" s="138"/>
    </row>
    <row r="866" spans="1:5" ht="15.75" customHeight="1">
      <c r="A866" s="138"/>
      <c r="B866" s="138"/>
      <c r="C866" s="138"/>
      <c r="D866" s="138"/>
      <c r="E866" s="138"/>
    </row>
    <row r="867" spans="1:5" ht="15.75" customHeight="1">
      <c r="A867" s="138"/>
      <c r="B867" s="138"/>
      <c r="C867" s="138"/>
      <c r="D867" s="138"/>
      <c r="E867" s="138"/>
    </row>
    <row r="868" spans="1:5" ht="15.75" customHeight="1">
      <c r="A868" s="138"/>
      <c r="B868" s="138"/>
      <c r="C868" s="138"/>
      <c r="D868" s="138"/>
      <c r="E868" s="138"/>
    </row>
    <row r="869" spans="1:5" ht="15.75" customHeight="1">
      <c r="A869" s="138"/>
      <c r="B869" s="138"/>
      <c r="C869" s="138"/>
      <c r="D869" s="138"/>
      <c r="E869" s="138"/>
    </row>
    <row r="870" spans="1:5" ht="15.75" customHeight="1">
      <c r="A870" s="138"/>
      <c r="B870" s="138"/>
      <c r="C870" s="138"/>
      <c r="D870" s="138"/>
      <c r="E870" s="138"/>
    </row>
    <row r="871" spans="1:5" ht="15.75" customHeight="1">
      <c r="A871" s="138"/>
      <c r="B871" s="138"/>
      <c r="C871" s="138"/>
      <c r="D871" s="138"/>
      <c r="E871" s="138"/>
    </row>
    <row r="872" spans="1:5" ht="15.75" customHeight="1">
      <c r="A872" s="138"/>
      <c r="B872" s="138"/>
      <c r="C872" s="138"/>
      <c r="D872" s="138"/>
      <c r="E872" s="138"/>
    </row>
    <row r="873" spans="1:5" ht="15.75" customHeight="1">
      <c r="A873" s="138"/>
      <c r="B873" s="138"/>
      <c r="C873" s="138"/>
      <c r="D873" s="138"/>
      <c r="E873" s="138"/>
    </row>
    <row r="874" spans="1:5" ht="15.75" customHeight="1">
      <c r="A874" s="138"/>
      <c r="B874" s="138"/>
      <c r="C874" s="138"/>
      <c r="D874" s="138"/>
      <c r="E874" s="138"/>
    </row>
    <row r="875" spans="1:5" ht="15.75" customHeight="1">
      <c r="A875" s="138"/>
      <c r="B875" s="138"/>
      <c r="C875" s="138"/>
      <c r="D875" s="138"/>
      <c r="E875" s="138"/>
    </row>
    <row r="876" spans="1:5" ht="15.75" customHeight="1">
      <c r="A876" s="138"/>
      <c r="B876" s="138"/>
      <c r="C876" s="138"/>
      <c r="D876" s="138"/>
      <c r="E876" s="138"/>
    </row>
    <row r="877" spans="1:5" ht="15.75" customHeight="1">
      <c r="A877" s="138"/>
      <c r="B877" s="138"/>
      <c r="C877" s="138"/>
      <c r="D877" s="138"/>
      <c r="E877" s="138"/>
    </row>
    <row r="878" spans="1:5" ht="15.75" customHeight="1">
      <c r="A878" s="138"/>
      <c r="B878" s="138"/>
      <c r="C878" s="138"/>
      <c r="D878" s="138"/>
      <c r="E878" s="138"/>
    </row>
    <row r="879" spans="1:5" ht="15.75" customHeight="1">
      <c r="A879" s="138"/>
      <c r="B879" s="138"/>
      <c r="C879" s="138"/>
      <c r="D879" s="138"/>
      <c r="E879" s="138"/>
    </row>
    <row r="880" spans="1:5" ht="15.75" customHeight="1">
      <c r="A880" s="138"/>
      <c r="B880" s="138"/>
      <c r="C880" s="138"/>
      <c r="D880" s="138"/>
      <c r="E880" s="138"/>
    </row>
    <row r="881" spans="1:5" ht="15.75" customHeight="1">
      <c r="A881" s="138"/>
      <c r="B881" s="138"/>
      <c r="C881" s="138"/>
      <c r="D881" s="138"/>
      <c r="E881" s="138"/>
    </row>
    <row r="882" spans="1:5" ht="15.75" customHeight="1">
      <c r="A882" s="138"/>
      <c r="B882" s="138"/>
      <c r="C882" s="138"/>
      <c r="D882" s="138"/>
      <c r="E882" s="138"/>
    </row>
    <row r="883" spans="1:5" ht="15.75" customHeight="1">
      <c r="A883" s="138"/>
      <c r="B883" s="138"/>
      <c r="C883" s="138"/>
      <c r="D883" s="138"/>
      <c r="E883" s="138"/>
    </row>
    <row r="884" spans="1:5" ht="15.75" customHeight="1">
      <c r="A884" s="138"/>
      <c r="B884" s="138"/>
      <c r="C884" s="138"/>
      <c r="D884" s="138"/>
      <c r="E884" s="138"/>
    </row>
    <row r="885" spans="1:5" ht="15.75" customHeight="1">
      <c r="A885" s="138"/>
      <c r="B885" s="138"/>
      <c r="C885" s="138"/>
      <c r="D885" s="138"/>
      <c r="E885" s="138"/>
    </row>
    <row r="886" spans="1:5" ht="15.75" customHeight="1">
      <c r="A886" s="138"/>
      <c r="B886" s="138"/>
      <c r="C886" s="138"/>
      <c r="D886" s="138"/>
      <c r="E886" s="138"/>
    </row>
    <row r="887" spans="1:5" ht="15.75" customHeight="1">
      <c r="A887" s="138"/>
      <c r="B887" s="138"/>
      <c r="C887" s="138"/>
      <c r="D887" s="138"/>
      <c r="E887" s="138"/>
    </row>
    <row r="888" spans="1:5" ht="15.75" customHeight="1">
      <c r="A888" s="138"/>
      <c r="B888" s="138"/>
      <c r="C888" s="138"/>
      <c r="D888" s="138"/>
      <c r="E888" s="138"/>
    </row>
    <row r="889" spans="1:5" ht="15.75" customHeight="1">
      <c r="A889" s="138"/>
      <c r="B889" s="138"/>
      <c r="C889" s="138"/>
      <c r="D889" s="138"/>
      <c r="E889" s="138"/>
    </row>
    <row r="890" spans="1:5" ht="15.75" customHeight="1">
      <c r="A890" s="138"/>
      <c r="B890" s="138"/>
      <c r="C890" s="138"/>
      <c r="D890" s="138"/>
      <c r="E890" s="138"/>
    </row>
    <row r="891" spans="1:5" ht="15.75" customHeight="1">
      <c r="A891" s="138"/>
      <c r="B891" s="138"/>
      <c r="C891" s="138"/>
      <c r="D891" s="138"/>
      <c r="E891" s="138"/>
    </row>
    <row r="892" spans="1:5" ht="15.75" customHeight="1">
      <c r="A892" s="138"/>
      <c r="B892" s="138"/>
      <c r="C892" s="138"/>
      <c r="D892" s="138"/>
      <c r="E892" s="138"/>
    </row>
    <row r="893" spans="1:5" ht="15.75" customHeight="1">
      <c r="A893" s="138"/>
      <c r="B893" s="138"/>
      <c r="C893" s="138"/>
      <c r="D893" s="138"/>
      <c r="E893" s="138"/>
    </row>
    <row r="894" spans="1:5" ht="15.75" customHeight="1">
      <c r="A894" s="138"/>
      <c r="B894" s="138"/>
      <c r="C894" s="138"/>
      <c r="D894" s="138"/>
      <c r="E894" s="138"/>
    </row>
    <row r="895" spans="1:5" ht="15.75" customHeight="1">
      <c r="A895" s="138"/>
      <c r="B895" s="138"/>
      <c r="C895" s="138"/>
      <c r="D895" s="138"/>
      <c r="E895" s="138"/>
    </row>
    <row r="896" spans="1:5" ht="15.75" customHeight="1">
      <c r="A896" s="138"/>
      <c r="B896" s="138"/>
      <c r="C896" s="138"/>
      <c r="D896" s="138"/>
      <c r="E896" s="138"/>
    </row>
    <row r="897" spans="1:5" ht="15.75" customHeight="1">
      <c r="A897" s="138"/>
      <c r="B897" s="138"/>
      <c r="C897" s="138"/>
      <c r="D897" s="138"/>
      <c r="E897" s="138"/>
    </row>
    <row r="898" spans="1:5" ht="15.75" customHeight="1">
      <c r="A898" s="138"/>
      <c r="B898" s="138"/>
      <c r="C898" s="138"/>
      <c r="D898" s="138"/>
      <c r="E898" s="138"/>
    </row>
    <row r="899" spans="1:5" ht="15.75" customHeight="1">
      <c r="A899" s="138"/>
      <c r="B899" s="138"/>
      <c r="C899" s="138"/>
      <c r="D899" s="138"/>
      <c r="E899" s="138"/>
    </row>
    <row r="900" spans="1:5" ht="15.75" customHeight="1">
      <c r="A900" s="138"/>
      <c r="B900" s="138"/>
      <c r="C900" s="138"/>
      <c r="D900" s="138"/>
      <c r="E900" s="138"/>
    </row>
    <row r="901" spans="1:5" ht="15.75" customHeight="1">
      <c r="A901" s="138"/>
      <c r="B901" s="138"/>
      <c r="C901" s="138"/>
      <c r="D901" s="138"/>
      <c r="E901" s="138"/>
    </row>
    <row r="902" spans="1:5" ht="15.75" customHeight="1">
      <c r="A902" s="138"/>
      <c r="B902" s="138"/>
      <c r="C902" s="138"/>
      <c r="D902" s="138"/>
      <c r="E902" s="138"/>
    </row>
    <row r="903" spans="1:5" ht="15.75" customHeight="1">
      <c r="A903" s="138"/>
      <c r="B903" s="138"/>
      <c r="C903" s="138"/>
      <c r="D903" s="138"/>
      <c r="E903" s="138"/>
    </row>
    <row r="904" spans="1:5" ht="15.75" customHeight="1">
      <c r="A904" s="138"/>
      <c r="B904" s="138"/>
      <c r="C904" s="138"/>
      <c r="D904" s="138"/>
      <c r="E904" s="138"/>
    </row>
    <row r="905" spans="1:5" ht="15.75" customHeight="1">
      <c r="A905" s="138"/>
      <c r="B905" s="138"/>
      <c r="C905" s="138"/>
      <c r="D905" s="138"/>
      <c r="E905" s="138"/>
    </row>
    <row r="906" spans="1:5" ht="15.75" customHeight="1">
      <c r="A906" s="138"/>
      <c r="B906" s="138"/>
      <c r="C906" s="138"/>
      <c r="D906" s="138"/>
      <c r="E906" s="138"/>
    </row>
    <row r="907" spans="1:5" ht="15.75" customHeight="1">
      <c r="A907" s="138"/>
      <c r="B907" s="138"/>
      <c r="C907" s="138"/>
      <c r="D907" s="138"/>
      <c r="E907" s="138"/>
    </row>
    <row r="908" spans="1:5" ht="15.75" customHeight="1">
      <c r="A908" s="138"/>
      <c r="B908" s="138"/>
      <c r="C908" s="138"/>
      <c r="D908" s="138"/>
      <c r="E908" s="138"/>
    </row>
    <row r="909" spans="1:5" ht="15.75" customHeight="1">
      <c r="A909" s="138"/>
      <c r="B909" s="138"/>
      <c r="C909" s="138"/>
      <c r="D909" s="138"/>
      <c r="E909" s="138"/>
    </row>
    <row r="910" spans="1:5" ht="15.75" customHeight="1">
      <c r="A910" s="138"/>
      <c r="B910" s="138"/>
      <c r="C910" s="138"/>
      <c r="D910" s="138"/>
      <c r="E910" s="138"/>
    </row>
    <row r="911" spans="1:5" ht="15.75" customHeight="1">
      <c r="A911" s="138"/>
      <c r="B911" s="138"/>
      <c r="C911" s="138"/>
      <c r="D911" s="138"/>
      <c r="E911" s="138"/>
    </row>
    <row r="912" spans="1:5" ht="15.75" customHeight="1">
      <c r="A912" s="138"/>
      <c r="B912" s="138"/>
      <c r="C912" s="138"/>
      <c r="D912" s="138"/>
      <c r="E912" s="138"/>
    </row>
    <row r="913" spans="1:5" ht="15.75" customHeight="1">
      <c r="A913" s="138"/>
      <c r="B913" s="138"/>
      <c r="C913" s="138"/>
      <c r="D913" s="138"/>
      <c r="E913" s="138"/>
    </row>
    <row r="914" spans="1:5" ht="15.75" customHeight="1">
      <c r="A914" s="138"/>
      <c r="B914" s="138"/>
      <c r="C914" s="138"/>
      <c r="D914" s="138"/>
      <c r="E914" s="138"/>
    </row>
    <row r="915" spans="1:5" ht="15.75" customHeight="1">
      <c r="A915" s="138"/>
      <c r="B915" s="138"/>
      <c r="C915" s="138"/>
      <c r="D915" s="138"/>
      <c r="E915" s="138"/>
    </row>
    <row r="916" spans="1:5" ht="15.75" customHeight="1">
      <c r="A916" s="138"/>
      <c r="B916" s="138"/>
      <c r="C916" s="138"/>
      <c r="D916" s="138"/>
      <c r="E916" s="138"/>
    </row>
    <row r="917" spans="1:5" ht="15.75" customHeight="1">
      <c r="A917" s="138"/>
      <c r="B917" s="138"/>
      <c r="C917" s="138"/>
      <c r="D917" s="138"/>
      <c r="E917" s="138"/>
    </row>
    <row r="918" spans="1:5" ht="15.75" customHeight="1">
      <c r="A918" s="138"/>
      <c r="B918" s="138"/>
      <c r="C918" s="138"/>
      <c r="D918" s="138"/>
      <c r="E918" s="138"/>
    </row>
    <row r="919" spans="1:5" ht="15.75" customHeight="1">
      <c r="A919" s="138"/>
      <c r="B919" s="138"/>
      <c r="C919" s="138"/>
      <c r="D919" s="138"/>
      <c r="E919" s="138"/>
    </row>
    <row r="920" spans="1:5" ht="15.75" customHeight="1">
      <c r="A920" s="138"/>
      <c r="B920" s="138"/>
      <c r="C920" s="138"/>
      <c r="D920" s="138"/>
      <c r="E920" s="138"/>
    </row>
    <row r="921" spans="1:5" ht="15.75" customHeight="1">
      <c r="A921" s="138"/>
      <c r="B921" s="138"/>
      <c r="C921" s="138"/>
      <c r="D921" s="138"/>
      <c r="E921" s="138"/>
    </row>
    <row r="922" spans="1:5" ht="15.75" customHeight="1">
      <c r="A922" s="138"/>
      <c r="B922" s="138"/>
      <c r="C922" s="138"/>
      <c r="D922" s="138"/>
      <c r="E922" s="138"/>
    </row>
    <row r="923" spans="1:5" ht="15.75" customHeight="1">
      <c r="A923" s="138"/>
      <c r="B923" s="138"/>
      <c r="C923" s="138"/>
      <c r="D923" s="138"/>
      <c r="E923" s="138"/>
    </row>
    <row r="924" spans="1:5" ht="15.75" customHeight="1">
      <c r="A924" s="138"/>
      <c r="B924" s="138"/>
      <c r="C924" s="138"/>
      <c r="D924" s="138"/>
      <c r="E924" s="138"/>
    </row>
    <row r="925" spans="1:5" ht="15.75" customHeight="1">
      <c r="A925" s="138"/>
      <c r="B925" s="138"/>
      <c r="C925" s="138"/>
      <c r="D925" s="138"/>
      <c r="E925" s="138"/>
    </row>
    <row r="926" spans="1:5" ht="15.75" customHeight="1">
      <c r="A926" s="138"/>
      <c r="B926" s="138"/>
      <c r="C926" s="138"/>
      <c r="D926" s="138"/>
      <c r="E926" s="138"/>
    </row>
    <row r="927" spans="1:5" ht="15.75" customHeight="1">
      <c r="A927" s="138"/>
      <c r="B927" s="138"/>
      <c r="C927" s="138"/>
      <c r="D927" s="138"/>
      <c r="E927" s="138"/>
    </row>
    <row r="928" spans="1:5" ht="15.75" customHeight="1">
      <c r="A928" s="138"/>
      <c r="B928" s="138"/>
      <c r="C928" s="138"/>
      <c r="D928" s="138"/>
      <c r="E928" s="138"/>
    </row>
    <row r="929" spans="1:5" ht="15.75" customHeight="1">
      <c r="A929" s="138"/>
      <c r="B929" s="138"/>
      <c r="C929" s="138"/>
      <c r="D929" s="138"/>
      <c r="E929" s="138"/>
    </row>
    <row r="930" spans="1:5" ht="15.75" customHeight="1">
      <c r="A930" s="138"/>
      <c r="B930" s="138"/>
      <c r="C930" s="138"/>
      <c r="D930" s="138"/>
      <c r="E930" s="138"/>
    </row>
    <row r="931" spans="1:5" ht="15.75" customHeight="1">
      <c r="A931" s="138"/>
      <c r="B931" s="138"/>
      <c r="C931" s="138"/>
      <c r="D931" s="138"/>
      <c r="E931" s="138"/>
    </row>
    <row r="932" spans="1:5" ht="15.75" customHeight="1">
      <c r="A932" s="138"/>
      <c r="B932" s="138"/>
      <c r="C932" s="138"/>
      <c r="D932" s="138"/>
      <c r="E932" s="138"/>
    </row>
    <row r="933" spans="1:5" ht="15.75" customHeight="1">
      <c r="A933" s="138"/>
      <c r="B933" s="138"/>
      <c r="C933" s="138"/>
      <c r="D933" s="138"/>
      <c r="E933" s="138"/>
    </row>
    <row r="934" spans="1:5" ht="15.75" customHeight="1">
      <c r="A934" s="138"/>
      <c r="B934" s="138"/>
      <c r="C934" s="138"/>
      <c r="D934" s="138"/>
      <c r="E934" s="138"/>
    </row>
    <row r="935" spans="1:5" ht="15.75" customHeight="1">
      <c r="A935" s="138"/>
      <c r="B935" s="138"/>
      <c r="C935" s="138"/>
      <c r="D935" s="138"/>
      <c r="E935" s="138"/>
    </row>
    <row r="936" spans="1:5" ht="15.75" customHeight="1">
      <c r="A936" s="138"/>
      <c r="B936" s="138"/>
      <c r="C936" s="138"/>
      <c r="D936" s="138"/>
      <c r="E936" s="138"/>
    </row>
    <row r="937" spans="1:5" ht="15.75" customHeight="1">
      <c r="A937" s="138"/>
      <c r="B937" s="138"/>
      <c r="C937" s="138"/>
      <c r="D937" s="138"/>
      <c r="E937" s="138"/>
    </row>
    <row r="938" spans="1:5" ht="15.75" customHeight="1">
      <c r="A938" s="138"/>
      <c r="B938" s="138"/>
      <c r="C938" s="138"/>
      <c r="D938" s="138"/>
      <c r="E938" s="138"/>
    </row>
    <row r="939" spans="1:5" ht="15.75" customHeight="1">
      <c r="A939" s="138"/>
      <c r="B939" s="138"/>
      <c r="C939" s="138"/>
      <c r="D939" s="138"/>
      <c r="E939" s="138"/>
    </row>
    <row r="940" spans="1:5" ht="15.75" customHeight="1">
      <c r="A940" s="138"/>
      <c r="B940" s="138"/>
      <c r="C940" s="138"/>
      <c r="D940" s="138"/>
      <c r="E940" s="138"/>
    </row>
    <row r="941" spans="1:5" ht="15.75" customHeight="1">
      <c r="A941" s="138"/>
      <c r="B941" s="138"/>
      <c r="C941" s="138"/>
      <c r="D941" s="138"/>
      <c r="E941" s="138"/>
    </row>
    <row r="942" spans="1:5" ht="15.75" customHeight="1">
      <c r="A942" s="138"/>
      <c r="B942" s="138"/>
      <c r="C942" s="138"/>
      <c r="D942" s="138"/>
      <c r="E942" s="138"/>
    </row>
    <row r="943" spans="1:5" ht="15.75" customHeight="1">
      <c r="A943" s="138"/>
      <c r="B943" s="138"/>
      <c r="C943" s="138"/>
      <c r="D943" s="138"/>
      <c r="E943" s="138"/>
    </row>
    <row r="944" spans="1:5" ht="15.75" customHeight="1">
      <c r="A944" s="138"/>
      <c r="B944" s="138"/>
      <c r="C944" s="138"/>
      <c r="D944" s="138"/>
      <c r="E944" s="138"/>
    </row>
    <row r="945" spans="1:5" ht="15.75" customHeight="1">
      <c r="A945" s="138"/>
      <c r="B945" s="138"/>
      <c r="C945" s="138"/>
      <c r="D945" s="138"/>
      <c r="E945" s="138"/>
    </row>
    <row r="946" spans="1:5" ht="15.75" customHeight="1">
      <c r="A946" s="138"/>
      <c r="B946" s="138"/>
      <c r="C946" s="138"/>
      <c r="D946" s="138"/>
      <c r="E946" s="138"/>
    </row>
    <row r="947" spans="1:5" ht="15.75" customHeight="1">
      <c r="A947" s="138"/>
      <c r="B947" s="138"/>
      <c r="C947" s="138"/>
      <c r="D947" s="138"/>
      <c r="E947" s="138"/>
    </row>
    <row r="948" spans="1:5" ht="15.75" customHeight="1">
      <c r="A948" s="138"/>
      <c r="B948" s="138"/>
      <c r="C948" s="138"/>
      <c r="D948" s="138"/>
      <c r="E948" s="138"/>
    </row>
    <row r="949" spans="1:5" ht="15.75" customHeight="1">
      <c r="A949" s="138"/>
      <c r="B949" s="138"/>
      <c r="C949" s="138"/>
      <c r="D949" s="138"/>
      <c r="E949" s="138"/>
    </row>
    <row r="950" spans="1:5" ht="15.75" customHeight="1">
      <c r="A950" s="138"/>
      <c r="B950" s="138"/>
      <c r="C950" s="138"/>
      <c r="D950" s="138"/>
      <c r="E950" s="138"/>
    </row>
    <row r="951" spans="1:5" ht="15.75" customHeight="1">
      <c r="A951" s="138"/>
      <c r="B951" s="138"/>
      <c r="C951" s="138"/>
      <c r="D951" s="138"/>
      <c r="E951" s="138"/>
    </row>
    <row r="952" spans="1:5" ht="15.75" customHeight="1">
      <c r="A952" s="138"/>
      <c r="B952" s="138"/>
      <c r="C952" s="138"/>
      <c r="D952" s="138"/>
      <c r="E952" s="138"/>
    </row>
    <row r="953" spans="1:5" ht="15.75" customHeight="1">
      <c r="A953" s="138"/>
      <c r="B953" s="138"/>
      <c r="C953" s="138"/>
      <c r="D953" s="138"/>
      <c r="E953" s="138"/>
    </row>
    <row r="954" spans="1:5" ht="15.75" customHeight="1">
      <c r="A954" s="138"/>
      <c r="B954" s="138"/>
      <c r="C954" s="138"/>
      <c r="D954" s="138"/>
      <c r="E954" s="138"/>
    </row>
    <row r="955" spans="1:5" ht="15.75" customHeight="1">
      <c r="A955" s="138"/>
      <c r="B955" s="138"/>
      <c r="C955" s="138"/>
      <c r="D955" s="138"/>
      <c r="E955" s="138"/>
    </row>
    <row r="956" spans="1:5" ht="15.75" customHeight="1">
      <c r="A956" s="138"/>
      <c r="B956" s="138"/>
      <c r="C956" s="138"/>
      <c r="D956" s="138"/>
      <c r="E956" s="138"/>
    </row>
    <row r="957" spans="1:5" ht="15.75" customHeight="1">
      <c r="A957" s="138"/>
      <c r="B957" s="138"/>
      <c r="C957" s="138"/>
      <c r="D957" s="138"/>
      <c r="E957" s="138"/>
    </row>
    <row r="958" spans="1:5" ht="15.75" customHeight="1">
      <c r="A958" s="138"/>
      <c r="B958" s="138"/>
      <c r="C958" s="138"/>
      <c r="D958" s="138"/>
      <c r="E958" s="138"/>
    </row>
    <row r="959" spans="1:5" ht="15.75" customHeight="1">
      <c r="A959" s="138"/>
      <c r="B959" s="138"/>
      <c r="C959" s="138"/>
      <c r="D959" s="138"/>
      <c r="E959" s="138"/>
    </row>
    <row r="960" spans="1:5" ht="15.75" customHeight="1">
      <c r="A960" s="138"/>
      <c r="B960" s="138"/>
      <c r="C960" s="138"/>
      <c r="D960" s="138"/>
      <c r="E960" s="138"/>
    </row>
    <row r="961" spans="1:5" ht="15.75" customHeight="1">
      <c r="A961" s="138"/>
      <c r="B961" s="138"/>
      <c r="C961" s="138"/>
      <c r="D961" s="138"/>
      <c r="E961" s="138"/>
    </row>
    <row r="962" spans="1:5" ht="15.75" customHeight="1">
      <c r="A962" s="138"/>
      <c r="B962" s="138"/>
      <c r="C962" s="138"/>
      <c r="D962" s="138"/>
      <c r="E962" s="138"/>
    </row>
    <row r="963" spans="1:5" ht="15.75" customHeight="1">
      <c r="A963" s="138"/>
      <c r="B963" s="138"/>
      <c r="C963" s="138"/>
      <c r="D963" s="138"/>
      <c r="E963" s="138"/>
    </row>
    <row r="964" spans="1:5" ht="15.75" customHeight="1">
      <c r="A964" s="138"/>
      <c r="B964" s="138"/>
      <c r="C964" s="138"/>
      <c r="D964" s="138"/>
      <c r="E964" s="138"/>
    </row>
    <row r="965" spans="1:5" ht="15.75" customHeight="1">
      <c r="A965" s="138"/>
      <c r="B965" s="138"/>
      <c r="C965" s="138"/>
      <c r="D965" s="138"/>
      <c r="E965" s="138"/>
    </row>
    <row r="966" spans="1:5" ht="15.75" customHeight="1">
      <c r="A966" s="138"/>
      <c r="B966" s="138"/>
      <c r="C966" s="138"/>
      <c r="D966" s="138"/>
      <c r="E966" s="138"/>
    </row>
    <row r="967" spans="1:5" ht="15.75" customHeight="1">
      <c r="A967" s="138"/>
      <c r="B967" s="138"/>
      <c r="C967" s="138"/>
      <c r="D967" s="138"/>
      <c r="E967" s="138"/>
    </row>
    <row r="968" spans="1:5" ht="15.75" customHeight="1">
      <c r="A968" s="138"/>
      <c r="B968" s="138"/>
      <c r="C968" s="138"/>
      <c r="D968" s="138"/>
      <c r="E968" s="138"/>
    </row>
    <row r="969" spans="1:5" ht="15.75" customHeight="1">
      <c r="A969" s="138"/>
      <c r="B969" s="138"/>
      <c r="C969" s="138"/>
      <c r="D969" s="138"/>
      <c r="E969" s="138"/>
    </row>
    <row r="970" spans="1:5" ht="15.75" customHeight="1">
      <c r="A970" s="138"/>
      <c r="B970" s="138"/>
      <c r="C970" s="138"/>
      <c r="D970" s="138"/>
      <c r="E970" s="138"/>
    </row>
    <row r="971" spans="1:5" ht="15.75" customHeight="1">
      <c r="A971" s="138"/>
      <c r="B971" s="138"/>
      <c r="C971" s="138"/>
      <c r="D971" s="138"/>
      <c r="E971" s="138"/>
    </row>
    <row r="972" spans="1:5" ht="15.75" customHeight="1">
      <c r="A972" s="138"/>
      <c r="B972" s="138"/>
      <c r="C972" s="138"/>
      <c r="D972" s="138"/>
      <c r="E972" s="138"/>
    </row>
    <row r="973" spans="1:5" ht="15.75" customHeight="1">
      <c r="A973" s="138"/>
      <c r="B973" s="138"/>
      <c r="C973" s="138"/>
      <c r="D973" s="138"/>
      <c r="E973" s="138"/>
    </row>
    <row r="974" spans="1:5" ht="15.75" customHeight="1">
      <c r="A974" s="138"/>
      <c r="B974" s="138"/>
      <c r="C974" s="138"/>
      <c r="D974" s="138"/>
      <c r="E974" s="138"/>
    </row>
    <row r="975" spans="1:5" ht="15.75" customHeight="1">
      <c r="A975" s="138"/>
      <c r="B975" s="138"/>
      <c r="C975" s="138"/>
      <c r="D975" s="138"/>
      <c r="E975" s="138"/>
    </row>
    <row r="976" spans="1:5" ht="15.75" customHeight="1">
      <c r="A976" s="138"/>
      <c r="B976" s="138"/>
      <c r="C976" s="138"/>
      <c r="D976" s="138"/>
      <c r="E976" s="138"/>
    </row>
    <row r="977" spans="1:5" ht="15.75" customHeight="1">
      <c r="A977" s="138"/>
      <c r="B977" s="138"/>
      <c r="C977" s="138"/>
      <c r="D977" s="138"/>
      <c r="E977" s="138"/>
    </row>
    <row r="978" spans="1:5" ht="15.75" customHeight="1">
      <c r="A978" s="138"/>
      <c r="B978" s="138"/>
      <c r="C978" s="138"/>
      <c r="D978" s="138"/>
      <c r="E978" s="138"/>
    </row>
    <row r="979" spans="1:5" ht="15.75" customHeight="1">
      <c r="A979" s="138"/>
      <c r="B979" s="138"/>
      <c r="C979" s="138"/>
      <c r="D979" s="138"/>
      <c r="E979" s="138"/>
    </row>
    <row r="980" spans="1:5" ht="15.75" customHeight="1">
      <c r="A980" s="138"/>
      <c r="B980" s="138"/>
      <c r="C980" s="138"/>
      <c r="D980" s="138"/>
      <c r="E980" s="138"/>
    </row>
    <row r="981" spans="1:5" ht="15.75" customHeight="1">
      <c r="A981" s="138"/>
      <c r="B981" s="138"/>
      <c r="C981" s="138"/>
      <c r="D981" s="138"/>
      <c r="E981" s="138"/>
    </row>
    <row r="982" spans="1:5" ht="15.75" customHeight="1">
      <c r="A982" s="138"/>
      <c r="B982" s="138"/>
      <c r="C982" s="138"/>
      <c r="D982" s="138"/>
      <c r="E982" s="138"/>
    </row>
    <row r="983" spans="1:5" ht="15.75" customHeight="1">
      <c r="A983" s="138"/>
      <c r="B983" s="138"/>
      <c r="C983" s="138"/>
      <c r="D983" s="138"/>
      <c r="E983" s="138"/>
    </row>
    <row r="984" spans="1:5" ht="15.75" customHeight="1">
      <c r="A984" s="138"/>
      <c r="B984" s="138"/>
      <c r="C984" s="138"/>
      <c r="D984" s="138"/>
      <c r="E984" s="138"/>
    </row>
    <row r="985" spans="1:5" ht="15.75" customHeight="1">
      <c r="A985" s="138"/>
      <c r="B985" s="138"/>
      <c r="C985" s="138"/>
      <c r="D985" s="138"/>
      <c r="E985" s="138"/>
    </row>
    <row r="986" spans="1:5" ht="15.75" customHeight="1">
      <c r="A986" s="138"/>
      <c r="B986" s="138"/>
      <c r="C986" s="138"/>
      <c r="D986" s="138"/>
      <c r="E986" s="138"/>
    </row>
    <row r="987" spans="1:5" ht="15.75" customHeight="1">
      <c r="A987" s="138"/>
      <c r="B987" s="138"/>
      <c r="C987" s="138"/>
      <c r="D987" s="138"/>
      <c r="E987" s="138"/>
    </row>
    <row r="988" spans="1:5" ht="15.75" customHeight="1">
      <c r="A988" s="138"/>
      <c r="B988" s="138"/>
      <c r="C988" s="138"/>
      <c r="D988" s="138"/>
      <c r="E988" s="138"/>
    </row>
    <row r="989" spans="1:5" ht="15.75" customHeight="1">
      <c r="A989" s="138"/>
      <c r="B989" s="138"/>
      <c r="C989" s="138"/>
      <c r="D989" s="138"/>
      <c r="E989" s="138"/>
    </row>
    <row r="990" spans="1:5" ht="15.75" customHeight="1">
      <c r="A990" s="138"/>
      <c r="B990" s="138"/>
      <c r="C990" s="138"/>
      <c r="D990" s="138"/>
      <c r="E990" s="138"/>
    </row>
    <row r="991" spans="1:5" ht="15.75" customHeight="1">
      <c r="A991" s="138"/>
      <c r="B991" s="138"/>
      <c r="C991" s="138"/>
      <c r="D991" s="138"/>
      <c r="E991" s="138"/>
    </row>
    <row r="992" spans="1:5" ht="15.75" customHeight="1">
      <c r="A992" s="138"/>
      <c r="B992" s="138"/>
      <c r="C992" s="138"/>
      <c r="D992" s="138"/>
      <c r="E992" s="138"/>
    </row>
    <row r="993" spans="1:5" ht="15.75" customHeight="1">
      <c r="A993" s="138"/>
      <c r="B993" s="138"/>
      <c r="C993" s="138"/>
      <c r="D993" s="138"/>
      <c r="E993" s="138"/>
    </row>
    <row r="994" spans="1:5" ht="15.75" customHeight="1">
      <c r="A994" s="138"/>
      <c r="B994" s="138"/>
      <c r="C994" s="138"/>
      <c r="D994" s="138"/>
      <c r="E994" s="138"/>
    </row>
    <row r="995" spans="1:5" ht="15.75" customHeight="1">
      <c r="A995" s="138"/>
      <c r="B995" s="138"/>
      <c r="C995" s="138"/>
      <c r="D995" s="138"/>
      <c r="E995" s="138"/>
    </row>
    <row r="996" spans="1:5" ht="15.75" customHeight="1">
      <c r="A996" s="138"/>
      <c r="B996" s="138"/>
      <c r="C996" s="138"/>
      <c r="D996" s="138"/>
      <c r="E996" s="138"/>
    </row>
    <row r="997" spans="1:5" ht="15.75" customHeight="1">
      <c r="A997" s="138"/>
      <c r="B997" s="138"/>
      <c r="C997" s="138"/>
      <c r="D997" s="138"/>
      <c r="E997" s="138"/>
    </row>
    <row r="998" spans="1:5" ht="15.75" customHeight="1">
      <c r="A998" s="138"/>
      <c r="B998" s="138"/>
      <c r="C998" s="138"/>
      <c r="D998" s="138"/>
      <c r="E998" s="138"/>
    </row>
    <row r="999" spans="1:5" ht="15.75" customHeight="1">
      <c r="A999" s="138"/>
      <c r="B999" s="138"/>
      <c r="C999" s="138"/>
      <c r="D999" s="138"/>
      <c r="E999" s="138"/>
    </row>
    <row r="1000" spans="1:5" ht="15.75" customHeight="1">
      <c r="A1000" s="138"/>
      <c r="B1000" s="138"/>
      <c r="C1000" s="138"/>
      <c r="D1000" s="138"/>
      <c r="E1000" s="138"/>
    </row>
    <row r="1001" spans="1:5" ht="15.75" customHeight="1">
      <c r="A1001" s="138"/>
      <c r="B1001" s="138"/>
      <c r="C1001" s="138"/>
      <c r="D1001" s="138"/>
      <c r="E1001" s="138"/>
    </row>
    <row r="1002" spans="1:5" ht="15.75" customHeight="1">
      <c r="A1002" s="138"/>
      <c r="B1002" s="138"/>
      <c r="C1002" s="138"/>
      <c r="D1002" s="138"/>
      <c r="E1002" s="138"/>
    </row>
    <row r="1003" spans="1:5" ht="15.75" customHeight="1">
      <c r="A1003" s="138"/>
      <c r="B1003" s="138"/>
      <c r="C1003" s="138"/>
      <c r="D1003" s="138"/>
      <c r="E1003" s="138"/>
    </row>
    <row r="1004" spans="1:5" ht="15.75" customHeight="1">
      <c r="A1004" s="138"/>
      <c r="B1004" s="138"/>
      <c r="C1004" s="138"/>
      <c r="D1004" s="138"/>
      <c r="E1004" s="138"/>
    </row>
    <row r="1005" spans="1:5" ht="15.75" customHeight="1">
      <c r="A1005" s="138"/>
      <c r="B1005" s="138"/>
      <c r="C1005" s="138"/>
      <c r="D1005" s="138"/>
      <c r="E1005" s="138"/>
    </row>
    <row r="1006" spans="1:5" ht="15.75" customHeight="1">
      <c r="A1006" s="138"/>
      <c r="B1006" s="138"/>
      <c r="C1006" s="138"/>
      <c r="D1006" s="138"/>
      <c r="E1006" s="138"/>
    </row>
    <row r="1007" spans="1:5" ht="15.75" customHeight="1">
      <c r="A1007" s="138"/>
      <c r="B1007" s="138"/>
      <c r="C1007" s="138"/>
      <c r="D1007" s="138"/>
      <c r="E1007" s="138"/>
    </row>
    <row r="1008" spans="1:5" ht="15.75" customHeight="1">
      <c r="A1008" s="138"/>
      <c r="B1008" s="138"/>
      <c r="C1008" s="138"/>
      <c r="D1008" s="138"/>
      <c r="E1008" s="138"/>
    </row>
    <row r="1009" spans="1:5" ht="15.75" customHeight="1">
      <c r="A1009" s="138"/>
      <c r="B1009" s="138"/>
      <c r="C1009" s="138"/>
      <c r="D1009" s="138"/>
      <c r="E1009" s="138"/>
    </row>
    <row r="1010" spans="1:5" ht="15.75" customHeight="1">
      <c r="A1010" s="138"/>
      <c r="B1010" s="138"/>
      <c r="C1010" s="138"/>
      <c r="D1010" s="138"/>
      <c r="E1010" s="138"/>
    </row>
    <row r="1011" spans="1:5" ht="15.75" customHeight="1">
      <c r="A1011" s="138"/>
      <c r="B1011" s="138"/>
      <c r="C1011" s="138"/>
      <c r="D1011" s="138"/>
      <c r="E1011" s="138"/>
    </row>
    <row r="1012" spans="1:5" ht="15.75" customHeight="1">
      <c r="A1012" s="138"/>
      <c r="B1012" s="138"/>
      <c r="C1012" s="138"/>
      <c r="D1012" s="138"/>
      <c r="E1012" s="138"/>
    </row>
  </sheetData>
  <mergeCells count="4">
    <mergeCell ref="A1:E1"/>
    <mergeCell ref="A2:E2"/>
    <mergeCell ref="A3:E3"/>
    <mergeCell ref="A4:E4"/>
  </mergeCells>
  <pageMargins left="0.25" right="0.25" top="0.75" bottom="0.75" header="0" footer="0"/>
  <pageSetup orientation="portrait"/>
  <rowBreaks count="12" manualBreakCount="12">
    <brk id="561" man="1"/>
    <brk id="209" man="1"/>
    <brk id="52" man="1"/>
    <brk id="260" man="1"/>
    <brk id="310" man="1"/>
    <brk id="361" man="1"/>
    <brk id="601" man="1"/>
    <brk id="105" man="1"/>
    <brk id="411" man="1"/>
    <brk id="156" man="1"/>
    <brk id="510" man="1"/>
    <brk id="4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/>
  </sheetViews>
  <sheetFormatPr defaultColWidth="14.42578125" defaultRowHeight="15" customHeight="1"/>
  <cols>
    <col min="1" max="1" width="23.7109375" customWidth="1"/>
    <col min="2" max="2" width="10.85546875" customWidth="1"/>
    <col min="3" max="3" width="64.140625" customWidth="1"/>
    <col min="4" max="4" width="23.7109375" customWidth="1"/>
    <col min="5" max="6" width="9.7109375" customWidth="1"/>
    <col min="7" max="23" width="8" customWidth="1"/>
  </cols>
  <sheetData>
    <row r="1" spans="1:23">
      <c r="A1" s="2"/>
      <c r="B1" s="3"/>
      <c r="C1" s="3"/>
      <c r="D1" s="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0.25" customHeight="1">
      <c r="A2" s="10"/>
      <c r="B2" s="289" t="s">
        <v>2</v>
      </c>
      <c r="C2" s="290"/>
      <c r="D2" s="15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0.25" customHeight="1">
      <c r="A3" s="10"/>
      <c r="B3" s="13"/>
      <c r="D3" s="1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>
      <c r="A4" s="10"/>
      <c r="B4" s="7"/>
      <c r="C4" s="7"/>
      <c r="D4" s="1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10"/>
      <c r="B5" s="7"/>
      <c r="C5" s="7" t="s">
        <v>7</v>
      </c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>
      <c r="A6" s="10"/>
      <c r="B6" s="7" t="s">
        <v>8</v>
      </c>
      <c r="C6" s="7" t="s">
        <v>9</v>
      </c>
      <c r="D6" s="1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10"/>
      <c r="B7" s="7" t="s">
        <v>11</v>
      </c>
      <c r="C7" s="7" t="s">
        <v>12</v>
      </c>
      <c r="D7" s="1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 s="10"/>
      <c r="B8" s="7" t="s">
        <v>14</v>
      </c>
      <c r="C8" s="7" t="s">
        <v>15</v>
      </c>
      <c r="D8" s="1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10"/>
      <c r="B9" s="7" t="s">
        <v>17</v>
      </c>
      <c r="C9" s="7" t="s">
        <v>18</v>
      </c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>
      <c r="A10" s="10"/>
      <c r="B10" s="7" t="s">
        <v>20</v>
      </c>
      <c r="C10" s="7" t="s">
        <v>21</v>
      </c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 s="10"/>
      <c r="B11" s="7" t="s">
        <v>23</v>
      </c>
      <c r="C11" s="7" t="s">
        <v>24</v>
      </c>
      <c r="D11" s="1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A12" s="10"/>
      <c r="B12" s="7" t="s">
        <v>26</v>
      </c>
      <c r="C12" s="7" t="s">
        <v>27</v>
      </c>
      <c r="D12" s="1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10"/>
      <c r="B13" s="7" t="s">
        <v>30</v>
      </c>
      <c r="C13" s="7" t="s">
        <v>31</v>
      </c>
      <c r="D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10"/>
      <c r="B14" s="7" t="s">
        <v>34</v>
      </c>
      <c r="C14" s="7" t="s">
        <v>35</v>
      </c>
      <c r="D14" s="1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10"/>
      <c r="B15" s="7" t="s">
        <v>37</v>
      </c>
      <c r="C15" s="7" t="s">
        <v>38</v>
      </c>
      <c r="D15" s="1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10"/>
      <c r="B16" s="7" t="s">
        <v>40</v>
      </c>
      <c r="C16" s="7" t="s">
        <v>41</v>
      </c>
      <c r="D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10"/>
      <c r="B17" s="7" t="s">
        <v>44</v>
      </c>
      <c r="C17" s="7" t="s">
        <v>45</v>
      </c>
      <c r="D17" s="1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10"/>
      <c r="B18" s="7" t="s">
        <v>46</v>
      </c>
      <c r="C18" s="7" t="s">
        <v>47</v>
      </c>
      <c r="D18" s="1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10"/>
      <c r="B19" s="7" t="s">
        <v>50</v>
      </c>
      <c r="C19" s="7" t="s">
        <v>51</v>
      </c>
      <c r="D19" s="1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10"/>
      <c r="B20" s="7" t="s">
        <v>53</v>
      </c>
      <c r="C20" s="7" t="s">
        <v>54</v>
      </c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>
      <c r="A21" s="10"/>
      <c r="B21" s="7" t="s">
        <v>56</v>
      </c>
      <c r="C21" s="7" t="s">
        <v>57</v>
      </c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customHeight="1">
      <c r="A22" s="10"/>
      <c r="B22" s="7" t="s">
        <v>58</v>
      </c>
      <c r="C22" s="7" t="s">
        <v>59</v>
      </c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customHeight="1">
      <c r="A23" s="10"/>
      <c r="B23" s="7" t="s">
        <v>62</v>
      </c>
      <c r="C23" s="7" t="s">
        <v>63</v>
      </c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customHeight="1">
      <c r="A24" s="10"/>
      <c r="B24" s="7" t="s">
        <v>66</v>
      </c>
      <c r="C24" s="7" t="s">
        <v>67</v>
      </c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75" customHeight="1">
      <c r="A25" s="10"/>
      <c r="B25" s="7" t="s">
        <v>70</v>
      </c>
      <c r="C25" s="7" t="s">
        <v>71</v>
      </c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75" customHeight="1">
      <c r="A26" s="10"/>
      <c r="B26" s="7" t="s">
        <v>74</v>
      </c>
      <c r="C26" s="7" t="s">
        <v>75</v>
      </c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81" customHeight="1">
      <c r="A27" s="27"/>
      <c r="B27" s="28"/>
      <c r="C27" s="28"/>
      <c r="D27" s="2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5.75" customHeight="1"/>
    <row r="228" spans="1:23" ht="15.75" customHeight="1"/>
    <row r="229" spans="1:23" ht="15.75" customHeight="1"/>
    <row r="230" spans="1:23" ht="15.75" customHeight="1"/>
    <row r="231" spans="1:23" ht="15.75" customHeight="1"/>
    <row r="232" spans="1:23" ht="15.75" customHeight="1"/>
    <row r="233" spans="1:23" ht="15.75" customHeight="1"/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10.7109375" customWidth="1"/>
    <col min="2" max="2" width="6.140625" customWidth="1"/>
    <col min="3" max="3" width="47.5703125" customWidth="1"/>
    <col min="4" max="4" width="5" customWidth="1"/>
    <col min="5" max="6" width="9.7109375" customWidth="1"/>
    <col min="7" max="7" width="16" customWidth="1"/>
  </cols>
  <sheetData>
    <row r="1" spans="1:26">
      <c r="A1" s="296" t="s">
        <v>546</v>
      </c>
      <c r="B1" s="290"/>
      <c r="C1" s="290"/>
      <c r="D1" s="290"/>
      <c r="E1" s="290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34"/>
      <c r="G2" s="3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97" t="s">
        <v>59</v>
      </c>
      <c r="B3" s="290"/>
      <c r="C3" s="290"/>
      <c r="D3" s="290"/>
      <c r="E3" s="290"/>
      <c r="F3" s="34"/>
      <c r="G3" s="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290"/>
      <c r="B4" s="290"/>
      <c r="C4" s="290"/>
      <c r="D4" s="290"/>
      <c r="E4" s="290"/>
      <c r="F4" s="307"/>
      <c r="G4" s="29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36"/>
      <c r="B5" s="181" t="s">
        <v>241</v>
      </c>
      <c r="C5" s="182" t="s">
        <v>547</v>
      </c>
      <c r="D5" s="182" t="s">
        <v>209</v>
      </c>
      <c r="E5" s="182" t="s">
        <v>548</v>
      </c>
      <c r="F5" s="183"/>
      <c r="G5" s="18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4"/>
      <c r="B6" s="317">
        <v>1</v>
      </c>
      <c r="C6" s="184" t="s">
        <v>176</v>
      </c>
      <c r="D6" s="185">
        <v>2</v>
      </c>
      <c r="E6" s="304">
        <f>SUM(D6:D7)</f>
        <v>6</v>
      </c>
      <c r="F6" s="186"/>
      <c r="G6" s="18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4"/>
      <c r="B7" s="318"/>
      <c r="C7" s="187" t="s">
        <v>99</v>
      </c>
      <c r="D7" s="188">
        <v>4</v>
      </c>
      <c r="E7" s="324"/>
      <c r="F7" s="186"/>
      <c r="G7" s="18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4"/>
      <c r="B8" s="189">
        <v>2</v>
      </c>
      <c r="C8" s="190" t="s">
        <v>176</v>
      </c>
      <c r="D8" s="191">
        <v>31</v>
      </c>
      <c r="E8" s="192">
        <f>D8</f>
        <v>31</v>
      </c>
      <c r="F8" s="186"/>
      <c r="G8" s="18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4"/>
      <c r="B9" s="320">
        <v>3</v>
      </c>
      <c r="C9" s="193" t="s">
        <v>133</v>
      </c>
      <c r="D9" s="194">
        <v>1</v>
      </c>
      <c r="E9" s="303">
        <f>SUM(D9:D10)</f>
        <v>65</v>
      </c>
      <c r="F9" s="186"/>
      <c r="G9" s="18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4"/>
      <c r="B10" s="321"/>
      <c r="C10" s="187" t="s">
        <v>176</v>
      </c>
      <c r="D10" s="195">
        <v>64</v>
      </c>
      <c r="E10" s="302"/>
      <c r="F10" s="186"/>
      <c r="G10" s="18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4"/>
      <c r="B11" s="196">
        <v>4</v>
      </c>
      <c r="C11" s="197" t="s">
        <v>549</v>
      </c>
      <c r="D11" s="198">
        <v>1</v>
      </c>
      <c r="E11" s="199">
        <f>D11</f>
        <v>1</v>
      </c>
      <c r="F11" s="186"/>
      <c r="G11" s="18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4"/>
      <c r="B12" s="322">
        <v>7</v>
      </c>
      <c r="C12" s="200" t="s">
        <v>176</v>
      </c>
      <c r="D12" s="201">
        <v>28</v>
      </c>
      <c r="E12" s="311">
        <f>SUM(D12:D13)</f>
        <v>30</v>
      </c>
      <c r="F12" s="186"/>
      <c r="G12" s="18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4"/>
      <c r="B13" s="323"/>
      <c r="C13" s="202" t="s">
        <v>99</v>
      </c>
      <c r="D13" s="203">
        <v>2</v>
      </c>
      <c r="E13" s="302"/>
      <c r="F13" s="186"/>
      <c r="G13" s="18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4"/>
      <c r="B14" s="204">
        <v>8</v>
      </c>
      <c r="C14" s="205" t="s">
        <v>176</v>
      </c>
      <c r="D14" s="206">
        <v>26</v>
      </c>
      <c r="E14" s="207">
        <f t="shared" ref="E14:E18" si="0">D14</f>
        <v>26</v>
      </c>
      <c r="F14" s="186"/>
      <c r="G14" s="18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4"/>
      <c r="B15" s="208">
        <v>10</v>
      </c>
      <c r="C15" s="197" t="s">
        <v>176</v>
      </c>
      <c r="D15" s="198">
        <v>20</v>
      </c>
      <c r="E15" s="199">
        <f t="shared" si="0"/>
        <v>20</v>
      </c>
      <c r="F15" s="186"/>
      <c r="G15" s="18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4"/>
      <c r="B16" s="204">
        <v>11</v>
      </c>
      <c r="C16" s="205" t="s">
        <v>77</v>
      </c>
      <c r="D16" s="206">
        <v>4</v>
      </c>
      <c r="E16" s="207">
        <f t="shared" si="0"/>
        <v>4</v>
      </c>
      <c r="F16" s="186"/>
      <c r="G16" s="18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4"/>
      <c r="B17" s="208">
        <v>13</v>
      </c>
      <c r="C17" s="197" t="s">
        <v>99</v>
      </c>
      <c r="D17" s="198">
        <v>2</v>
      </c>
      <c r="E17" s="199">
        <f t="shared" si="0"/>
        <v>2</v>
      </c>
      <c r="F17" s="186"/>
      <c r="G17" s="18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4"/>
      <c r="B18" s="209">
        <v>14</v>
      </c>
      <c r="C18" s="205" t="s">
        <v>99</v>
      </c>
      <c r="D18" s="206">
        <v>2</v>
      </c>
      <c r="E18" s="207">
        <f t="shared" si="0"/>
        <v>2</v>
      </c>
      <c r="F18" s="186"/>
      <c r="G18" s="18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4"/>
      <c r="B19" s="309">
        <v>17</v>
      </c>
      <c r="C19" s="200" t="s">
        <v>55</v>
      </c>
      <c r="D19" s="210">
        <v>258</v>
      </c>
      <c r="E19" s="311">
        <f>SUM(D19:D20)</f>
        <v>260</v>
      </c>
      <c r="F19" s="186"/>
      <c r="G19" s="18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4"/>
      <c r="B20" s="310"/>
      <c r="C20" s="202" t="s">
        <v>99</v>
      </c>
      <c r="D20" s="211">
        <v>2</v>
      </c>
      <c r="E20" s="302"/>
      <c r="F20" s="186"/>
      <c r="G20" s="18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4"/>
      <c r="B21" s="204">
        <v>21</v>
      </c>
      <c r="C21" s="205" t="s">
        <v>550</v>
      </c>
      <c r="D21" s="206">
        <v>31</v>
      </c>
      <c r="E21" s="207">
        <f>D21</f>
        <v>31</v>
      </c>
      <c r="F21" s="186"/>
      <c r="G21" s="18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4"/>
      <c r="B22" s="319">
        <v>102</v>
      </c>
      <c r="C22" s="212" t="s">
        <v>135</v>
      </c>
      <c r="D22" s="213">
        <v>6</v>
      </c>
      <c r="E22" s="308">
        <f>SUM(D22:D23)</f>
        <v>15</v>
      </c>
      <c r="F22" s="186"/>
      <c r="G22" s="18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4"/>
      <c r="B23" s="310"/>
      <c r="C23" s="202" t="s">
        <v>168</v>
      </c>
      <c r="D23" s="211">
        <v>9</v>
      </c>
      <c r="E23" s="302"/>
      <c r="F23" s="186"/>
      <c r="G23" s="18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4"/>
      <c r="B24" s="204">
        <v>103</v>
      </c>
      <c r="C24" s="205" t="s">
        <v>99</v>
      </c>
      <c r="D24" s="206">
        <v>2</v>
      </c>
      <c r="E24" s="207">
        <f t="shared" ref="E24:E25" si="1">D24</f>
        <v>2</v>
      </c>
      <c r="F24" s="186"/>
      <c r="G24" s="18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4"/>
      <c r="B25" s="214">
        <v>105</v>
      </c>
      <c r="C25" s="190" t="s">
        <v>162</v>
      </c>
      <c r="D25" s="191">
        <v>8</v>
      </c>
      <c r="E25" s="192">
        <f t="shared" si="1"/>
        <v>8</v>
      </c>
      <c r="F25" s="186"/>
      <c r="G25" s="18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4"/>
      <c r="B26" s="314">
        <v>116</v>
      </c>
      <c r="C26" s="184" t="s">
        <v>81</v>
      </c>
      <c r="D26" s="185">
        <v>5</v>
      </c>
      <c r="E26" s="304">
        <f>SUM(D26:D28)</f>
        <v>11</v>
      </c>
      <c r="F26" s="186"/>
      <c r="G26" s="18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4"/>
      <c r="B27" s="316"/>
      <c r="C27" s="193" t="s">
        <v>115</v>
      </c>
      <c r="D27" s="215">
        <v>5</v>
      </c>
      <c r="E27" s="305"/>
      <c r="F27" s="186"/>
      <c r="G27" s="18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4"/>
      <c r="B28" s="315"/>
      <c r="C28" s="187" t="s">
        <v>188</v>
      </c>
      <c r="D28" s="216">
        <v>1</v>
      </c>
      <c r="E28" s="302"/>
      <c r="F28" s="186"/>
      <c r="G28" s="18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4"/>
      <c r="B29" s="208">
        <v>204</v>
      </c>
      <c r="C29" s="197" t="s">
        <v>117</v>
      </c>
      <c r="D29" s="198">
        <v>2</v>
      </c>
      <c r="E29" s="199">
        <f t="shared" ref="E29:E32" si="2">D29</f>
        <v>2</v>
      </c>
      <c r="F29" s="186"/>
      <c r="G29" s="18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4"/>
      <c r="B30" s="204">
        <v>206</v>
      </c>
      <c r="C30" s="205" t="s">
        <v>99</v>
      </c>
      <c r="D30" s="206">
        <v>2</v>
      </c>
      <c r="E30" s="207">
        <f t="shared" si="2"/>
        <v>2</v>
      </c>
      <c r="F30" s="186"/>
      <c r="G30" s="18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4"/>
      <c r="B31" s="208">
        <v>303</v>
      </c>
      <c r="C31" s="197" t="s">
        <v>551</v>
      </c>
      <c r="D31" s="198">
        <v>2</v>
      </c>
      <c r="E31" s="199">
        <f t="shared" si="2"/>
        <v>2</v>
      </c>
      <c r="F31" s="186"/>
      <c r="G31" s="18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4"/>
      <c r="B32" s="209">
        <v>308</v>
      </c>
      <c r="C32" s="205" t="s">
        <v>81</v>
      </c>
      <c r="D32" s="206">
        <v>3</v>
      </c>
      <c r="E32" s="207">
        <f t="shared" si="2"/>
        <v>3</v>
      </c>
      <c r="F32" s="186"/>
      <c r="G32" s="18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4"/>
      <c r="B33" s="306">
        <v>342</v>
      </c>
      <c r="C33" s="200" t="s">
        <v>552</v>
      </c>
      <c r="D33" s="210">
        <v>1</v>
      </c>
      <c r="E33" s="311">
        <f>SUM(D33:D35)</f>
        <v>63</v>
      </c>
      <c r="F33" s="186"/>
      <c r="G33" s="18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4"/>
      <c r="B34" s="305"/>
      <c r="C34" s="200" t="s">
        <v>99</v>
      </c>
      <c r="D34" s="210">
        <v>10</v>
      </c>
      <c r="E34" s="305"/>
      <c r="F34" s="186"/>
      <c r="G34" s="18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4"/>
      <c r="B35" s="302"/>
      <c r="C35" s="200" t="s">
        <v>553</v>
      </c>
      <c r="D35" s="210">
        <v>52</v>
      </c>
      <c r="E35" s="305"/>
      <c r="F35" s="186"/>
      <c r="G35" s="18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4"/>
      <c r="B36" s="204">
        <v>343</v>
      </c>
      <c r="C36" s="205" t="s">
        <v>99</v>
      </c>
      <c r="D36" s="206">
        <v>1</v>
      </c>
      <c r="E36" s="207">
        <f t="shared" ref="E36:E41" si="3">D36</f>
        <v>1</v>
      </c>
      <c r="F36" s="186"/>
      <c r="G36" s="18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4"/>
      <c r="B37" s="208">
        <v>345</v>
      </c>
      <c r="C37" s="197" t="s">
        <v>168</v>
      </c>
      <c r="D37" s="198">
        <v>12</v>
      </c>
      <c r="E37" s="199">
        <f t="shared" si="3"/>
        <v>12</v>
      </c>
      <c r="F37" s="186"/>
      <c r="G37" s="18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4"/>
      <c r="B38" s="204">
        <v>353</v>
      </c>
      <c r="C38" s="205" t="s">
        <v>554</v>
      </c>
      <c r="D38" s="206">
        <v>1</v>
      </c>
      <c r="E38" s="207">
        <f t="shared" si="3"/>
        <v>1</v>
      </c>
      <c r="F38" s="186"/>
      <c r="G38" s="18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4"/>
      <c r="B39" s="208">
        <v>357</v>
      </c>
      <c r="C39" s="197" t="s">
        <v>99</v>
      </c>
      <c r="D39" s="198">
        <v>8</v>
      </c>
      <c r="E39" s="199">
        <f t="shared" si="3"/>
        <v>8</v>
      </c>
      <c r="F39" s="186"/>
      <c r="G39" s="18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4"/>
      <c r="B40" s="204">
        <v>374</v>
      </c>
      <c r="C40" s="205" t="s">
        <v>99</v>
      </c>
      <c r="D40" s="206">
        <v>10</v>
      </c>
      <c r="E40" s="207">
        <f t="shared" si="3"/>
        <v>10</v>
      </c>
      <c r="F40" s="186"/>
      <c r="G40" s="18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4"/>
      <c r="B41" s="214">
        <v>375</v>
      </c>
      <c r="C41" s="190" t="s">
        <v>99</v>
      </c>
      <c r="D41" s="191">
        <v>6</v>
      </c>
      <c r="E41" s="192">
        <f t="shared" si="3"/>
        <v>6</v>
      </c>
      <c r="F41" s="186"/>
      <c r="G41" s="18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4"/>
      <c r="B42" s="312">
        <v>381</v>
      </c>
      <c r="C42" s="184" t="s">
        <v>61</v>
      </c>
      <c r="D42" s="185">
        <v>2</v>
      </c>
      <c r="E42" s="304">
        <f>SUM(D42:D51)</f>
        <v>21</v>
      </c>
      <c r="F42" s="186"/>
      <c r="G42" s="18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4"/>
      <c r="B43" s="305"/>
      <c r="C43" s="193" t="s">
        <v>65</v>
      </c>
      <c r="D43" s="215">
        <v>1</v>
      </c>
      <c r="E43" s="305"/>
      <c r="F43" s="186"/>
      <c r="G43" s="18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4"/>
      <c r="B44" s="305"/>
      <c r="C44" s="193" t="s">
        <v>555</v>
      </c>
      <c r="D44" s="215">
        <v>1</v>
      </c>
      <c r="E44" s="305"/>
      <c r="F44" s="186"/>
      <c r="G44" s="18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4"/>
      <c r="B45" s="305"/>
      <c r="C45" s="193" t="s">
        <v>93</v>
      </c>
      <c r="D45" s="215">
        <v>6</v>
      </c>
      <c r="E45" s="305"/>
      <c r="F45" s="186"/>
      <c r="G45" s="18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4"/>
      <c r="B46" s="305"/>
      <c r="C46" s="193" t="s">
        <v>556</v>
      </c>
      <c r="D46" s="215">
        <v>2</v>
      </c>
      <c r="E46" s="305"/>
      <c r="F46" s="186"/>
      <c r="G46" s="18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4"/>
      <c r="B47" s="305"/>
      <c r="C47" s="193" t="s">
        <v>557</v>
      </c>
      <c r="D47" s="215">
        <v>1</v>
      </c>
      <c r="E47" s="305"/>
      <c r="F47" s="186"/>
      <c r="G47" s="18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4"/>
      <c r="B48" s="305"/>
      <c r="C48" s="193" t="s">
        <v>95</v>
      </c>
      <c r="D48" s="215">
        <v>1</v>
      </c>
      <c r="E48" s="305"/>
      <c r="F48" s="186"/>
      <c r="G48" s="18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4"/>
      <c r="B49" s="305"/>
      <c r="C49" s="193" t="s">
        <v>558</v>
      </c>
      <c r="D49" s="215">
        <v>2</v>
      </c>
      <c r="E49" s="305"/>
      <c r="F49" s="186"/>
      <c r="G49" s="18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4"/>
      <c r="B50" s="305"/>
      <c r="C50" s="193" t="s">
        <v>152</v>
      </c>
      <c r="D50" s="215">
        <v>2</v>
      </c>
      <c r="E50" s="305"/>
      <c r="F50" s="186"/>
      <c r="G50" s="18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4"/>
      <c r="B51" s="302"/>
      <c r="C51" s="187" t="s">
        <v>186</v>
      </c>
      <c r="D51" s="216">
        <v>3</v>
      </c>
      <c r="E51" s="302"/>
      <c r="F51" s="186"/>
      <c r="G51" s="18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4"/>
      <c r="B52" s="306">
        <v>382</v>
      </c>
      <c r="C52" s="212" t="s">
        <v>61</v>
      </c>
      <c r="D52" s="213">
        <v>6</v>
      </c>
      <c r="E52" s="308">
        <f>SUM(D52:D54)</f>
        <v>17</v>
      </c>
      <c r="F52" s="186"/>
      <c r="G52" s="18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4"/>
      <c r="B53" s="305"/>
      <c r="C53" s="200" t="s">
        <v>99</v>
      </c>
      <c r="D53" s="210">
        <v>10</v>
      </c>
      <c r="E53" s="305"/>
      <c r="F53" s="186"/>
      <c r="G53" s="18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4"/>
      <c r="B54" s="302"/>
      <c r="C54" s="202" t="s">
        <v>95</v>
      </c>
      <c r="D54" s="211">
        <v>1</v>
      </c>
      <c r="E54" s="302"/>
      <c r="F54" s="186"/>
      <c r="G54" s="18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4"/>
      <c r="B55" s="204">
        <v>384</v>
      </c>
      <c r="C55" s="205" t="s">
        <v>170</v>
      </c>
      <c r="D55" s="206">
        <v>52</v>
      </c>
      <c r="E55" s="207">
        <f t="shared" ref="E55:E58" si="4">D55</f>
        <v>52</v>
      </c>
      <c r="F55" s="186"/>
      <c r="G55" s="18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4"/>
      <c r="B56" s="208">
        <v>392</v>
      </c>
      <c r="C56" s="197" t="s">
        <v>33</v>
      </c>
      <c r="D56" s="198">
        <v>1</v>
      </c>
      <c r="E56" s="199">
        <f t="shared" si="4"/>
        <v>1</v>
      </c>
      <c r="F56" s="186"/>
      <c r="G56" s="18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4"/>
      <c r="B57" s="204">
        <v>395</v>
      </c>
      <c r="C57" s="205" t="s">
        <v>192</v>
      </c>
      <c r="D57" s="206">
        <v>1</v>
      </c>
      <c r="E57" s="207">
        <f t="shared" si="4"/>
        <v>1</v>
      </c>
      <c r="F57" s="186"/>
      <c r="G57" s="18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4"/>
      <c r="B58" s="208">
        <v>401</v>
      </c>
      <c r="C58" s="197" t="s">
        <v>168</v>
      </c>
      <c r="D58" s="198">
        <v>9</v>
      </c>
      <c r="E58" s="199">
        <f t="shared" si="4"/>
        <v>9</v>
      </c>
      <c r="F58" s="186"/>
      <c r="G58" s="18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4"/>
      <c r="B59" s="314">
        <v>408</v>
      </c>
      <c r="C59" s="184" t="s">
        <v>33</v>
      </c>
      <c r="D59" s="185">
        <v>1</v>
      </c>
      <c r="E59" s="304">
        <f>SUM(D59:D61)</f>
        <v>24</v>
      </c>
      <c r="F59" s="186"/>
      <c r="G59" s="18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4"/>
      <c r="B60" s="316"/>
      <c r="C60" s="193" t="s">
        <v>61</v>
      </c>
      <c r="D60" s="215">
        <v>21</v>
      </c>
      <c r="E60" s="305"/>
      <c r="F60" s="186"/>
      <c r="G60" s="18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4"/>
      <c r="B61" s="315"/>
      <c r="C61" s="187" t="s">
        <v>158</v>
      </c>
      <c r="D61" s="216">
        <v>2</v>
      </c>
      <c r="E61" s="302"/>
      <c r="F61" s="186"/>
      <c r="G61" s="18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4"/>
      <c r="B62" s="217">
        <v>410</v>
      </c>
      <c r="C62" s="197" t="s">
        <v>121</v>
      </c>
      <c r="D62" s="198">
        <v>2</v>
      </c>
      <c r="E62" s="199">
        <f>D62</f>
        <v>2</v>
      </c>
      <c r="F62" s="186"/>
      <c r="G62" s="18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4"/>
      <c r="B63" s="314">
        <v>452</v>
      </c>
      <c r="C63" s="184" t="s">
        <v>61</v>
      </c>
      <c r="D63" s="185">
        <v>12</v>
      </c>
      <c r="E63" s="304">
        <f>SUM(D63:D66)</f>
        <v>31</v>
      </c>
      <c r="F63" s="186"/>
      <c r="G63" s="18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4"/>
      <c r="B64" s="316"/>
      <c r="C64" s="193" t="s">
        <v>99</v>
      </c>
      <c r="D64" s="215">
        <v>7</v>
      </c>
      <c r="E64" s="305"/>
      <c r="F64" s="186"/>
      <c r="G64" s="18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4"/>
      <c r="B65" s="316"/>
      <c r="C65" s="193" t="s">
        <v>559</v>
      </c>
      <c r="D65" s="215">
        <v>6</v>
      </c>
      <c r="E65" s="305"/>
      <c r="F65" s="186"/>
      <c r="G65" s="18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4"/>
      <c r="B66" s="315"/>
      <c r="C66" s="187" t="s">
        <v>560</v>
      </c>
      <c r="D66" s="216">
        <v>6</v>
      </c>
      <c r="E66" s="302"/>
      <c r="F66" s="186"/>
      <c r="G66" s="18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4"/>
      <c r="B67" s="214">
        <v>453</v>
      </c>
      <c r="C67" s="190" t="s">
        <v>99</v>
      </c>
      <c r="D67" s="191">
        <v>6</v>
      </c>
      <c r="E67" s="192">
        <f>D67</f>
        <v>6</v>
      </c>
      <c r="F67" s="186"/>
      <c r="G67" s="18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4"/>
      <c r="B68" s="314">
        <v>507</v>
      </c>
      <c r="C68" s="184" t="s">
        <v>99</v>
      </c>
      <c r="D68" s="185">
        <v>2</v>
      </c>
      <c r="E68" s="304">
        <f>SUM(D68:D72)</f>
        <v>20</v>
      </c>
      <c r="F68" s="186"/>
      <c r="G68" s="18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4"/>
      <c r="B69" s="316"/>
      <c r="C69" s="193" t="s">
        <v>129</v>
      </c>
      <c r="D69" s="215">
        <v>1</v>
      </c>
      <c r="E69" s="305"/>
      <c r="F69" s="186"/>
      <c r="G69" s="18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4"/>
      <c r="B70" s="316"/>
      <c r="C70" s="193" t="s">
        <v>139</v>
      </c>
      <c r="D70" s="215">
        <v>1</v>
      </c>
      <c r="E70" s="305"/>
      <c r="F70" s="186"/>
      <c r="G70" s="18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4"/>
      <c r="B71" s="316"/>
      <c r="C71" s="193" t="s">
        <v>156</v>
      </c>
      <c r="D71" s="215">
        <v>2</v>
      </c>
      <c r="E71" s="305"/>
      <c r="F71" s="186"/>
      <c r="G71" s="18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4"/>
      <c r="B72" s="315"/>
      <c r="C72" s="187" t="s">
        <v>561</v>
      </c>
      <c r="D72" s="216">
        <v>14</v>
      </c>
      <c r="E72" s="302"/>
      <c r="F72" s="186"/>
      <c r="G72" s="18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4"/>
      <c r="B73" s="214">
        <v>510</v>
      </c>
      <c r="C73" s="190" t="s">
        <v>61</v>
      </c>
      <c r="D73" s="191">
        <v>2</v>
      </c>
      <c r="E73" s="192">
        <f>D73</f>
        <v>2</v>
      </c>
      <c r="F73" s="186"/>
      <c r="G73" s="18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4"/>
      <c r="B74" s="314">
        <v>602</v>
      </c>
      <c r="C74" s="184" t="s">
        <v>61</v>
      </c>
      <c r="D74" s="185">
        <v>7</v>
      </c>
      <c r="E74" s="304">
        <f>SUM(D74:D75)</f>
        <v>11</v>
      </c>
      <c r="F74" s="186"/>
      <c r="G74" s="18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4"/>
      <c r="B75" s="315"/>
      <c r="C75" s="187" t="s">
        <v>99</v>
      </c>
      <c r="D75" s="216">
        <v>4</v>
      </c>
      <c r="E75" s="302"/>
      <c r="F75" s="186"/>
      <c r="G75" s="18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4"/>
      <c r="B76" s="309">
        <v>610</v>
      </c>
      <c r="C76" s="200" t="s">
        <v>33</v>
      </c>
      <c r="D76" s="210">
        <v>2</v>
      </c>
      <c r="E76" s="311">
        <f>SUM(D76:D77)</f>
        <v>8</v>
      </c>
      <c r="F76" s="186"/>
      <c r="G76" s="18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4"/>
      <c r="B77" s="310"/>
      <c r="C77" s="202" t="s">
        <v>99</v>
      </c>
      <c r="D77" s="211">
        <v>6</v>
      </c>
      <c r="E77" s="302"/>
      <c r="F77" s="186"/>
      <c r="G77" s="18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4"/>
      <c r="B78" s="204">
        <v>651</v>
      </c>
      <c r="C78" s="205" t="s">
        <v>99</v>
      </c>
      <c r="D78" s="206">
        <v>8</v>
      </c>
      <c r="E78" s="207">
        <f>D78</f>
        <v>8</v>
      </c>
      <c r="F78" s="186"/>
      <c r="G78" s="18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4"/>
      <c r="B79" s="306">
        <v>652</v>
      </c>
      <c r="C79" s="212" t="s">
        <v>99</v>
      </c>
      <c r="D79" s="213">
        <v>8</v>
      </c>
      <c r="E79" s="308">
        <f>SUM(D79:D80)</f>
        <v>71</v>
      </c>
      <c r="F79" s="186"/>
      <c r="G79" s="18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4"/>
      <c r="B80" s="302"/>
      <c r="C80" s="202" t="s">
        <v>168</v>
      </c>
      <c r="D80" s="211">
        <v>63</v>
      </c>
      <c r="E80" s="302"/>
      <c r="F80" s="186"/>
      <c r="G80" s="18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4"/>
      <c r="B81" s="312">
        <v>653</v>
      </c>
      <c r="C81" s="184" t="s">
        <v>61</v>
      </c>
      <c r="D81" s="185">
        <v>3</v>
      </c>
      <c r="E81" s="304">
        <f>SUM(D81:D83)</f>
        <v>12</v>
      </c>
      <c r="F81" s="186"/>
      <c r="G81" s="18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4"/>
      <c r="B82" s="305"/>
      <c r="C82" s="193" t="s">
        <v>99</v>
      </c>
      <c r="D82" s="215">
        <v>8</v>
      </c>
      <c r="E82" s="305"/>
      <c r="F82" s="186"/>
      <c r="G82" s="18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4"/>
      <c r="B83" s="302"/>
      <c r="C83" s="187" t="s">
        <v>562</v>
      </c>
      <c r="D83" s="216">
        <v>1</v>
      </c>
      <c r="E83" s="302"/>
      <c r="F83" s="186"/>
      <c r="G83" s="18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4"/>
      <c r="B84" s="214">
        <v>654</v>
      </c>
      <c r="C84" s="190" t="s">
        <v>99</v>
      </c>
      <c r="D84" s="191">
        <v>8</v>
      </c>
      <c r="E84" s="192">
        <f t="shared" ref="E84:E85" si="5">D84</f>
        <v>8</v>
      </c>
      <c r="F84" s="186"/>
      <c r="G84" s="18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4"/>
      <c r="B85" s="204">
        <v>655</v>
      </c>
      <c r="C85" s="205" t="s">
        <v>99</v>
      </c>
      <c r="D85" s="206">
        <v>6</v>
      </c>
      <c r="E85" s="207">
        <f t="shared" si="5"/>
        <v>6</v>
      </c>
      <c r="F85" s="186"/>
      <c r="G85" s="18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4"/>
      <c r="B86" s="306">
        <v>703</v>
      </c>
      <c r="C86" s="212" t="s">
        <v>43</v>
      </c>
      <c r="D86" s="213">
        <v>2</v>
      </c>
      <c r="E86" s="308">
        <f>SUM(D86:D87)</f>
        <v>6</v>
      </c>
      <c r="F86" s="186"/>
      <c r="G86" s="18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4"/>
      <c r="B87" s="302"/>
      <c r="C87" s="202" t="s">
        <v>99</v>
      </c>
      <c r="D87" s="211">
        <v>4</v>
      </c>
      <c r="E87" s="302"/>
      <c r="F87" s="186"/>
      <c r="G87" s="18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4"/>
      <c r="B88" s="218">
        <v>706</v>
      </c>
      <c r="C88" s="187" t="s">
        <v>563</v>
      </c>
      <c r="D88" s="216">
        <v>69</v>
      </c>
      <c r="E88" s="219">
        <f t="shared" ref="E88:E91" si="6">D88</f>
        <v>69</v>
      </c>
      <c r="F88" s="186"/>
      <c r="G88" s="18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4"/>
      <c r="B89" s="214">
        <v>722</v>
      </c>
      <c r="C89" s="190" t="s">
        <v>99</v>
      </c>
      <c r="D89" s="191">
        <v>3</v>
      </c>
      <c r="E89" s="192">
        <f t="shared" si="6"/>
        <v>3</v>
      </c>
      <c r="F89" s="186"/>
      <c r="G89" s="18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4"/>
      <c r="B90" s="218">
        <v>732</v>
      </c>
      <c r="C90" s="187" t="s">
        <v>99</v>
      </c>
      <c r="D90" s="191">
        <v>3</v>
      </c>
      <c r="E90" s="219">
        <f t="shared" si="6"/>
        <v>3</v>
      </c>
      <c r="F90" s="186"/>
      <c r="G90" s="18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4"/>
      <c r="B91" s="218">
        <v>733</v>
      </c>
      <c r="C91" s="187" t="s">
        <v>99</v>
      </c>
      <c r="D91" s="191">
        <v>3</v>
      </c>
      <c r="E91" s="219">
        <f t="shared" si="6"/>
        <v>3</v>
      </c>
      <c r="F91" s="186"/>
      <c r="G91" s="18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4"/>
      <c r="B92" s="306">
        <v>734</v>
      </c>
      <c r="C92" s="212" t="s">
        <v>99</v>
      </c>
      <c r="D92" s="213">
        <v>2</v>
      </c>
      <c r="E92" s="308">
        <f>SUM(D92:D94)</f>
        <v>8</v>
      </c>
      <c r="F92" s="186"/>
      <c r="G92" s="18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4"/>
      <c r="B93" s="305"/>
      <c r="C93" s="200" t="s">
        <v>564</v>
      </c>
      <c r="D93" s="210">
        <v>1</v>
      </c>
      <c r="E93" s="305"/>
      <c r="F93" s="186"/>
      <c r="G93" s="18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4"/>
      <c r="B94" s="302"/>
      <c r="C94" s="202" t="s">
        <v>182</v>
      </c>
      <c r="D94" s="211">
        <v>5</v>
      </c>
      <c r="E94" s="302"/>
      <c r="F94" s="186"/>
      <c r="G94" s="18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4"/>
      <c r="B95" s="312">
        <v>741</v>
      </c>
      <c r="C95" s="184" t="s">
        <v>99</v>
      </c>
      <c r="D95" s="185">
        <v>8</v>
      </c>
      <c r="E95" s="304">
        <f>SUM(D95:D97)</f>
        <v>14</v>
      </c>
      <c r="F95" s="186"/>
      <c r="G95" s="18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4"/>
      <c r="B96" s="305"/>
      <c r="C96" s="193" t="s">
        <v>564</v>
      </c>
      <c r="D96" s="215">
        <v>5</v>
      </c>
      <c r="E96" s="305"/>
      <c r="F96" s="186"/>
      <c r="G96" s="18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4"/>
      <c r="B97" s="302"/>
      <c r="C97" s="187" t="s">
        <v>565</v>
      </c>
      <c r="D97" s="216">
        <v>1</v>
      </c>
      <c r="E97" s="302"/>
      <c r="F97" s="186"/>
      <c r="G97" s="18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4"/>
      <c r="B98" s="214">
        <v>745</v>
      </c>
      <c r="C98" s="190" t="s">
        <v>99</v>
      </c>
      <c r="D98" s="191">
        <v>2</v>
      </c>
      <c r="E98" s="192">
        <f t="shared" ref="E98:E100" si="7">D98</f>
        <v>2</v>
      </c>
      <c r="F98" s="186"/>
      <c r="G98" s="18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4"/>
      <c r="B99" s="218">
        <v>746</v>
      </c>
      <c r="C99" s="187" t="s">
        <v>99</v>
      </c>
      <c r="D99" s="216">
        <v>27</v>
      </c>
      <c r="E99" s="219">
        <f t="shared" si="7"/>
        <v>27</v>
      </c>
      <c r="F99" s="186"/>
      <c r="G99" s="18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4"/>
      <c r="B100" s="208">
        <v>751</v>
      </c>
      <c r="C100" s="197" t="s">
        <v>564</v>
      </c>
      <c r="D100" s="198">
        <v>12</v>
      </c>
      <c r="E100" s="199">
        <f t="shared" si="7"/>
        <v>12</v>
      </c>
      <c r="F100" s="186"/>
      <c r="G100" s="18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4"/>
      <c r="B101" s="204">
        <v>752</v>
      </c>
      <c r="C101" s="184" t="s">
        <v>566</v>
      </c>
      <c r="D101" s="185">
        <v>4</v>
      </c>
      <c r="E101" s="207">
        <f>SUM(D101)</f>
        <v>4</v>
      </c>
      <c r="F101" s="186"/>
      <c r="G101" s="18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4"/>
      <c r="B102" s="306">
        <v>758</v>
      </c>
      <c r="C102" s="212" t="s">
        <v>61</v>
      </c>
      <c r="D102" s="213">
        <v>1</v>
      </c>
      <c r="E102" s="308">
        <f>SUM(D102:D103)</f>
        <v>2</v>
      </c>
      <c r="F102" s="186"/>
      <c r="G102" s="18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4"/>
      <c r="B103" s="302"/>
      <c r="C103" s="202" t="s">
        <v>83</v>
      </c>
      <c r="D103" s="211">
        <v>1</v>
      </c>
      <c r="E103" s="302"/>
      <c r="F103" s="186"/>
      <c r="G103" s="18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4"/>
      <c r="B104" s="306">
        <v>791</v>
      </c>
      <c r="C104" s="212" t="s">
        <v>61</v>
      </c>
      <c r="D104" s="220">
        <v>6</v>
      </c>
      <c r="E104" s="308">
        <f>SUM(D104:D106)</f>
        <v>33</v>
      </c>
      <c r="F104" s="186"/>
      <c r="G104" s="18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4"/>
      <c r="B105" s="305"/>
      <c r="C105" s="221" t="s">
        <v>567</v>
      </c>
      <c r="D105" s="201">
        <v>21</v>
      </c>
      <c r="E105" s="305"/>
      <c r="F105" s="186"/>
      <c r="G105" s="18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4"/>
      <c r="B106" s="302"/>
      <c r="C106" s="222" t="s">
        <v>99</v>
      </c>
      <c r="D106" s="223">
        <v>6</v>
      </c>
      <c r="E106" s="302"/>
      <c r="F106" s="186"/>
      <c r="G106" s="18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4"/>
      <c r="B107" s="306">
        <v>792</v>
      </c>
      <c r="C107" s="224" t="s">
        <v>99</v>
      </c>
      <c r="D107" s="220">
        <v>6</v>
      </c>
      <c r="E107" s="308">
        <f>SUM(D107:D108)</f>
        <v>12</v>
      </c>
      <c r="F107" s="186"/>
      <c r="G107" s="18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4"/>
      <c r="B108" s="302"/>
      <c r="C108" s="202" t="s">
        <v>83</v>
      </c>
      <c r="D108" s="225">
        <v>6</v>
      </c>
      <c r="E108" s="302"/>
      <c r="F108" s="186"/>
      <c r="G108" s="18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4"/>
      <c r="B109" s="226">
        <v>793</v>
      </c>
      <c r="C109" s="222" t="s">
        <v>568</v>
      </c>
      <c r="D109" s="225">
        <v>8</v>
      </c>
      <c r="E109" s="227">
        <f>SUM(D109)</f>
        <v>8</v>
      </c>
      <c r="F109" s="186"/>
      <c r="G109" s="18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4"/>
      <c r="B110" s="228">
        <v>908</v>
      </c>
      <c r="C110" s="229" t="s">
        <v>182</v>
      </c>
      <c r="D110" s="230">
        <v>2</v>
      </c>
      <c r="E110" s="231">
        <f t="shared" ref="E110:E111" si="8">D110</f>
        <v>2</v>
      </c>
      <c r="F110" s="186"/>
      <c r="G110" s="18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4"/>
      <c r="B111" s="218">
        <v>909</v>
      </c>
      <c r="C111" s="187" t="s">
        <v>99</v>
      </c>
      <c r="D111" s="216">
        <v>12</v>
      </c>
      <c r="E111" s="219">
        <f t="shared" si="8"/>
        <v>12</v>
      </c>
      <c r="F111" s="186"/>
      <c r="G111" s="18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4"/>
      <c r="B112" s="306">
        <v>922</v>
      </c>
      <c r="C112" s="200" t="s">
        <v>569</v>
      </c>
      <c r="D112" s="210">
        <v>4</v>
      </c>
      <c r="E112" s="301">
        <f>SUM(D112:D113)</f>
        <v>9</v>
      </c>
      <c r="F112" s="186"/>
      <c r="G112" s="18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4"/>
      <c r="B113" s="302"/>
      <c r="C113" s="202" t="s">
        <v>99</v>
      </c>
      <c r="D113" s="211">
        <v>5</v>
      </c>
      <c r="E113" s="302"/>
      <c r="F113" s="186"/>
      <c r="G113" s="18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4"/>
      <c r="B114" s="218">
        <v>923</v>
      </c>
      <c r="C114" s="187" t="s">
        <v>182</v>
      </c>
      <c r="D114" s="216">
        <v>3</v>
      </c>
      <c r="E114" s="219">
        <f t="shared" ref="E114:E115" si="9">D114</f>
        <v>3</v>
      </c>
      <c r="F114" s="186"/>
      <c r="G114" s="18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4"/>
      <c r="B115" s="232">
        <v>941</v>
      </c>
      <c r="C115" s="202" t="s">
        <v>25</v>
      </c>
      <c r="D115" s="211">
        <v>32</v>
      </c>
      <c r="E115" s="227">
        <f t="shared" si="9"/>
        <v>32</v>
      </c>
      <c r="F115" s="186"/>
      <c r="G115" s="18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4"/>
      <c r="B116" s="312">
        <v>942</v>
      </c>
      <c r="C116" s="193" t="s">
        <v>25</v>
      </c>
      <c r="D116" s="215">
        <v>3</v>
      </c>
      <c r="E116" s="303">
        <f>SUM(D116:D117)</f>
        <v>10</v>
      </c>
      <c r="F116" s="186"/>
      <c r="G116" s="18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4"/>
      <c r="B117" s="302"/>
      <c r="C117" s="187" t="s">
        <v>29</v>
      </c>
      <c r="D117" s="216">
        <v>7</v>
      </c>
      <c r="E117" s="302"/>
      <c r="F117" s="186"/>
      <c r="G117" s="18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4"/>
      <c r="B118" s="313">
        <v>952</v>
      </c>
      <c r="C118" s="233" t="s">
        <v>131</v>
      </c>
      <c r="D118" s="234">
        <v>4</v>
      </c>
      <c r="E118" s="301">
        <f>SUM(D118:D119)</f>
        <v>5</v>
      </c>
      <c r="F118" s="186"/>
      <c r="G118" s="18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4"/>
      <c r="B119" s="302"/>
      <c r="C119" s="202" t="s">
        <v>571</v>
      </c>
      <c r="D119" s="211">
        <v>1</v>
      </c>
      <c r="E119" s="302"/>
      <c r="F119" s="186"/>
      <c r="G119" s="18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4"/>
      <c r="B120" s="312">
        <v>954</v>
      </c>
      <c r="C120" s="193" t="s">
        <v>43</v>
      </c>
      <c r="D120" s="215">
        <v>1</v>
      </c>
      <c r="E120" s="303">
        <f>SUM(D120:D121)</f>
        <v>13</v>
      </c>
      <c r="F120" s="186"/>
      <c r="G120" s="18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4"/>
      <c r="B121" s="302"/>
      <c r="C121" s="187" t="s">
        <v>69</v>
      </c>
      <c r="D121" s="216">
        <v>12</v>
      </c>
      <c r="E121" s="302"/>
      <c r="F121" s="186"/>
      <c r="G121" s="18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4"/>
      <c r="B122" s="236">
        <v>955</v>
      </c>
      <c r="C122" s="233" t="s">
        <v>105</v>
      </c>
      <c r="D122" s="234">
        <v>1</v>
      </c>
      <c r="E122" s="237">
        <f>D122</f>
        <v>1</v>
      </c>
      <c r="F122" s="186"/>
      <c r="G122" s="18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4"/>
      <c r="B123" s="312">
        <v>957</v>
      </c>
      <c r="C123" s="184" t="s">
        <v>573</v>
      </c>
      <c r="D123" s="185">
        <v>3</v>
      </c>
      <c r="E123" s="304">
        <f>SUM(D123:D125)</f>
        <v>5</v>
      </c>
      <c r="F123" s="186"/>
      <c r="G123" s="18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4"/>
      <c r="B124" s="305"/>
      <c r="C124" s="193" t="s">
        <v>574</v>
      </c>
      <c r="D124" s="215">
        <v>1</v>
      </c>
      <c r="E124" s="305"/>
      <c r="F124" s="186"/>
      <c r="G124" s="18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4"/>
      <c r="B125" s="302"/>
      <c r="C125" s="187" t="s">
        <v>147</v>
      </c>
      <c r="D125" s="216">
        <v>1</v>
      </c>
      <c r="E125" s="302"/>
      <c r="F125" s="186"/>
      <c r="G125" s="18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4"/>
      <c r="B126" s="238">
        <v>964</v>
      </c>
      <c r="C126" s="229" t="s">
        <v>575</v>
      </c>
      <c r="D126" s="230">
        <v>2</v>
      </c>
      <c r="E126" s="231">
        <f>D126</f>
        <v>2</v>
      </c>
      <c r="F126" s="186"/>
      <c r="G126" s="18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239" t="s">
        <v>209</v>
      </c>
      <c r="C127" s="240"/>
      <c r="D127" s="241">
        <f t="shared" ref="D127:E127" si="10">SUM(D6:D126)</f>
        <v>1234</v>
      </c>
      <c r="E127" s="242">
        <f t="shared" si="10"/>
        <v>1234</v>
      </c>
      <c r="F127" s="186"/>
      <c r="G127" s="18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7"/>
      <c r="B128" s="17"/>
      <c r="C128" s="17"/>
      <c r="D128" s="13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7"/>
      <c r="B129" s="17"/>
      <c r="C129" s="17"/>
      <c r="D129" s="13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7"/>
      <c r="B130" s="17"/>
      <c r="C130" s="17"/>
      <c r="D130" s="13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7"/>
      <c r="B131" s="17"/>
      <c r="C131" s="17"/>
      <c r="D131" s="13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7"/>
      <c r="B132" s="17"/>
      <c r="C132" s="17"/>
      <c r="D132" s="13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7"/>
      <c r="B133" s="17"/>
      <c r="C133" s="17"/>
      <c r="D133" s="13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59">
    <mergeCell ref="A1:E1"/>
    <mergeCell ref="A4:E4"/>
    <mergeCell ref="E74:E75"/>
    <mergeCell ref="E68:E72"/>
    <mergeCell ref="A2:E2"/>
    <mergeCell ref="A3:E3"/>
    <mergeCell ref="B6:B7"/>
    <mergeCell ref="B22:B23"/>
    <mergeCell ref="B26:B28"/>
    <mergeCell ref="B33:B35"/>
    <mergeCell ref="E33:E35"/>
    <mergeCell ref="B59:B61"/>
    <mergeCell ref="B42:B51"/>
    <mergeCell ref="B52:B54"/>
    <mergeCell ref="B9:B10"/>
    <mergeCell ref="B12:B13"/>
    <mergeCell ref="E95:E97"/>
    <mergeCell ref="E102:E103"/>
    <mergeCell ref="B74:B75"/>
    <mergeCell ref="B63:B66"/>
    <mergeCell ref="B68:B72"/>
    <mergeCell ref="E81:E83"/>
    <mergeCell ref="E79:E80"/>
    <mergeCell ref="E92:E94"/>
    <mergeCell ref="E86:E87"/>
    <mergeCell ref="B81:B83"/>
    <mergeCell ref="B86:B87"/>
    <mergeCell ref="B92:B94"/>
    <mergeCell ref="B79:B80"/>
    <mergeCell ref="B95:B97"/>
    <mergeCell ref="B107:B108"/>
    <mergeCell ref="B102:B103"/>
    <mergeCell ref="B112:B113"/>
    <mergeCell ref="F4:G4"/>
    <mergeCell ref="E52:E54"/>
    <mergeCell ref="E42:E51"/>
    <mergeCell ref="B76:B77"/>
    <mergeCell ref="E76:E77"/>
    <mergeCell ref="E59:E61"/>
    <mergeCell ref="E63:E66"/>
    <mergeCell ref="B19:B20"/>
    <mergeCell ref="E6:E7"/>
    <mergeCell ref="E26:E28"/>
    <mergeCell ref="E22:E23"/>
    <mergeCell ref="E12:E13"/>
    <mergeCell ref="E19:E20"/>
    <mergeCell ref="E9:E10"/>
    <mergeCell ref="E118:E119"/>
    <mergeCell ref="E120:E121"/>
    <mergeCell ref="E123:E125"/>
    <mergeCell ref="E116:E117"/>
    <mergeCell ref="B104:B106"/>
    <mergeCell ref="E112:E113"/>
    <mergeCell ref="B123:B125"/>
    <mergeCell ref="B120:B121"/>
    <mergeCell ref="B118:B119"/>
    <mergeCell ref="B116:B117"/>
    <mergeCell ref="E104:E106"/>
    <mergeCell ref="E107:E108"/>
  </mergeCells>
  <pageMargins left="0.7" right="0.7" top="0.75" bottom="0.75" header="0" footer="0"/>
  <pageSetup orientation="portrait"/>
  <rowBreaks count="2" manualBreakCount="2">
    <brk id="41" man="1"/>
    <brk id="9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3"/>
  <sheetViews>
    <sheetView showGridLines="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8" customWidth="1"/>
    <col min="2" max="4" width="16" customWidth="1"/>
    <col min="5" max="5" width="12.5703125" customWidth="1"/>
    <col min="6" max="6" width="16" customWidth="1"/>
    <col min="7" max="7" width="11.140625" customWidth="1"/>
    <col min="8" max="9" width="9.7109375" customWidth="1"/>
    <col min="10" max="10" width="8.85546875" customWidth="1"/>
    <col min="11" max="11" width="9.7109375" customWidth="1"/>
    <col min="12" max="12" width="2.28515625" customWidth="1"/>
    <col min="13" max="13" width="19.28515625" customWidth="1"/>
    <col min="14" max="15" width="9.7109375" customWidth="1"/>
    <col min="16" max="16" width="18.42578125" customWidth="1"/>
  </cols>
  <sheetData>
    <row r="1" spans="1:27">
      <c r="A1" s="1"/>
      <c r="B1" s="296" t="s">
        <v>570</v>
      </c>
      <c r="C1" s="290"/>
      <c r="D1" s="290"/>
      <c r="E1" s="290"/>
      <c r="F1" s="29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325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297" t="s">
        <v>63</v>
      </c>
      <c r="C3" s="290"/>
      <c r="D3" s="290"/>
      <c r="E3" s="290"/>
      <c r="F3" s="290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>
      <c r="A4" s="1"/>
      <c r="B4" s="17"/>
      <c r="C4" s="17"/>
      <c r="D4" s="17"/>
      <c r="E4" s="17"/>
      <c r="F4" s="17"/>
      <c r="G4" s="1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" customHeight="1">
      <c r="A5" s="1"/>
      <c r="B5" s="113" t="s">
        <v>241</v>
      </c>
      <c r="C5" s="113" t="s">
        <v>572</v>
      </c>
      <c r="D5" s="113" t="s">
        <v>481</v>
      </c>
      <c r="E5" s="113" t="s">
        <v>98</v>
      </c>
      <c r="F5" s="113" t="s">
        <v>209</v>
      </c>
      <c r="G5" s="132"/>
      <c r="H5" s="235"/>
      <c r="I5" s="235"/>
      <c r="J5" s="235"/>
      <c r="K5" s="235"/>
      <c r="L5" s="235"/>
      <c r="M5" s="235"/>
      <c r="N5" s="235"/>
      <c r="O5" s="235"/>
      <c r="P5" s="235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" customHeight="1">
      <c r="A6" s="132"/>
      <c r="B6" s="61" t="s">
        <v>244</v>
      </c>
      <c r="C6" s="140">
        <v>1</v>
      </c>
      <c r="D6" s="140"/>
      <c r="E6" s="140"/>
      <c r="F6" s="140">
        <f t="shared" ref="F6:F88" si="0">SUM(C6:D6)</f>
        <v>1</v>
      </c>
      <c r="G6" s="132"/>
      <c r="H6" s="235"/>
      <c r="I6" s="235"/>
      <c r="J6" s="235"/>
      <c r="K6" s="235"/>
      <c r="L6" s="235"/>
      <c r="M6" s="235"/>
      <c r="N6" s="235"/>
      <c r="O6" s="235"/>
      <c r="P6" s="235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>
      <c r="A7" s="132"/>
      <c r="B7" s="61" t="s">
        <v>246</v>
      </c>
      <c r="C7" s="140">
        <v>1</v>
      </c>
      <c r="D7" s="140">
        <v>1</v>
      </c>
      <c r="E7" s="140"/>
      <c r="F7" s="140">
        <f t="shared" si="0"/>
        <v>2</v>
      </c>
      <c r="G7" s="1"/>
      <c r="H7" s="235"/>
      <c r="I7" s="235"/>
      <c r="J7" s="235"/>
      <c r="K7" s="235"/>
      <c r="L7" s="235"/>
      <c r="M7" s="235"/>
      <c r="N7" s="235"/>
      <c r="O7" s="235"/>
      <c r="P7" s="235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>
      <c r="A8" s="132"/>
      <c r="B8" s="61" t="s">
        <v>247</v>
      </c>
      <c r="C8" s="140">
        <v>2</v>
      </c>
      <c r="D8" s="140"/>
      <c r="E8" s="140"/>
      <c r="F8" s="140">
        <f t="shared" si="0"/>
        <v>2</v>
      </c>
      <c r="G8" s="1"/>
      <c r="H8" s="235"/>
      <c r="I8" s="235"/>
      <c r="J8" s="235"/>
      <c r="K8" s="235"/>
      <c r="L8" s="235"/>
      <c r="M8" s="235"/>
      <c r="N8" s="235"/>
      <c r="O8" s="235"/>
      <c r="P8" s="235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" customHeight="1">
      <c r="A9" s="132"/>
      <c r="B9" s="61" t="s">
        <v>249</v>
      </c>
      <c r="C9" s="140"/>
      <c r="D9" s="140">
        <v>1</v>
      </c>
      <c r="E9" s="140"/>
      <c r="F9" s="140">
        <f t="shared" si="0"/>
        <v>1</v>
      </c>
      <c r="G9" s="1"/>
      <c r="H9" s="235"/>
      <c r="I9" s="235"/>
      <c r="J9" s="235"/>
      <c r="K9" s="235"/>
      <c r="L9" s="235"/>
      <c r="M9" s="235"/>
      <c r="N9" s="235"/>
      <c r="O9" s="235"/>
      <c r="P9" s="235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>
      <c r="A10" s="132"/>
      <c r="B10" s="61" t="s">
        <v>252</v>
      </c>
      <c r="C10" s="140">
        <v>1</v>
      </c>
      <c r="D10" s="140">
        <v>1</v>
      </c>
      <c r="E10" s="140"/>
      <c r="F10" s="140">
        <f t="shared" si="0"/>
        <v>2</v>
      </c>
      <c r="G10" s="1"/>
      <c r="H10" s="235"/>
      <c r="I10" s="235"/>
      <c r="J10" s="235"/>
      <c r="K10" s="235"/>
      <c r="L10" s="235"/>
      <c r="M10" s="235"/>
      <c r="N10" s="235"/>
      <c r="O10" s="235"/>
      <c r="P10" s="23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" customHeight="1">
      <c r="A11" s="132"/>
      <c r="B11" s="61" t="s">
        <v>253</v>
      </c>
      <c r="C11" s="140">
        <v>1</v>
      </c>
      <c r="D11" s="140">
        <v>1</v>
      </c>
      <c r="E11" s="140"/>
      <c r="F11" s="140">
        <f t="shared" si="0"/>
        <v>2</v>
      </c>
      <c r="G11" s="1"/>
      <c r="H11" s="235"/>
      <c r="I11" s="235"/>
      <c r="J11" s="235"/>
      <c r="K11" s="235"/>
      <c r="L11" s="235"/>
      <c r="M11" s="235"/>
      <c r="N11" s="235"/>
      <c r="O11" s="235"/>
      <c r="P11" s="23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>
      <c r="A12" s="132"/>
      <c r="B12" s="61" t="s">
        <v>255</v>
      </c>
      <c r="C12" s="140"/>
      <c r="D12" s="140">
        <v>1</v>
      </c>
      <c r="E12" s="140"/>
      <c r="F12" s="140">
        <f t="shared" si="0"/>
        <v>1</v>
      </c>
      <c r="G12" s="1"/>
      <c r="H12" s="235"/>
      <c r="I12" s="235"/>
      <c r="J12" s="235"/>
      <c r="K12" s="235"/>
      <c r="L12" s="235"/>
      <c r="M12" s="235"/>
      <c r="N12" s="235"/>
      <c r="O12" s="235"/>
      <c r="P12" s="23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" customHeight="1">
      <c r="A13" s="132"/>
      <c r="B13" s="61" t="s">
        <v>256</v>
      </c>
      <c r="C13" s="140">
        <v>1</v>
      </c>
      <c r="D13" s="140">
        <v>1</v>
      </c>
      <c r="E13" s="140"/>
      <c r="F13" s="140">
        <f t="shared" si="0"/>
        <v>2</v>
      </c>
      <c r="G13" s="1"/>
      <c r="H13" s="235"/>
      <c r="I13" s="235"/>
      <c r="J13" s="235"/>
      <c r="K13" s="235"/>
      <c r="L13" s="235"/>
      <c r="M13" s="235"/>
      <c r="N13" s="235"/>
      <c r="O13" s="235"/>
      <c r="P13" s="23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" customHeight="1">
      <c r="A14" s="132"/>
      <c r="B14" s="61" t="s">
        <v>257</v>
      </c>
      <c r="C14" s="140">
        <v>1</v>
      </c>
      <c r="D14" s="140"/>
      <c r="E14" s="140"/>
      <c r="F14" s="140">
        <f t="shared" si="0"/>
        <v>1</v>
      </c>
      <c r="G14" s="1"/>
      <c r="H14" s="235"/>
      <c r="I14" s="235"/>
      <c r="J14" s="235"/>
      <c r="K14" s="235"/>
      <c r="L14" s="235"/>
      <c r="M14" s="235"/>
      <c r="N14" s="235"/>
      <c r="O14" s="235"/>
      <c r="P14" s="23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" customHeight="1">
      <c r="A15" s="132"/>
      <c r="B15" s="61" t="s">
        <v>258</v>
      </c>
      <c r="C15" s="140">
        <v>1</v>
      </c>
      <c r="D15" s="140"/>
      <c r="E15" s="140"/>
      <c r="F15" s="140">
        <f t="shared" si="0"/>
        <v>1</v>
      </c>
      <c r="G15" s="1"/>
      <c r="H15" s="235"/>
      <c r="I15" s="235"/>
      <c r="J15" s="235"/>
      <c r="K15" s="235"/>
      <c r="L15" s="235"/>
      <c r="M15" s="235"/>
      <c r="N15" s="235"/>
      <c r="O15" s="235"/>
      <c r="P15" s="23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" customHeight="1">
      <c r="A16" s="132"/>
      <c r="B16" s="61" t="s">
        <v>259</v>
      </c>
      <c r="C16" s="140">
        <v>1</v>
      </c>
      <c r="D16" s="140">
        <v>3</v>
      </c>
      <c r="E16" s="140"/>
      <c r="F16" s="140">
        <f t="shared" si="0"/>
        <v>4</v>
      </c>
      <c r="G16" s="1"/>
      <c r="H16" s="235"/>
      <c r="I16" s="235"/>
      <c r="J16" s="235"/>
      <c r="K16" s="235"/>
      <c r="L16" s="235"/>
      <c r="M16" s="235"/>
      <c r="N16" s="235"/>
      <c r="O16" s="235"/>
      <c r="P16" s="23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" customHeight="1">
      <c r="A17" s="132"/>
      <c r="B17" s="61" t="s">
        <v>262</v>
      </c>
      <c r="C17" s="140">
        <v>1</v>
      </c>
      <c r="D17" s="140">
        <v>1</v>
      </c>
      <c r="E17" s="140"/>
      <c r="F17" s="140">
        <f t="shared" si="0"/>
        <v>2</v>
      </c>
      <c r="G17" s="1"/>
      <c r="H17" s="235"/>
      <c r="I17" s="235"/>
      <c r="J17" s="235"/>
      <c r="K17" s="235"/>
      <c r="L17" s="235"/>
      <c r="M17" s="235"/>
      <c r="N17" s="235"/>
      <c r="O17" s="235"/>
      <c r="P17" s="23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" customHeight="1">
      <c r="A18" s="132"/>
      <c r="B18" s="61" t="s">
        <v>263</v>
      </c>
      <c r="C18" s="140">
        <v>2</v>
      </c>
      <c r="D18" s="140">
        <v>7</v>
      </c>
      <c r="E18" s="140"/>
      <c r="F18" s="140">
        <f t="shared" si="0"/>
        <v>9</v>
      </c>
      <c r="G18" s="1"/>
      <c r="H18" s="235"/>
      <c r="I18" s="235"/>
      <c r="J18" s="235"/>
      <c r="K18" s="235"/>
      <c r="L18" s="235"/>
      <c r="M18" s="235"/>
      <c r="N18" s="235"/>
      <c r="O18" s="235"/>
      <c r="P18" s="23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" customHeight="1">
      <c r="A19" s="132"/>
      <c r="B19" s="61" t="s">
        <v>265</v>
      </c>
      <c r="C19" s="140">
        <v>2</v>
      </c>
      <c r="D19" s="140">
        <v>10</v>
      </c>
      <c r="E19" s="140"/>
      <c r="F19" s="140">
        <f t="shared" si="0"/>
        <v>12</v>
      </c>
      <c r="G19" s="1"/>
      <c r="H19" s="235"/>
      <c r="I19" s="235"/>
      <c r="J19" s="235"/>
      <c r="K19" s="235"/>
      <c r="L19" s="235"/>
      <c r="M19" s="235"/>
      <c r="N19" s="235"/>
      <c r="O19" s="235"/>
      <c r="P19" s="23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" customHeight="1">
      <c r="A20" s="132"/>
      <c r="B20" s="61" t="s">
        <v>266</v>
      </c>
      <c r="C20" s="140">
        <v>2</v>
      </c>
      <c r="D20" s="140">
        <v>8</v>
      </c>
      <c r="E20" s="140"/>
      <c r="F20" s="140">
        <f t="shared" si="0"/>
        <v>10</v>
      </c>
      <c r="G20" s="1"/>
      <c r="H20" s="235"/>
      <c r="I20" s="235"/>
      <c r="J20" s="235"/>
      <c r="K20" s="235"/>
      <c r="L20" s="235"/>
      <c r="M20" s="235"/>
      <c r="N20" s="235"/>
      <c r="O20" s="235"/>
      <c r="P20" s="23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" customHeight="1">
      <c r="A21" s="132"/>
      <c r="B21" s="61" t="s">
        <v>267</v>
      </c>
      <c r="C21" s="140">
        <v>3</v>
      </c>
      <c r="D21" s="151">
        <v>17</v>
      </c>
      <c r="E21" s="140"/>
      <c r="F21" s="140">
        <f t="shared" si="0"/>
        <v>20</v>
      </c>
      <c r="G21" s="1"/>
      <c r="H21" s="235"/>
      <c r="I21" s="235"/>
      <c r="J21" s="235"/>
      <c r="K21" s="235"/>
      <c r="L21" s="235"/>
      <c r="M21" s="235"/>
      <c r="N21" s="235"/>
      <c r="O21" s="235"/>
      <c r="P21" s="23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" customHeight="1">
      <c r="A22" s="132"/>
      <c r="B22" s="61" t="s">
        <v>269</v>
      </c>
      <c r="C22" s="140">
        <v>1</v>
      </c>
      <c r="D22" s="140">
        <v>1</v>
      </c>
      <c r="E22" s="140"/>
      <c r="F22" s="140">
        <f t="shared" si="0"/>
        <v>2</v>
      </c>
      <c r="G22" s="1"/>
      <c r="H22" s="235"/>
      <c r="I22" s="235"/>
      <c r="J22" s="235"/>
      <c r="K22" s="235"/>
      <c r="L22" s="235"/>
      <c r="M22" s="235"/>
      <c r="N22" s="235"/>
      <c r="O22" s="235"/>
      <c r="P22" s="23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" customHeight="1">
      <c r="A23" s="132"/>
      <c r="B23" s="61" t="s">
        <v>270</v>
      </c>
      <c r="C23" s="140">
        <v>1</v>
      </c>
      <c r="D23" s="140"/>
      <c r="E23" s="140"/>
      <c r="F23" s="140">
        <f t="shared" si="0"/>
        <v>1</v>
      </c>
      <c r="G23" s="1"/>
      <c r="H23" s="235"/>
      <c r="I23" s="235"/>
      <c r="J23" s="235"/>
      <c r="K23" s="235"/>
      <c r="L23" s="235"/>
      <c r="M23" s="235"/>
      <c r="N23" s="235"/>
      <c r="O23" s="235"/>
      <c r="P23" s="23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" customHeight="1">
      <c r="A24" s="132"/>
      <c r="B24" s="61" t="s">
        <v>272</v>
      </c>
      <c r="C24" s="140">
        <v>1</v>
      </c>
      <c r="D24" s="140">
        <v>1</v>
      </c>
      <c r="E24" s="140"/>
      <c r="F24" s="140">
        <f t="shared" si="0"/>
        <v>2</v>
      </c>
      <c r="G24" s="1"/>
      <c r="H24" s="235"/>
      <c r="I24" s="235"/>
      <c r="J24" s="235"/>
      <c r="K24" s="235"/>
      <c r="L24" s="235"/>
      <c r="M24" s="235"/>
      <c r="N24" s="235"/>
      <c r="O24" s="235"/>
      <c r="P24" s="23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" customHeight="1">
      <c r="A25" s="132"/>
      <c r="B25" s="61" t="s">
        <v>276</v>
      </c>
      <c r="C25" s="140">
        <v>1</v>
      </c>
      <c r="D25" s="140">
        <v>1</v>
      </c>
      <c r="E25" s="140"/>
      <c r="F25" s="140">
        <f t="shared" si="0"/>
        <v>2</v>
      </c>
      <c r="G25" s="1"/>
      <c r="H25" s="235"/>
      <c r="I25" s="235"/>
      <c r="J25" s="235"/>
      <c r="K25" s="235"/>
      <c r="L25" s="235"/>
      <c r="M25" s="235"/>
      <c r="N25" s="235"/>
      <c r="O25" s="235"/>
      <c r="P25" s="23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" customHeight="1">
      <c r="A26" s="132"/>
      <c r="B26" s="61" t="s">
        <v>278</v>
      </c>
      <c r="C26" s="140">
        <v>1</v>
      </c>
      <c r="D26" s="140">
        <v>2</v>
      </c>
      <c r="E26" s="140"/>
      <c r="F26" s="140">
        <f t="shared" si="0"/>
        <v>3</v>
      </c>
      <c r="G26" s="1"/>
      <c r="H26" s="235"/>
      <c r="I26" s="235"/>
      <c r="J26" s="235"/>
      <c r="K26" s="235"/>
      <c r="L26" s="235"/>
      <c r="M26" s="235"/>
      <c r="N26" s="235"/>
      <c r="O26" s="235"/>
      <c r="P26" s="23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" customHeight="1">
      <c r="A27" s="132"/>
      <c r="B27" s="61" t="s">
        <v>279</v>
      </c>
      <c r="C27" s="140">
        <v>2</v>
      </c>
      <c r="D27" s="140">
        <v>1</v>
      </c>
      <c r="E27" s="140"/>
      <c r="F27" s="140">
        <f t="shared" si="0"/>
        <v>3</v>
      </c>
      <c r="G27" s="1"/>
      <c r="H27" s="235"/>
      <c r="I27" s="235"/>
      <c r="J27" s="235"/>
      <c r="K27" s="235"/>
      <c r="L27" s="235"/>
      <c r="M27" s="235"/>
      <c r="N27" s="235"/>
      <c r="O27" s="235"/>
      <c r="P27" s="23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" customHeight="1">
      <c r="A28" s="132"/>
      <c r="B28" s="61" t="s">
        <v>284</v>
      </c>
      <c r="C28" s="140">
        <v>3</v>
      </c>
      <c r="D28" s="151">
        <v>11</v>
      </c>
      <c r="E28" s="140"/>
      <c r="F28" s="140">
        <f t="shared" si="0"/>
        <v>14</v>
      </c>
      <c r="G28" s="1"/>
      <c r="H28" s="235"/>
      <c r="I28" s="235"/>
      <c r="J28" s="235"/>
      <c r="K28" s="235"/>
      <c r="L28" s="235"/>
      <c r="M28" s="235"/>
      <c r="N28" s="235"/>
      <c r="O28" s="235"/>
      <c r="P28" s="23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" customHeight="1">
      <c r="A29" s="132"/>
      <c r="B29" s="61" t="s">
        <v>285</v>
      </c>
      <c r="C29" s="140">
        <v>1</v>
      </c>
      <c r="D29" s="140">
        <v>4</v>
      </c>
      <c r="E29" s="140"/>
      <c r="F29" s="140">
        <f t="shared" si="0"/>
        <v>5</v>
      </c>
      <c r="G29" s="1"/>
      <c r="H29" s="235"/>
      <c r="I29" s="235"/>
      <c r="J29" s="235"/>
      <c r="K29" s="235"/>
      <c r="L29" s="235"/>
      <c r="M29" s="235"/>
      <c r="N29" s="235"/>
      <c r="O29" s="235"/>
      <c r="P29" s="23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" customHeight="1">
      <c r="A30" s="132"/>
      <c r="B30" s="61" t="s">
        <v>286</v>
      </c>
      <c r="C30" s="140">
        <v>1</v>
      </c>
      <c r="D30" s="140">
        <v>5</v>
      </c>
      <c r="E30" s="140"/>
      <c r="F30" s="140">
        <f t="shared" si="0"/>
        <v>6</v>
      </c>
      <c r="G30" s="1"/>
      <c r="H30" s="235"/>
      <c r="I30" s="235"/>
      <c r="J30" s="235"/>
      <c r="K30" s="235"/>
      <c r="L30" s="235"/>
      <c r="M30" s="235"/>
      <c r="N30" s="235"/>
      <c r="O30" s="235"/>
      <c r="P30" s="23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" customHeight="1">
      <c r="A31" s="132"/>
      <c r="B31" s="61" t="s">
        <v>287</v>
      </c>
      <c r="C31" s="140"/>
      <c r="D31" s="140">
        <v>2</v>
      </c>
      <c r="E31" s="140"/>
      <c r="F31" s="140">
        <f t="shared" si="0"/>
        <v>2</v>
      </c>
      <c r="G31" s="1"/>
      <c r="H31" s="235"/>
      <c r="I31" s="235"/>
      <c r="J31" s="235"/>
      <c r="K31" s="235"/>
      <c r="L31" s="235"/>
      <c r="M31" s="235"/>
      <c r="N31" s="235"/>
      <c r="O31" s="235"/>
      <c r="P31" s="23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" customHeight="1">
      <c r="A32" s="132"/>
      <c r="B32" s="61" t="s">
        <v>288</v>
      </c>
      <c r="C32" s="140"/>
      <c r="D32" s="140">
        <v>3</v>
      </c>
      <c r="E32" s="140"/>
      <c r="F32" s="140">
        <f t="shared" si="0"/>
        <v>3</v>
      </c>
      <c r="G32" s="1"/>
      <c r="H32" s="235"/>
      <c r="I32" s="235"/>
      <c r="J32" s="235"/>
      <c r="K32" s="235"/>
      <c r="L32" s="235"/>
      <c r="M32" s="235"/>
      <c r="N32" s="235"/>
      <c r="O32" s="235"/>
      <c r="P32" s="23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" customHeight="1">
      <c r="A33" s="132"/>
      <c r="B33" s="61" t="s">
        <v>290</v>
      </c>
      <c r="C33" s="140">
        <v>1</v>
      </c>
      <c r="D33" s="140">
        <v>2</v>
      </c>
      <c r="E33" s="140"/>
      <c r="F33" s="140">
        <f t="shared" si="0"/>
        <v>3</v>
      </c>
      <c r="G33" s="1"/>
      <c r="H33" s="235"/>
      <c r="I33" s="235"/>
      <c r="J33" s="235"/>
      <c r="K33" s="235"/>
      <c r="L33" s="235"/>
      <c r="M33" s="235"/>
      <c r="N33" s="235"/>
      <c r="O33" s="235"/>
      <c r="P33" s="23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" customHeight="1">
      <c r="A34" s="132"/>
      <c r="B34" s="61" t="s">
        <v>291</v>
      </c>
      <c r="C34" s="140"/>
      <c r="D34" s="140">
        <v>9</v>
      </c>
      <c r="E34" s="140"/>
      <c r="F34" s="140">
        <f t="shared" si="0"/>
        <v>9</v>
      </c>
      <c r="G34" s="1"/>
      <c r="H34" s="235"/>
      <c r="I34" s="235"/>
      <c r="J34" s="235"/>
      <c r="K34" s="235"/>
      <c r="L34" s="235"/>
      <c r="M34" s="235"/>
      <c r="N34" s="235"/>
      <c r="O34" s="235"/>
      <c r="P34" s="23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" customHeight="1">
      <c r="A35" s="132"/>
      <c r="B35" s="61" t="s">
        <v>292</v>
      </c>
      <c r="C35" s="140">
        <v>1</v>
      </c>
      <c r="D35" s="140">
        <v>1</v>
      </c>
      <c r="E35" s="140"/>
      <c r="F35" s="140">
        <f t="shared" si="0"/>
        <v>2</v>
      </c>
      <c r="G35" s="1"/>
      <c r="H35" s="235"/>
      <c r="I35" s="235"/>
      <c r="J35" s="235"/>
      <c r="K35" s="235"/>
      <c r="L35" s="235"/>
      <c r="M35" s="235"/>
      <c r="N35" s="235"/>
      <c r="O35" s="235"/>
      <c r="P35" s="23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" customHeight="1">
      <c r="A36" s="132"/>
      <c r="B36" s="61" t="s">
        <v>295</v>
      </c>
      <c r="C36" s="140"/>
      <c r="D36" s="140">
        <v>5</v>
      </c>
      <c r="E36" s="140"/>
      <c r="F36" s="140">
        <f t="shared" si="0"/>
        <v>5</v>
      </c>
      <c r="G36" s="1"/>
      <c r="H36" s="235"/>
      <c r="I36" s="235"/>
      <c r="J36" s="235"/>
      <c r="K36" s="235"/>
      <c r="L36" s="235"/>
      <c r="M36" s="235"/>
      <c r="N36" s="235"/>
      <c r="O36" s="235"/>
      <c r="P36" s="23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>
      <c r="A37" s="132"/>
      <c r="B37" s="61" t="s">
        <v>298</v>
      </c>
      <c r="C37" s="140"/>
      <c r="D37" s="140">
        <v>1</v>
      </c>
      <c r="E37" s="140"/>
      <c r="F37" s="140">
        <f t="shared" si="0"/>
        <v>1</v>
      </c>
      <c r="G37" s="1"/>
      <c r="H37" s="235"/>
      <c r="I37" s="235"/>
      <c r="J37" s="235"/>
      <c r="K37" s="235"/>
      <c r="L37" s="235"/>
      <c r="M37" s="235"/>
      <c r="N37" s="235"/>
      <c r="O37" s="235"/>
      <c r="P37" s="23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" customHeight="1">
      <c r="A38" s="132"/>
      <c r="B38" s="61" t="s">
        <v>299</v>
      </c>
      <c r="C38" s="140">
        <v>3</v>
      </c>
      <c r="D38" s="140">
        <v>13</v>
      </c>
      <c r="E38" s="140"/>
      <c r="F38" s="140">
        <f t="shared" si="0"/>
        <v>16</v>
      </c>
      <c r="G38" s="1"/>
      <c r="H38" s="235"/>
      <c r="I38" s="235"/>
      <c r="J38" s="235"/>
      <c r="K38" s="235"/>
      <c r="L38" s="235"/>
      <c r="M38" s="235"/>
      <c r="N38" s="235"/>
      <c r="O38" s="235"/>
      <c r="P38" s="23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" customHeight="1">
      <c r="A39" s="132"/>
      <c r="B39" s="61" t="s">
        <v>300</v>
      </c>
      <c r="C39" s="140">
        <v>2</v>
      </c>
      <c r="D39" s="140">
        <v>1</v>
      </c>
      <c r="E39" s="140"/>
      <c r="F39" s="140">
        <f t="shared" si="0"/>
        <v>3</v>
      </c>
      <c r="G39" s="1"/>
      <c r="H39" s="235"/>
      <c r="I39" s="235"/>
      <c r="J39" s="235"/>
      <c r="K39" s="235"/>
      <c r="L39" s="235"/>
      <c r="M39" s="235"/>
      <c r="N39" s="235"/>
      <c r="O39" s="235"/>
      <c r="P39" s="23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" customHeight="1">
      <c r="A40" s="132"/>
      <c r="B40" s="61" t="s">
        <v>302</v>
      </c>
      <c r="C40" s="140">
        <v>1</v>
      </c>
      <c r="D40" s="140"/>
      <c r="E40" s="140"/>
      <c r="F40" s="140">
        <f t="shared" si="0"/>
        <v>1</v>
      </c>
      <c r="G40" s="1"/>
      <c r="H40" s="235"/>
      <c r="I40" s="235"/>
      <c r="J40" s="235"/>
      <c r="K40" s="235"/>
      <c r="L40" s="235"/>
      <c r="M40" s="235"/>
      <c r="N40" s="235"/>
      <c r="O40" s="235"/>
      <c r="P40" s="23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" customHeight="1">
      <c r="A41" s="132"/>
      <c r="B41" s="61" t="s">
        <v>304</v>
      </c>
      <c r="C41" s="140">
        <v>2</v>
      </c>
      <c r="D41" s="140">
        <v>2</v>
      </c>
      <c r="E41" s="140"/>
      <c r="F41" s="140">
        <f t="shared" si="0"/>
        <v>4</v>
      </c>
      <c r="G41" s="1"/>
      <c r="H41" s="235"/>
      <c r="I41" s="235"/>
      <c r="J41" s="235"/>
      <c r="K41" s="235"/>
      <c r="L41" s="235"/>
      <c r="M41" s="235"/>
      <c r="N41" s="235"/>
      <c r="O41" s="235"/>
      <c r="P41" s="23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" customHeight="1">
      <c r="A42" s="132"/>
      <c r="B42" s="61" t="s">
        <v>305</v>
      </c>
      <c r="C42" s="140"/>
      <c r="D42" s="140">
        <v>4</v>
      </c>
      <c r="E42" s="140"/>
      <c r="F42" s="140">
        <f t="shared" si="0"/>
        <v>4</v>
      </c>
      <c r="G42" s="1"/>
      <c r="H42" s="235"/>
      <c r="I42" s="235"/>
      <c r="J42" s="235"/>
      <c r="K42" s="235"/>
      <c r="L42" s="235"/>
      <c r="M42" s="235"/>
      <c r="N42" s="235"/>
      <c r="O42" s="235"/>
      <c r="P42" s="23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" customHeight="1">
      <c r="A43" s="132"/>
      <c r="B43" s="61" t="s">
        <v>306</v>
      </c>
      <c r="C43" s="140">
        <v>2</v>
      </c>
      <c r="D43" s="140">
        <v>4</v>
      </c>
      <c r="E43" s="140"/>
      <c r="F43" s="140">
        <f t="shared" si="0"/>
        <v>6</v>
      </c>
      <c r="G43" s="1"/>
      <c r="H43" s="235"/>
      <c r="I43" s="235"/>
      <c r="J43" s="235"/>
      <c r="K43" s="235"/>
      <c r="L43" s="235"/>
      <c r="M43" s="235"/>
      <c r="N43" s="235"/>
      <c r="O43" s="235"/>
      <c r="P43" s="23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" customHeight="1">
      <c r="A44" s="132"/>
      <c r="B44" s="61" t="s">
        <v>315</v>
      </c>
      <c r="C44" s="140">
        <v>2</v>
      </c>
      <c r="D44" s="140">
        <v>3</v>
      </c>
      <c r="E44" s="140"/>
      <c r="F44" s="140">
        <f t="shared" si="0"/>
        <v>5</v>
      </c>
      <c r="G44" s="1"/>
      <c r="H44" s="235"/>
      <c r="I44" s="235"/>
      <c r="J44" s="235"/>
      <c r="K44" s="235"/>
      <c r="L44" s="235"/>
      <c r="M44" s="235"/>
      <c r="N44" s="235"/>
      <c r="O44" s="235"/>
      <c r="P44" s="23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" customHeight="1">
      <c r="A45" s="132"/>
      <c r="B45" s="61" t="s">
        <v>316</v>
      </c>
      <c r="C45" s="140">
        <v>3</v>
      </c>
      <c r="D45" s="140">
        <v>7</v>
      </c>
      <c r="E45" s="140"/>
      <c r="F45" s="140">
        <f t="shared" si="0"/>
        <v>10</v>
      </c>
      <c r="G45" s="1"/>
      <c r="H45" s="235"/>
      <c r="I45" s="235"/>
      <c r="J45" s="235"/>
      <c r="K45" s="235"/>
      <c r="L45" s="235"/>
      <c r="M45" s="235"/>
      <c r="N45" s="235"/>
      <c r="O45" s="235"/>
      <c r="P45" s="23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" customHeight="1">
      <c r="A46" s="132"/>
      <c r="B46" s="61" t="s">
        <v>318</v>
      </c>
      <c r="C46" s="140"/>
      <c r="D46" s="140">
        <v>6</v>
      </c>
      <c r="E46" s="140"/>
      <c r="F46" s="140">
        <f t="shared" si="0"/>
        <v>6</v>
      </c>
      <c r="G46" s="1"/>
      <c r="H46" s="235"/>
      <c r="I46" s="235"/>
      <c r="J46" s="235"/>
      <c r="K46" s="235"/>
      <c r="L46" s="235"/>
      <c r="M46" s="235"/>
      <c r="N46" s="235"/>
      <c r="O46" s="235"/>
      <c r="P46" s="23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" customHeight="1">
      <c r="A47" s="132"/>
      <c r="B47" s="61" t="s">
        <v>319</v>
      </c>
      <c r="C47" s="140"/>
      <c r="D47" s="140">
        <v>4</v>
      </c>
      <c r="E47" s="140"/>
      <c r="F47" s="140">
        <f t="shared" si="0"/>
        <v>4</v>
      </c>
      <c r="G47" s="1"/>
      <c r="H47" s="235"/>
      <c r="I47" s="235"/>
      <c r="J47" s="235"/>
      <c r="K47" s="235"/>
      <c r="L47" s="235"/>
      <c r="M47" s="235"/>
      <c r="N47" s="235"/>
      <c r="O47" s="235"/>
      <c r="P47" s="23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" customHeight="1">
      <c r="A48" s="132"/>
      <c r="B48" s="61" t="s">
        <v>321</v>
      </c>
      <c r="C48" s="140">
        <v>1</v>
      </c>
      <c r="D48" s="140"/>
      <c r="E48" s="140"/>
      <c r="F48" s="140">
        <f t="shared" si="0"/>
        <v>1</v>
      </c>
      <c r="G48" s="1"/>
      <c r="H48" s="235"/>
      <c r="I48" s="235"/>
      <c r="J48" s="235"/>
      <c r="K48" s="235"/>
      <c r="L48" s="235"/>
      <c r="M48" s="235"/>
      <c r="N48" s="235"/>
      <c r="O48" s="235"/>
      <c r="P48" s="23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" customHeight="1">
      <c r="A49" s="132"/>
      <c r="B49" s="61" t="s">
        <v>323</v>
      </c>
      <c r="C49" s="140">
        <v>1</v>
      </c>
      <c r="D49" s="140">
        <v>9</v>
      </c>
      <c r="E49" s="140"/>
      <c r="F49" s="140">
        <f t="shared" si="0"/>
        <v>10</v>
      </c>
      <c r="G49" s="1"/>
      <c r="H49" s="235"/>
      <c r="I49" s="235"/>
      <c r="J49" s="235"/>
      <c r="K49" s="235"/>
      <c r="L49" s="235"/>
      <c r="M49" s="235"/>
      <c r="N49" s="235"/>
      <c r="O49" s="235"/>
      <c r="P49" s="23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" customHeight="1">
      <c r="A50" s="132"/>
      <c r="B50" s="61" t="s">
        <v>327</v>
      </c>
      <c r="C50" s="140">
        <v>1</v>
      </c>
      <c r="D50" s="140">
        <v>2</v>
      </c>
      <c r="E50" s="140"/>
      <c r="F50" s="140">
        <f t="shared" si="0"/>
        <v>3</v>
      </c>
      <c r="G50" s="1"/>
      <c r="H50" s="235"/>
      <c r="I50" s="235"/>
      <c r="J50" s="235"/>
      <c r="K50" s="235"/>
      <c r="L50" s="235"/>
      <c r="M50" s="235"/>
      <c r="N50" s="235"/>
      <c r="O50" s="235"/>
      <c r="P50" s="23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>
      <c r="A51" s="132"/>
      <c r="B51" s="61" t="s">
        <v>333</v>
      </c>
      <c r="C51" s="140">
        <v>1</v>
      </c>
      <c r="D51" s="140"/>
      <c r="E51" s="140"/>
      <c r="F51" s="140">
        <f t="shared" si="0"/>
        <v>1</v>
      </c>
      <c r="G51" s="1"/>
      <c r="H51" s="235"/>
      <c r="I51" s="235"/>
      <c r="J51" s="235"/>
      <c r="K51" s="235"/>
      <c r="L51" s="235"/>
      <c r="M51" s="235"/>
      <c r="N51" s="235"/>
      <c r="O51" s="235"/>
      <c r="P51" s="23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" customHeight="1">
      <c r="A52" s="132"/>
      <c r="B52" s="61" t="s">
        <v>334</v>
      </c>
      <c r="C52" s="140">
        <v>1</v>
      </c>
      <c r="D52" s="140">
        <v>2</v>
      </c>
      <c r="E52" s="140"/>
      <c r="F52" s="140">
        <f t="shared" si="0"/>
        <v>3</v>
      </c>
      <c r="G52" s="1"/>
      <c r="H52" s="235"/>
      <c r="I52" s="235"/>
      <c r="J52" s="235"/>
      <c r="K52" s="235"/>
      <c r="L52" s="235"/>
      <c r="M52" s="235"/>
      <c r="N52" s="235"/>
      <c r="O52" s="235"/>
      <c r="P52" s="23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" customHeight="1">
      <c r="A53" s="132"/>
      <c r="B53" s="61" t="s">
        <v>335</v>
      </c>
      <c r="C53" s="140">
        <v>2</v>
      </c>
      <c r="D53" s="140">
        <v>5</v>
      </c>
      <c r="E53" s="140"/>
      <c r="F53" s="140">
        <f t="shared" si="0"/>
        <v>7</v>
      </c>
      <c r="G53" s="1"/>
      <c r="H53" s="235"/>
      <c r="I53" s="235"/>
      <c r="J53" s="235"/>
      <c r="K53" s="235"/>
      <c r="L53" s="235"/>
      <c r="M53" s="235"/>
      <c r="N53" s="235"/>
      <c r="O53" s="235"/>
      <c r="P53" s="23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" customHeight="1">
      <c r="A54" s="132"/>
      <c r="B54" s="61" t="s">
        <v>576</v>
      </c>
      <c r="C54" s="140">
        <v>1</v>
      </c>
      <c r="D54" s="140">
        <v>1</v>
      </c>
      <c r="E54" s="140"/>
      <c r="F54" s="140">
        <f t="shared" si="0"/>
        <v>2</v>
      </c>
      <c r="G54" s="1"/>
      <c r="H54" s="235"/>
      <c r="I54" s="235"/>
      <c r="J54" s="235"/>
      <c r="K54" s="235"/>
      <c r="L54" s="235"/>
      <c r="M54" s="235"/>
      <c r="N54" s="235"/>
      <c r="O54" s="235"/>
      <c r="P54" s="23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" customHeight="1">
      <c r="A55" s="132"/>
      <c r="B55" s="61" t="s">
        <v>577</v>
      </c>
      <c r="C55" s="140">
        <v>1</v>
      </c>
      <c r="D55" s="140">
        <v>1</v>
      </c>
      <c r="E55" s="140"/>
      <c r="F55" s="140">
        <f t="shared" si="0"/>
        <v>2</v>
      </c>
      <c r="G55" s="1"/>
      <c r="H55" s="235"/>
      <c r="I55" s="235"/>
      <c r="J55" s="235"/>
      <c r="K55" s="235"/>
      <c r="L55" s="235"/>
      <c r="M55" s="235"/>
      <c r="N55" s="235"/>
      <c r="O55" s="235"/>
      <c r="P55" s="23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" customHeight="1">
      <c r="A56" s="132"/>
      <c r="B56" s="61" t="s">
        <v>340</v>
      </c>
      <c r="C56" s="140">
        <v>1</v>
      </c>
      <c r="D56" s="140"/>
      <c r="E56" s="140"/>
      <c r="F56" s="140">
        <f t="shared" si="0"/>
        <v>1</v>
      </c>
      <c r="G56" s="1"/>
      <c r="H56" s="235"/>
      <c r="I56" s="235"/>
      <c r="J56" s="235"/>
      <c r="K56" s="235"/>
      <c r="L56" s="235"/>
      <c r="M56" s="235"/>
      <c r="N56" s="235"/>
      <c r="O56" s="235"/>
      <c r="P56" s="23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" customHeight="1">
      <c r="A57" s="132"/>
      <c r="B57" s="61" t="s">
        <v>341</v>
      </c>
      <c r="C57" s="140">
        <v>2</v>
      </c>
      <c r="D57" s="140">
        <v>10</v>
      </c>
      <c r="E57" s="140"/>
      <c r="F57" s="140">
        <f t="shared" si="0"/>
        <v>12</v>
      </c>
      <c r="G57" s="1"/>
      <c r="H57" s="235"/>
      <c r="I57" s="235"/>
      <c r="J57" s="235"/>
      <c r="K57" s="235"/>
      <c r="L57" s="235"/>
      <c r="M57" s="235"/>
      <c r="N57" s="235"/>
      <c r="O57" s="235"/>
      <c r="P57" s="23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" customHeight="1">
      <c r="A58" s="132"/>
      <c r="B58" s="61" t="s">
        <v>342</v>
      </c>
      <c r="C58" s="140">
        <v>1</v>
      </c>
      <c r="D58" s="140">
        <v>4</v>
      </c>
      <c r="E58" s="140"/>
      <c r="F58" s="140">
        <f t="shared" si="0"/>
        <v>5</v>
      </c>
      <c r="G58" s="1"/>
      <c r="H58" s="235"/>
      <c r="I58" s="235"/>
      <c r="J58" s="235"/>
      <c r="K58" s="235"/>
      <c r="L58" s="235"/>
      <c r="M58" s="235"/>
      <c r="N58" s="235"/>
      <c r="O58" s="235"/>
      <c r="P58" s="23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" customHeight="1">
      <c r="A59" s="132"/>
      <c r="B59" s="61" t="s">
        <v>343</v>
      </c>
      <c r="C59" s="140">
        <v>1</v>
      </c>
      <c r="D59" s="140">
        <v>1</v>
      </c>
      <c r="E59" s="140"/>
      <c r="F59" s="140">
        <f t="shared" si="0"/>
        <v>2</v>
      </c>
      <c r="G59" s="1"/>
      <c r="H59" s="235"/>
      <c r="I59" s="235"/>
      <c r="J59" s="235"/>
      <c r="K59" s="235"/>
      <c r="L59" s="235"/>
      <c r="M59" s="235"/>
      <c r="N59" s="235"/>
      <c r="O59" s="235"/>
      <c r="P59" s="23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" customHeight="1">
      <c r="A60" s="132"/>
      <c r="B60" s="61" t="s">
        <v>345</v>
      </c>
      <c r="C60" s="140">
        <v>1</v>
      </c>
      <c r="D60" s="140"/>
      <c r="E60" s="140"/>
      <c r="F60" s="140">
        <f t="shared" si="0"/>
        <v>1</v>
      </c>
      <c r="G60" s="1"/>
      <c r="H60" s="235"/>
      <c r="I60" s="235"/>
      <c r="J60" s="235"/>
      <c r="K60" s="235"/>
      <c r="L60" s="235"/>
      <c r="M60" s="235"/>
      <c r="N60" s="235"/>
      <c r="O60" s="235"/>
      <c r="P60" s="23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" customHeight="1">
      <c r="A61" s="132"/>
      <c r="B61" s="61" t="s">
        <v>346</v>
      </c>
      <c r="C61" s="140">
        <v>1</v>
      </c>
      <c r="D61" s="140">
        <v>3</v>
      </c>
      <c r="E61" s="140"/>
      <c r="F61" s="140">
        <f t="shared" si="0"/>
        <v>4</v>
      </c>
      <c r="G61" s="1"/>
      <c r="H61" s="235"/>
      <c r="I61" s="235"/>
      <c r="J61" s="235"/>
      <c r="K61" s="235"/>
      <c r="L61" s="235"/>
      <c r="M61" s="235"/>
      <c r="N61" s="235"/>
      <c r="O61" s="235"/>
      <c r="P61" s="23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" customHeight="1">
      <c r="A62" s="132"/>
      <c r="B62" s="61" t="s">
        <v>347</v>
      </c>
      <c r="C62" s="140">
        <v>1</v>
      </c>
      <c r="D62" s="140">
        <v>5</v>
      </c>
      <c r="E62" s="140"/>
      <c r="F62" s="140">
        <f t="shared" si="0"/>
        <v>6</v>
      </c>
      <c r="G62" s="1"/>
      <c r="H62" s="235"/>
      <c r="I62" s="235"/>
      <c r="J62" s="235"/>
      <c r="K62" s="235"/>
      <c r="L62" s="235"/>
      <c r="M62" s="235"/>
      <c r="N62" s="235"/>
      <c r="O62" s="235"/>
      <c r="P62" s="23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" customHeight="1">
      <c r="A63" s="132"/>
      <c r="B63" s="61" t="s">
        <v>349</v>
      </c>
      <c r="C63" s="140">
        <v>1</v>
      </c>
      <c r="D63" s="140">
        <v>9</v>
      </c>
      <c r="E63" s="140"/>
      <c r="F63" s="140">
        <f t="shared" si="0"/>
        <v>10</v>
      </c>
      <c r="G63" s="1"/>
      <c r="H63" s="235"/>
      <c r="I63" s="235"/>
      <c r="J63" s="235"/>
      <c r="K63" s="235"/>
      <c r="L63" s="235"/>
      <c r="M63" s="235"/>
      <c r="N63" s="235"/>
      <c r="O63" s="235"/>
      <c r="P63" s="23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" customHeight="1">
      <c r="A64" s="132"/>
      <c r="B64" s="45" t="s">
        <v>350</v>
      </c>
      <c r="C64" s="243">
        <v>6</v>
      </c>
      <c r="D64" s="244">
        <v>4</v>
      </c>
      <c r="E64" s="243"/>
      <c r="F64" s="243">
        <f t="shared" si="0"/>
        <v>10</v>
      </c>
      <c r="G64" s="1"/>
      <c r="H64" s="235"/>
      <c r="I64" s="235"/>
      <c r="J64" s="235"/>
      <c r="K64" s="235"/>
      <c r="L64" s="235"/>
      <c r="M64" s="235"/>
      <c r="N64" s="235"/>
      <c r="O64" s="235"/>
      <c r="P64" s="23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" customHeight="1">
      <c r="A65" s="132"/>
      <c r="B65" s="61" t="s">
        <v>355</v>
      </c>
      <c r="C65" s="140">
        <v>2</v>
      </c>
      <c r="D65" s="140">
        <v>3</v>
      </c>
      <c r="E65" s="140"/>
      <c r="F65" s="140">
        <f t="shared" si="0"/>
        <v>5</v>
      </c>
      <c r="G65" s="1"/>
      <c r="H65" s="235"/>
      <c r="I65" s="235"/>
      <c r="J65" s="235"/>
      <c r="K65" s="235"/>
      <c r="L65" s="235"/>
      <c r="M65" s="235"/>
      <c r="N65" s="235"/>
      <c r="O65" s="235"/>
      <c r="P65" s="23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" customHeight="1">
      <c r="A66" s="132"/>
      <c r="B66" s="61" t="s">
        <v>357</v>
      </c>
      <c r="C66" s="140">
        <v>1</v>
      </c>
      <c r="D66" s="140">
        <v>5</v>
      </c>
      <c r="E66" s="140"/>
      <c r="F66" s="140">
        <f t="shared" si="0"/>
        <v>6</v>
      </c>
      <c r="G66" s="1"/>
      <c r="H66" s="235"/>
      <c r="I66" s="235"/>
      <c r="J66" s="235"/>
      <c r="K66" s="235"/>
      <c r="L66" s="235"/>
      <c r="M66" s="235"/>
      <c r="N66" s="235"/>
      <c r="O66" s="235"/>
      <c r="P66" s="23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" customHeight="1">
      <c r="A67" s="132"/>
      <c r="B67" s="61" t="s">
        <v>358</v>
      </c>
      <c r="C67" s="140"/>
      <c r="D67" s="140">
        <v>6</v>
      </c>
      <c r="E67" s="140"/>
      <c r="F67" s="140">
        <f t="shared" si="0"/>
        <v>6</v>
      </c>
      <c r="G67" s="1"/>
      <c r="H67" s="235"/>
      <c r="I67" s="235"/>
      <c r="J67" s="235"/>
      <c r="K67" s="235"/>
      <c r="L67" s="235"/>
      <c r="M67" s="235"/>
      <c r="N67" s="235"/>
      <c r="O67" s="235"/>
      <c r="P67" s="23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" customHeight="1">
      <c r="A68" s="132"/>
      <c r="B68" s="61" t="s">
        <v>360</v>
      </c>
      <c r="C68" s="140">
        <v>1</v>
      </c>
      <c r="D68" s="140">
        <v>1</v>
      </c>
      <c r="E68" s="140"/>
      <c r="F68" s="140">
        <f t="shared" si="0"/>
        <v>2</v>
      </c>
      <c r="G68" s="1"/>
      <c r="H68" s="235"/>
      <c r="I68" s="235"/>
      <c r="J68" s="235"/>
      <c r="K68" s="235"/>
      <c r="L68" s="235"/>
      <c r="M68" s="235"/>
      <c r="N68" s="235"/>
      <c r="O68" s="235"/>
      <c r="P68" s="23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" customHeight="1">
      <c r="A69" s="132"/>
      <c r="B69" s="61" t="s">
        <v>361</v>
      </c>
      <c r="C69" s="140">
        <v>1</v>
      </c>
      <c r="D69" s="140">
        <v>8</v>
      </c>
      <c r="E69" s="140"/>
      <c r="F69" s="140">
        <f t="shared" si="0"/>
        <v>9</v>
      </c>
      <c r="G69" s="1"/>
      <c r="H69" s="235"/>
      <c r="I69" s="235"/>
      <c r="J69" s="235"/>
      <c r="K69" s="235"/>
      <c r="L69" s="235"/>
      <c r="M69" s="235"/>
      <c r="N69" s="235"/>
      <c r="O69" s="235"/>
      <c r="P69" s="23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" customHeight="1">
      <c r="A70" s="132"/>
      <c r="B70" s="61" t="s">
        <v>362</v>
      </c>
      <c r="C70" s="140">
        <v>2</v>
      </c>
      <c r="D70" s="140">
        <v>8</v>
      </c>
      <c r="E70" s="140"/>
      <c r="F70" s="140">
        <f t="shared" si="0"/>
        <v>10</v>
      </c>
      <c r="G70" s="1"/>
      <c r="H70" s="235"/>
      <c r="I70" s="235"/>
      <c r="J70" s="235"/>
      <c r="K70" s="235"/>
      <c r="L70" s="235"/>
      <c r="M70" s="235"/>
      <c r="N70" s="235"/>
      <c r="O70" s="235"/>
      <c r="P70" s="23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" customHeight="1">
      <c r="A71" s="132"/>
      <c r="B71" s="61" t="s">
        <v>366</v>
      </c>
      <c r="C71" s="140">
        <v>1</v>
      </c>
      <c r="D71" s="140">
        <v>9</v>
      </c>
      <c r="E71" s="140"/>
      <c r="F71" s="140">
        <f t="shared" si="0"/>
        <v>10</v>
      </c>
      <c r="G71" s="1"/>
      <c r="H71" s="235"/>
      <c r="I71" s="235"/>
      <c r="J71" s="235"/>
      <c r="K71" s="235"/>
      <c r="L71" s="235"/>
      <c r="M71" s="235"/>
      <c r="N71" s="235"/>
      <c r="O71" s="235"/>
      <c r="P71" s="23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>
      <c r="A72" s="132"/>
      <c r="B72" s="61" t="s">
        <v>367</v>
      </c>
      <c r="C72" s="140">
        <v>1</v>
      </c>
      <c r="D72" s="140">
        <v>3</v>
      </c>
      <c r="E72" s="140"/>
      <c r="F72" s="140">
        <f t="shared" si="0"/>
        <v>4</v>
      </c>
      <c r="G72" s="1"/>
      <c r="H72" s="235"/>
      <c r="I72" s="235"/>
      <c r="J72" s="235"/>
      <c r="K72" s="235"/>
      <c r="L72" s="235"/>
      <c r="M72" s="235"/>
      <c r="N72" s="235"/>
      <c r="O72" s="235"/>
      <c r="P72" s="23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>
      <c r="A73" s="132"/>
      <c r="B73" s="61" t="s">
        <v>368</v>
      </c>
      <c r="C73" s="140">
        <v>4</v>
      </c>
      <c r="D73" s="140">
        <v>13</v>
      </c>
      <c r="E73" s="140"/>
      <c r="F73" s="140">
        <f t="shared" si="0"/>
        <v>17</v>
      </c>
      <c r="G73" s="1"/>
      <c r="H73" s="235"/>
      <c r="I73" s="235"/>
      <c r="J73" s="235"/>
      <c r="K73" s="235"/>
      <c r="L73" s="235"/>
      <c r="M73" s="235"/>
      <c r="N73" s="235"/>
      <c r="O73" s="235"/>
      <c r="P73" s="23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>
      <c r="A74" s="132"/>
      <c r="B74" s="61" t="s">
        <v>370</v>
      </c>
      <c r="C74" s="140">
        <v>1</v>
      </c>
      <c r="D74" s="140"/>
      <c r="E74" s="140"/>
      <c r="F74" s="140">
        <f t="shared" si="0"/>
        <v>1</v>
      </c>
      <c r="G74" s="1"/>
      <c r="H74" s="235"/>
      <c r="I74" s="235"/>
      <c r="J74" s="235"/>
      <c r="K74" s="235"/>
      <c r="L74" s="235"/>
      <c r="M74" s="235"/>
      <c r="N74" s="235"/>
      <c r="O74" s="235"/>
      <c r="P74" s="23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>
      <c r="A75" s="132"/>
      <c r="B75" s="61" t="s">
        <v>371</v>
      </c>
      <c r="C75" s="140"/>
      <c r="D75" s="140">
        <v>2</v>
      </c>
      <c r="E75" s="140"/>
      <c r="F75" s="140">
        <f t="shared" si="0"/>
        <v>2</v>
      </c>
      <c r="G75" s="1"/>
      <c r="H75" s="235"/>
      <c r="I75" s="235"/>
      <c r="J75" s="235"/>
      <c r="K75" s="235"/>
      <c r="L75" s="235"/>
      <c r="M75" s="235"/>
      <c r="N75" s="235"/>
      <c r="O75" s="235"/>
      <c r="P75" s="23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>
      <c r="A76" s="132"/>
      <c r="B76" s="61" t="s">
        <v>373</v>
      </c>
      <c r="C76" s="140">
        <v>1</v>
      </c>
      <c r="D76" s="140">
        <v>1</v>
      </c>
      <c r="E76" s="140"/>
      <c r="F76" s="140">
        <f t="shared" si="0"/>
        <v>2</v>
      </c>
      <c r="G76" s="1"/>
      <c r="H76" s="235"/>
      <c r="I76" s="235"/>
      <c r="J76" s="235"/>
      <c r="K76" s="235"/>
      <c r="L76" s="235"/>
      <c r="M76" s="235"/>
      <c r="N76" s="235"/>
      <c r="O76" s="235"/>
      <c r="P76" s="23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>
      <c r="A77" s="132"/>
      <c r="B77" s="61" t="s">
        <v>374</v>
      </c>
      <c r="C77" s="140">
        <v>1</v>
      </c>
      <c r="D77" s="140">
        <v>4</v>
      </c>
      <c r="E77" s="140"/>
      <c r="F77" s="140">
        <f t="shared" si="0"/>
        <v>5</v>
      </c>
      <c r="G77" s="1"/>
      <c r="H77" s="235"/>
      <c r="I77" s="235"/>
      <c r="J77" s="235"/>
      <c r="K77" s="235"/>
      <c r="L77" s="235"/>
      <c r="M77" s="235"/>
      <c r="N77" s="235"/>
      <c r="O77" s="235"/>
      <c r="P77" s="23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>
      <c r="A78" s="132"/>
      <c r="B78" s="61" t="s">
        <v>376</v>
      </c>
      <c r="C78" s="140"/>
      <c r="D78" s="140">
        <v>1</v>
      </c>
      <c r="E78" s="140"/>
      <c r="F78" s="140">
        <f t="shared" si="0"/>
        <v>1</v>
      </c>
      <c r="G78" s="1"/>
      <c r="H78" s="235"/>
      <c r="I78" s="235"/>
      <c r="J78" s="235"/>
      <c r="K78" s="235"/>
      <c r="L78" s="235"/>
      <c r="M78" s="235"/>
      <c r="N78" s="235"/>
      <c r="O78" s="235"/>
      <c r="P78" s="23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>
      <c r="A79" s="132"/>
      <c r="B79" s="61" t="s">
        <v>377</v>
      </c>
      <c r="C79" s="151">
        <v>2</v>
      </c>
      <c r="D79" s="151">
        <v>4</v>
      </c>
      <c r="E79" s="140"/>
      <c r="F79" s="140">
        <f t="shared" si="0"/>
        <v>6</v>
      </c>
      <c r="G79" s="1"/>
      <c r="H79" s="235"/>
      <c r="I79" s="235"/>
      <c r="J79" s="235"/>
      <c r="K79" s="235"/>
      <c r="L79" s="235"/>
      <c r="M79" s="235"/>
      <c r="N79" s="235"/>
      <c r="O79" s="235"/>
      <c r="P79" s="23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>
      <c r="A80" s="132"/>
      <c r="B80" s="61" t="s">
        <v>378</v>
      </c>
      <c r="C80" s="140">
        <v>2</v>
      </c>
      <c r="D80" s="140">
        <v>4</v>
      </c>
      <c r="E80" s="140"/>
      <c r="F80" s="140">
        <f t="shared" si="0"/>
        <v>6</v>
      </c>
      <c r="G80" s="1"/>
      <c r="H80" s="235"/>
      <c r="I80" s="235"/>
      <c r="J80" s="235"/>
      <c r="K80" s="235"/>
      <c r="L80" s="235"/>
      <c r="M80" s="235"/>
      <c r="N80" s="235"/>
      <c r="O80" s="235"/>
      <c r="P80" s="23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>
      <c r="A81" s="132"/>
      <c r="B81" s="61" t="s">
        <v>379</v>
      </c>
      <c r="C81" s="140">
        <v>1</v>
      </c>
      <c r="D81" s="140">
        <v>5</v>
      </c>
      <c r="E81" s="140"/>
      <c r="F81" s="140">
        <f t="shared" si="0"/>
        <v>6</v>
      </c>
      <c r="G81" s="1"/>
      <c r="H81" s="235"/>
      <c r="I81" s="235"/>
      <c r="J81" s="235"/>
      <c r="K81" s="235"/>
      <c r="L81" s="235"/>
      <c r="M81" s="235"/>
      <c r="N81" s="235"/>
      <c r="O81" s="235"/>
      <c r="P81" s="23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>
      <c r="A82" s="132"/>
      <c r="B82" s="61" t="s">
        <v>380</v>
      </c>
      <c r="C82" s="140"/>
      <c r="D82" s="140">
        <v>5</v>
      </c>
      <c r="E82" s="140"/>
      <c r="F82" s="140">
        <f t="shared" si="0"/>
        <v>5</v>
      </c>
      <c r="G82" s="1"/>
      <c r="H82" s="235"/>
      <c r="I82" s="235"/>
      <c r="J82" s="235"/>
      <c r="K82" s="235"/>
      <c r="L82" s="235"/>
      <c r="M82" s="235"/>
      <c r="N82" s="235"/>
      <c r="O82" s="235"/>
      <c r="P82" s="23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>
      <c r="A83" s="132"/>
      <c r="B83" s="61" t="s">
        <v>382</v>
      </c>
      <c r="C83" s="140">
        <v>2</v>
      </c>
      <c r="D83" s="140">
        <v>10</v>
      </c>
      <c r="E83" s="140"/>
      <c r="F83" s="140">
        <f t="shared" si="0"/>
        <v>12</v>
      </c>
      <c r="G83" s="1"/>
      <c r="H83" s="235"/>
      <c r="I83" s="235"/>
      <c r="J83" s="235"/>
      <c r="K83" s="235"/>
      <c r="L83" s="235"/>
      <c r="M83" s="235"/>
      <c r="N83" s="235"/>
      <c r="O83" s="235"/>
      <c r="P83" s="23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>
      <c r="A84" s="132"/>
      <c r="B84" s="61" t="s">
        <v>386</v>
      </c>
      <c r="C84" s="140">
        <v>2</v>
      </c>
      <c r="D84" s="140">
        <v>2</v>
      </c>
      <c r="E84" s="140"/>
      <c r="F84" s="140">
        <f t="shared" si="0"/>
        <v>4</v>
      </c>
      <c r="G84" s="1"/>
      <c r="H84" s="235"/>
      <c r="I84" s="235"/>
      <c r="J84" s="235"/>
      <c r="K84" s="235"/>
      <c r="L84" s="235"/>
      <c r="M84" s="235"/>
      <c r="N84" s="235"/>
      <c r="O84" s="235"/>
      <c r="P84" s="23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>
      <c r="A85" s="1"/>
      <c r="B85" s="61" t="s">
        <v>389</v>
      </c>
      <c r="C85" s="140">
        <v>1</v>
      </c>
      <c r="D85" s="140">
        <v>11</v>
      </c>
      <c r="E85" s="140"/>
      <c r="F85" s="140">
        <f t="shared" si="0"/>
        <v>12</v>
      </c>
      <c r="G85" s="1"/>
      <c r="H85" s="235"/>
      <c r="I85" s="235"/>
      <c r="J85" s="235"/>
      <c r="K85" s="235"/>
      <c r="L85" s="235"/>
      <c r="M85" s="235"/>
      <c r="N85" s="235"/>
      <c r="O85" s="235"/>
      <c r="P85" s="23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>
      <c r="A86" s="1"/>
      <c r="B86" s="61" t="s">
        <v>395</v>
      </c>
      <c r="C86" s="151">
        <v>3</v>
      </c>
      <c r="D86" s="140">
        <v>22</v>
      </c>
      <c r="E86" s="140"/>
      <c r="F86" s="140">
        <f t="shared" si="0"/>
        <v>25</v>
      </c>
      <c r="G86" s="1"/>
      <c r="H86" s="235"/>
      <c r="I86" s="235"/>
      <c r="J86" s="235"/>
      <c r="K86" s="235"/>
      <c r="L86" s="235"/>
      <c r="M86" s="235"/>
      <c r="N86" s="235"/>
      <c r="O86" s="235"/>
      <c r="P86" s="23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>
      <c r="A87" s="1"/>
      <c r="B87" s="45" t="s">
        <v>396</v>
      </c>
      <c r="C87" s="243">
        <v>6</v>
      </c>
      <c r="D87" s="244">
        <v>20</v>
      </c>
      <c r="E87" s="243"/>
      <c r="F87" s="243">
        <f t="shared" si="0"/>
        <v>26</v>
      </c>
      <c r="G87" s="1"/>
      <c r="H87" s="235"/>
      <c r="I87" s="235"/>
      <c r="J87" s="235"/>
      <c r="K87" s="235"/>
      <c r="L87" s="235"/>
      <c r="M87" s="235"/>
      <c r="N87" s="235"/>
      <c r="O87" s="235"/>
      <c r="P87" s="23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70" t="s">
        <v>397</v>
      </c>
      <c r="C88" s="243"/>
      <c r="D88" s="244">
        <v>36</v>
      </c>
      <c r="E88" s="243"/>
      <c r="F88" s="243">
        <f t="shared" si="0"/>
        <v>36</v>
      </c>
      <c r="G88" s="1"/>
      <c r="H88" s="235"/>
      <c r="I88" s="235"/>
      <c r="J88" s="235"/>
      <c r="K88" s="235"/>
      <c r="L88" s="235"/>
      <c r="M88" s="235"/>
      <c r="N88" s="235"/>
      <c r="O88" s="235"/>
      <c r="P88" s="23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>
      <c r="A89" s="1"/>
      <c r="B89" s="61" t="s">
        <v>399</v>
      </c>
      <c r="C89" s="140">
        <v>4</v>
      </c>
      <c r="D89" s="140">
        <v>54</v>
      </c>
      <c r="E89" s="151">
        <v>2</v>
      </c>
      <c r="F89" s="140">
        <f>SUM(C89:E89)</f>
        <v>60</v>
      </c>
      <c r="G89" s="1"/>
      <c r="H89" s="235"/>
      <c r="I89" s="235"/>
      <c r="J89" s="235"/>
      <c r="K89" s="235"/>
      <c r="L89" s="235"/>
      <c r="M89" s="235"/>
      <c r="N89" s="235"/>
      <c r="O89" s="235"/>
      <c r="P89" s="23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>
      <c r="A90" s="1"/>
      <c r="B90" s="61" t="s">
        <v>400</v>
      </c>
      <c r="C90" s="140"/>
      <c r="D90" s="140">
        <v>10</v>
      </c>
      <c r="E90" s="140"/>
      <c r="F90" s="140">
        <f t="shared" ref="F90:F107" si="1">SUM(C90:D90)</f>
        <v>10</v>
      </c>
      <c r="G90" s="1"/>
      <c r="H90" s="235"/>
      <c r="I90" s="235"/>
      <c r="J90" s="235"/>
      <c r="K90" s="235"/>
      <c r="L90" s="235"/>
      <c r="M90" s="235"/>
      <c r="N90" s="235"/>
      <c r="O90" s="235"/>
      <c r="P90" s="23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>
      <c r="A91" s="1"/>
      <c r="B91" s="61" t="s">
        <v>401</v>
      </c>
      <c r="C91" s="140">
        <v>2</v>
      </c>
      <c r="D91" s="140">
        <v>7</v>
      </c>
      <c r="E91" s="140"/>
      <c r="F91" s="140">
        <f t="shared" si="1"/>
        <v>9</v>
      </c>
      <c r="G91" s="1"/>
      <c r="H91" s="235"/>
      <c r="I91" s="235"/>
      <c r="J91" s="235"/>
      <c r="K91" s="235"/>
      <c r="L91" s="235"/>
      <c r="M91" s="235"/>
      <c r="N91" s="235"/>
      <c r="O91" s="235"/>
      <c r="P91" s="23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>
      <c r="A92" s="132"/>
      <c r="B92" s="61" t="s">
        <v>408</v>
      </c>
      <c r="C92" s="140">
        <v>4</v>
      </c>
      <c r="D92" s="140">
        <v>9</v>
      </c>
      <c r="E92" s="140"/>
      <c r="F92" s="140">
        <f t="shared" si="1"/>
        <v>13</v>
      </c>
      <c r="G92" s="1"/>
      <c r="H92" s="235"/>
      <c r="I92" s="235"/>
      <c r="J92" s="235"/>
      <c r="K92" s="235"/>
      <c r="L92" s="235"/>
      <c r="M92" s="235"/>
      <c r="N92" s="235"/>
      <c r="O92" s="235"/>
      <c r="P92" s="23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>
      <c r="A93" s="132"/>
      <c r="B93" s="61" t="s">
        <v>409</v>
      </c>
      <c r="C93" s="140">
        <v>1</v>
      </c>
      <c r="D93" s="140">
        <v>1</v>
      </c>
      <c r="E93" s="140"/>
      <c r="F93" s="140">
        <f t="shared" si="1"/>
        <v>2</v>
      </c>
      <c r="G93" s="1"/>
      <c r="H93" s="235"/>
      <c r="I93" s="235"/>
      <c r="J93" s="235"/>
      <c r="K93" s="235"/>
      <c r="L93" s="235"/>
      <c r="M93" s="235"/>
      <c r="N93" s="235"/>
      <c r="O93" s="235"/>
      <c r="P93" s="23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>
      <c r="A94" s="132"/>
      <c r="B94" s="61" t="s">
        <v>410</v>
      </c>
      <c r="C94" s="140"/>
      <c r="D94" s="140">
        <v>2</v>
      </c>
      <c r="E94" s="140"/>
      <c r="F94" s="140">
        <f t="shared" si="1"/>
        <v>2</v>
      </c>
      <c r="G94" s="1"/>
      <c r="H94" s="235"/>
      <c r="I94" s="235"/>
      <c r="J94" s="235"/>
      <c r="K94" s="235"/>
      <c r="L94" s="235"/>
      <c r="M94" s="235"/>
      <c r="N94" s="235"/>
      <c r="O94" s="235"/>
      <c r="P94" s="23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>
      <c r="A95" s="132"/>
      <c r="B95" s="61" t="s">
        <v>412</v>
      </c>
      <c r="C95" s="140"/>
      <c r="D95" s="140">
        <v>2</v>
      </c>
      <c r="E95" s="140"/>
      <c r="F95" s="140">
        <f t="shared" si="1"/>
        <v>2</v>
      </c>
      <c r="G95" s="1"/>
      <c r="H95" s="235"/>
      <c r="I95" s="235"/>
      <c r="J95" s="235"/>
      <c r="K95" s="235"/>
      <c r="L95" s="235"/>
      <c r="M95" s="235"/>
      <c r="N95" s="235"/>
      <c r="O95" s="235"/>
      <c r="P95" s="235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>
      <c r="A96" s="132"/>
      <c r="B96" s="61" t="s">
        <v>413</v>
      </c>
      <c r="C96" s="140">
        <v>2</v>
      </c>
      <c r="D96" s="140">
        <v>6</v>
      </c>
      <c r="E96" s="140"/>
      <c r="F96" s="140">
        <f t="shared" si="1"/>
        <v>8</v>
      </c>
      <c r="G96" s="1"/>
      <c r="H96" s="235"/>
      <c r="I96" s="235"/>
      <c r="J96" s="235"/>
      <c r="K96" s="235"/>
      <c r="L96" s="235"/>
      <c r="M96" s="235"/>
      <c r="N96" s="235"/>
      <c r="O96" s="235"/>
      <c r="P96" s="23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>
      <c r="A97" s="132"/>
      <c r="B97" s="61" t="s">
        <v>414</v>
      </c>
      <c r="C97" s="140">
        <v>1</v>
      </c>
      <c r="D97" s="140">
        <v>10</v>
      </c>
      <c r="E97" s="140"/>
      <c r="F97" s="140">
        <f t="shared" si="1"/>
        <v>11</v>
      </c>
      <c r="G97" s="1"/>
      <c r="H97" s="235"/>
      <c r="I97" s="235"/>
      <c r="J97" s="235"/>
      <c r="K97" s="235"/>
      <c r="L97" s="235"/>
      <c r="M97" s="235"/>
      <c r="N97" s="235"/>
      <c r="O97" s="235"/>
      <c r="P97" s="23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>
      <c r="A98" s="132"/>
      <c r="B98" s="61" t="s">
        <v>418</v>
      </c>
      <c r="C98" s="140">
        <v>2</v>
      </c>
      <c r="D98" s="140">
        <v>16</v>
      </c>
      <c r="E98" s="140"/>
      <c r="F98" s="140">
        <f t="shared" si="1"/>
        <v>18</v>
      </c>
      <c r="G98" s="1"/>
      <c r="H98" s="235"/>
      <c r="I98" s="235"/>
      <c r="J98" s="235"/>
      <c r="K98" s="235"/>
      <c r="L98" s="235"/>
      <c r="M98" s="235"/>
      <c r="N98" s="235"/>
      <c r="O98" s="235"/>
      <c r="P98" s="23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32"/>
      <c r="B99" s="61" t="s">
        <v>419</v>
      </c>
      <c r="C99" s="140">
        <v>1</v>
      </c>
      <c r="D99" s="140">
        <v>7</v>
      </c>
      <c r="E99" s="140"/>
      <c r="F99" s="140">
        <f t="shared" si="1"/>
        <v>8</v>
      </c>
      <c r="G99" s="1"/>
      <c r="H99" s="235"/>
      <c r="I99" s="235"/>
      <c r="J99" s="235"/>
      <c r="K99" s="235"/>
      <c r="L99" s="235"/>
      <c r="M99" s="235"/>
      <c r="N99" s="235"/>
      <c r="O99" s="235"/>
      <c r="P99" s="23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>
      <c r="A100" s="132"/>
      <c r="B100" s="62" t="s">
        <v>422</v>
      </c>
      <c r="C100" s="140"/>
      <c r="D100" s="151">
        <v>6</v>
      </c>
      <c r="E100" s="140"/>
      <c r="F100" s="140">
        <f t="shared" si="1"/>
        <v>6</v>
      </c>
      <c r="G100" s="1"/>
      <c r="H100" s="235"/>
      <c r="I100" s="235"/>
      <c r="J100" s="235"/>
      <c r="K100" s="235"/>
      <c r="L100" s="235"/>
      <c r="M100" s="235"/>
      <c r="N100" s="235"/>
      <c r="O100" s="235"/>
      <c r="P100" s="23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>
      <c r="A101" s="132"/>
      <c r="B101" s="62" t="s">
        <v>423</v>
      </c>
      <c r="C101" s="140"/>
      <c r="D101" s="151">
        <v>6</v>
      </c>
      <c r="E101" s="140"/>
      <c r="F101" s="140">
        <f t="shared" si="1"/>
        <v>6</v>
      </c>
      <c r="G101" s="1"/>
      <c r="H101" s="235"/>
      <c r="I101" s="235"/>
      <c r="J101" s="235"/>
      <c r="K101" s="235"/>
      <c r="L101" s="235"/>
      <c r="M101" s="235"/>
      <c r="N101" s="235"/>
      <c r="O101" s="235"/>
      <c r="P101" s="23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>
      <c r="A102" s="132"/>
      <c r="B102" s="62" t="s">
        <v>424</v>
      </c>
      <c r="C102" s="140"/>
      <c r="D102" s="151">
        <v>5</v>
      </c>
      <c r="E102" s="140"/>
      <c r="F102" s="140">
        <f t="shared" si="1"/>
        <v>5</v>
      </c>
      <c r="G102" s="1"/>
      <c r="H102" s="235"/>
      <c r="I102" s="235"/>
      <c r="J102" s="235"/>
      <c r="K102" s="235"/>
      <c r="L102" s="235"/>
      <c r="M102" s="235"/>
      <c r="N102" s="235"/>
      <c r="O102" s="235"/>
      <c r="P102" s="23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>
      <c r="A103" s="245"/>
      <c r="B103" s="55" t="s">
        <v>437</v>
      </c>
      <c r="C103" s="246"/>
      <c r="D103" s="246">
        <v>10</v>
      </c>
      <c r="E103" s="246"/>
      <c r="F103" s="246">
        <f t="shared" si="1"/>
        <v>10</v>
      </c>
      <c r="G103" s="1"/>
      <c r="H103" s="235"/>
      <c r="I103" s="235"/>
      <c r="J103" s="235"/>
      <c r="K103" s="235"/>
      <c r="L103" s="235"/>
      <c r="M103" s="235"/>
      <c r="N103" s="235"/>
      <c r="O103" s="235"/>
      <c r="P103" s="235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>
      <c r="A104" s="247"/>
      <c r="B104" s="61" t="s">
        <v>439</v>
      </c>
      <c r="C104" s="140"/>
      <c r="D104" s="140">
        <v>3</v>
      </c>
      <c r="E104" s="140"/>
      <c r="F104" s="140">
        <f t="shared" si="1"/>
        <v>3</v>
      </c>
      <c r="G104" s="1"/>
      <c r="H104" s="235"/>
      <c r="I104" s="235"/>
      <c r="J104" s="235"/>
      <c r="K104" s="235"/>
      <c r="L104" s="235"/>
      <c r="M104" s="235"/>
      <c r="N104" s="235"/>
      <c r="O104" s="235"/>
      <c r="P104" s="235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>
      <c r="A105" s="247"/>
      <c r="B105" s="61" t="s">
        <v>442</v>
      </c>
      <c r="C105" s="140"/>
      <c r="D105" s="140">
        <v>1</v>
      </c>
      <c r="E105" s="140"/>
      <c r="F105" s="140">
        <f t="shared" si="1"/>
        <v>1</v>
      </c>
      <c r="G105" s="1"/>
      <c r="H105" s="235"/>
      <c r="I105" s="235"/>
      <c r="J105" s="235"/>
      <c r="K105" s="235"/>
      <c r="L105" s="235"/>
      <c r="M105" s="235"/>
      <c r="N105" s="235"/>
      <c r="O105" s="235"/>
      <c r="P105" s="235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>
      <c r="A106" s="245"/>
      <c r="B106" s="61" t="s">
        <v>444</v>
      </c>
      <c r="C106" s="140"/>
      <c r="D106" s="140">
        <v>1</v>
      </c>
      <c r="E106" s="140"/>
      <c r="F106" s="140">
        <f t="shared" si="1"/>
        <v>1</v>
      </c>
      <c r="G106" s="1"/>
      <c r="H106" s="235"/>
      <c r="I106" s="235"/>
      <c r="J106" s="235"/>
      <c r="K106" s="235"/>
      <c r="L106" s="235"/>
      <c r="M106" s="235"/>
      <c r="N106" s="235"/>
      <c r="O106" s="235"/>
      <c r="P106" s="235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>
      <c r="A107" s="248"/>
      <c r="B107" s="61" t="s">
        <v>446</v>
      </c>
      <c r="C107" s="140"/>
      <c r="D107" s="140">
        <v>2</v>
      </c>
      <c r="E107" s="140"/>
      <c r="F107" s="140">
        <f t="shared" si="1"/>
        <v>2</v>
      </c>
      <c r="G107" s="1"/>
      <c r="H107" s="235"/>
      <c r="I107" s="235"/>
      <c r="J107" s="235"/>
      <c r="K107" s="235"/>
      <c r="L107" s="235"/>
      <c r="M107" s="235"/>
      <c r="N107" s="235"/>
      <c r="O107" s="235"/>
      <c r="P107" s="235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>
      <c r="A108" s="248"/>
      <c r="B108" s="61" t="s">
        <v>449</v>
      </c>
      <c r="C108" s="140"/>
      <c r="D108" s="140">
        <v>1</v>
      </c>
      <c r="E108" s="140">
        <v>1</v>
      </c>
      <c r="F108" s="140">
        <f>SUM(C108:E108)</f>
        <v>2</v>
      </c>
      <c r="G108" s="1"/>
      <c r="H108" s="235"/>
      <c r="I108" s="235"/>
      <c r="J108" s="235"/>
      <c r="K108" s="235"/>
      <c r="L108" s="235"/>
      <c r="M108" s="235"/>
      <c r="N108" s="235"/>
      <c r="O108" s="235"/>
      <c r="P108" s="235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>
      <c r="A109" s="248"/>
      <c r="B109" s="61" t="s">
        <v>454</v>
      </c>
      <c r="C109" s="140"/>
      <c r="D109" s="140">
        <v>2</v>
      </c>
      <c r="E109" s="140"/>
      <c r="F109" s="140">
        <f t="shared" ref="F109:F117" si="2">SUM(C109:D109)</f>
        <v>2</v>
      </c>
      <c r="G109" s="1"/>
      <c r="H109" s="235"/>
      <c r="I109" s="235"/>
      <c r="J109" s="235"/>
      <c r="K109" s="235"/>
      <c r="L109" s="235"/>
      <c r="M109" s="235"/>
      <c r="N109" s="235"/>
      <c r="O109" s="235"/>
      <c r="P109" s="235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>
      <c r="A110" s="248"/>
      <c r="B110" s="61" t="s">
        <v>462</v>
      </c>
      <c r="C110" s="140">
        <v>1</v>
      </c>
      <c r="D110" s="140">
        <v>2</v>
      </c>
      <c r="E110" s="140"/>
      <c r="F110" s="140">
        <f t="shared" si="2"/>
        <v>3</v>
      </c>
      <c r="G110" s="1"/>
      <c r="H110" s="235"/>
      <c r="I110" s="235"/>
      <c r="J110" s="235"/>
      <c r="K110" s="235"/>
      <c r="L110" s="235"/>
      <c r="M110" s="235"/>
      <c r="N110" s="235"/>
      <c r="O110" s="235"/>
      <c r="P110" s="235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>
      <c r="A111" s="248"/>
      <c r="B111" s="61" t="s">
        <v>463</v>
      </c>
      <c r="C111" s="140"/>
      <c r="D111" s="140">
        <v>1</v>
      </c>
      <c r="E111" s="140"/>
      <c r="F111" s="140">
        <f t="shared" si="2"/>
        <v>1</v>
      </c>
      <c r="G111" s="1"/>
      <c r="H111" s="235"/>
      <c r="I111" s="235"/>
      <c r="J111" s="235"/>
      <c r="K111" s="235"/>
      <c r="L111" s="235"/>
      <c r="M111" s="235"/>
      <c r="N111" s="235"/>
      <c r="O111" s="235"/>
      <c r="P111" s="235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>
      <c r="A112" s="248"/>
      <c r="B112" s="61" t="s">
        <v>465</v>
      </c>
      <c r="C112" s="140"/>
      <c r="D112" s="140">
        <v>3</v>
      </c>
      <c r="E112" s="140"/>
      <c r="F112" s="140">
        <f t="shared" si="2"/>
        <v>3</v>
      </c>
      <c r="G112" s="1"/>
      <c r="H112" s="235"/>
      <c r="I112" s="235"/>
      <c r="J112" s="235"/>
      <c r="K112" s="235"/>
      <c r="L112" s="235"/>
      <c r="M112" s="235"/>
      <c r="N112" s="235"/>
      <c r="O112" s="235"/>
      <c r="P112" s="235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>
      <c r="A113" s="248"/>
      <c r="B113" s="61" t="s">
        <v>466</v>
      </c>
      <c r="C113" s="140"/>
      <c r="D113" s="140">
        <v>3</v>
      </c>
      <c r="E113" s="140"/>
      <c r="F113" s="140">
        <f t="shared" si="2"/>
        <v>3</v>
      </c>
      <c r="G113" s="1"/>
      <c r="H113" s="235"/>
      <c r="I113" s="235"/>
      <c r="J113" s="235"/>
      <c r="K113" s="235"/>
      <c r="L113" s="235"/>
      <c r="M113" s="235"/>
      <c r="N113" s="235"/>
      <c r="O113" s="235"/>
      <c r="P113" s="23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>
      <c r="A114" s="248"/>
      <c r="B114" s="61" t="s">
        <v>467</v>
      </c>
      <c r="C114" s="140">
        <v>1</v>
      </c>
      <c r="D114" s="140"/>
      <c r="E114" s="140"/>
      <c r="F114" s="140">
        <f t="shared" si="2"/>
        <v>1</v>
      </c>
      <c r="G114" s="1"/>
      <c r="H114" s="235"/>
      <c r="I114" s="235"/>
      <c r="J114" s="235"/>
      <c r="K114" s="235"/>
      <c r="L114" s="235"/>
      <c r="M114" s="235"/>
      <c r="N114" s="235"/>
      <c r="O114" s="235"/>
      <c r="P114" s="235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>
      <c r="A115" s="248"/>
      <c r="B115" s="61" t="s">
        <v>470</v>
      </c>
      <c r="C115" s="140">
        <v>2</v>
      </c>
      <c r="D115" s="140">
        <v>9</v>
      </c>
      <c r="E115" s="140"/>
      <c r="F115" s="140">
        <f t="shared" si="2"/>
        <v>11</v>
      </c>
      <c r="G115" s="1"/>
      <c r="H115" s="235"/>
      <c r="I115" s="235"/>
      <c r="J115" s="235"/>
      <c r="K115" s="235"/>
      <c r="L115" s="235"/>
      <c r="M115" s="235"/>
      <c r="N115" s="235"/>
      <c r="O115" s="235"/>
      <c r="P115" s="235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>
      <c r="A116" s="1"/>
      <c r="B116" s="61" t="s">
        <v>475</v>
      </c>
      <c r="C116" s="140">
        <v>2</v>
      </c>
      <c r="D116" s="140">
        <v>9</v>
      </c>
      <c r="E116" s="140"/>
      <c r="F116" s="140">
        <f t="shared" si="2"/>
        <v>11</v>
      </c>
      <c r="G116" s="1"/>
      <c r="H116" s="235"/>
      <c r="I116" s="235"/>
      <c r="J116" s="235"/>
      <c r="K116" s="235"/>
      <c r="L116" s="235"/>
      <c r="M116" s="235"/>
      <c r="N116" s="235"/>
      <c r="O116" s="235"/>
      <c r="P116" s="235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>
      <c r="A117" s="1"/>
      <c r="B117" s="128" t="s">
        <v>209</v>
      </c>
      <c r="C117" s="113">
        <f t="shared" ref="C117:D117" si="3">SUM(C6:C116)</f>
        <v>131</v>
      </c>
      <c r="D117" s="113">
        <f t="shared" si="3"/>
        <v>572</v>
      </c>
      <c r="E117" s="113"/>
      <c r="F117" s="113">
        <f t="shared" si="2"/>
        <v>703</v>
      </c>
      <c r="G117" s="1"/>
      <c r="H117" s="235"/>
      <c r="I117" s="235"/>
      <c r="J117" s="235"/>
      <c r="K117" s="235"/>
      <c r="L117" s="235"/>
      <c r="M117" s="235"/>
      <c r="N117" s="235"/>
      <c r="O117" s="235"/>
      <c r="P117" s="23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>
      <c r="A118" s="1"/>
      <c r="B118" s="17"/>
      <c r="C118" s="17"/>
      <c r="D118" s="17"/>
      <c r="E118" s="17"/>
      <c r="F118" s="17"/>
      <c r="G118" s="1"/>
      <c r="H118" s="235"/>
      <c r="I118" s="235"/>
      <c r="J118" s="235"/>
      <c r="K118" s="235"/>
      <c r="L118" s="235"/>
      <c r="M118" s="235"/>
      <c r="N118" s="235"/>
      <c r="O118" s="235"/>
      <c r="P118" s="235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>
      <c r="A119" s="1"/>
      <c r="B119" s="17"/>
      <c r="C119" s="17"/>
      <c r="D119" s="17"/>
      <c r="E119" s="17"/>
      <c r="F119" s="17"/>
      <c r="G119" s="1"/>
      <c r="H119" s="235"/>
      <c r="I119" s="235"/>
      <c r="J119" s="235"/>
      <c r="K119" s="235"/>
      <c r="L119" s="235"/>
      <c r="M119" s="235"/>
      <c r="N119" s="235"/>
      <c r="O119" s="235"/>
      <c r="P119" s="23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>
      <c r="A120" s="1"/>
      <c r="B120" s="17"/>
      <c r="C120" s="17"/>
      <c r="D120" s="17"/>
      <c r="E120" s="17"/>
      <c r="F120" s="17"/>
      <c r="G120" s="1"/>
      <c r="H120" s="235"/>
      <c r="I120" s="235"/>
      <c r="J120" s="235"/>
      <c r="K120" s="235"/>
      <c r="L120" s="235"/>
      <c r="M120" s="235"/>
      <c r="N120" s="235"/>
      <c r="O120" s="235"/>
      <c r="P120" s="235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>
      <c r="A121" s="1"/>
      <c r="B121" s="17"/>
      <c r="C121" s="17"/>
      <c r="D121" s="17"/>
      <c r="E121" s="17"/>
      <c r="F121" s="17"/>
      <c r="G121" s="1"/>
      <c r="H121" s="235"/>
      <c r="I121" s="235"/>
      <c r="J121" s="235"/>
      <c r="K121" s="235"/>
      <c r="L121" s="235"/>
      <c r="M121" s="235"/>
      <c r="N121" s="235"/>
      <c r="O121" s="235"/>
      <c r="P121" s="23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>
      <c r="A122" s="1"/>
      <c r="B122" s="17"/>
      <c r="C122" s="17"/>
      <c r="D122" s="17"/>
      <c r="E122" s="17"/>
      <c r="F122" s="17"/>
      <c r="G122" s="1"/>
      <c r="H122" s="235"/>
      <c r="I122" s="235"/>
      <c r="J122" s="235"/>
      <c r="K122" s="235"/>
      <c r="L122" s="235"/>
      <c r="M122" s="235"/>
      <c r="N122" s="235"/>
      <c r="O122" s="235"/>
      <c r="P122" s="235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>
      <c r="A123" s="1"/>
      <c r="B123" s="17"/>
      <c r="C123" s="17"/>
      <c r="D123" s="17"/>
      <c r="E123" s="17"/>
      <c r="F123" s="17"/>
      <c r="G123" s="1"/>
      <c r="H123" s="235"/>
      <c r="I123" s="235"/>
      <c r="J123" s="235"/>
      <c r="K123" s="235"/>
      <c r="L123" s="235"/>
      <c r="M123" s="235"/>
      <c r="N123" s="235"/>
      <c r="O123" s="235"/>
      <c r="P123" s="235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>
      <c r="A124" s="1"/>
      <c r="B124" s="17"/>
      <c r="C124" s="17"/>
      <c r="D124" s="17"/>
      <c r="E124" s="17"/>
      <c r="F124" s="17"/>
      <c r="G124" s="1"/>
      <c r="H124" s="235"/>
      <c r="I124" s="235"/>
      <c r="J124" s="235"/>
      <c r="K124" s="235"/>
      <c r="L124" s="235"/>
      <c r="M124" s="235"/>
      <c r="N124" s="235"/>
      <c r="O124" s="235"/>
      <c r="P124" s="23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>
      <c r="A125" s="1"/>
      <c r="B125" s="17"/>
      <c r="C125" s="17"/>
      <c r="D125" s="249"/>
      <c r="E125" s="249"/>
      <c r="F125" s="17"/>
      <c r="G125" s="1"/>
      <c r="H125" s="235"/>
      <c r="I125" s="235"/>
      <c r="J125" s="235"/>
      <c r="K125" s="235"/>
      <c r="L125" s="235"/>
      <c r="M125" s="235"/>
      <c r="N125" s="235"/>
      <c r="O125" s="235"/>
      <c r="P125" s="235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>
      <c r="A126" s="1"/>
      <c r="B126" s="17"/>
      <c r="C126" s="17"/>
      <c r="D126" s="17"/>
      <c r="E126" s="17"/>
      <c r="F126" s="17"/>
      <c r="G126" s="1"/>
      <c r="H126" s="235"/>
      <c r="I126" s="235"/>
      <c r="J126" s="235"/>
      <c r="K126" s="235"/>
      <c r="L126" s="235"/>
      <c r="M126" s="235"/>
      <c r="N126" s="235"/>
      <c r="O126" s="235"/>
      <c r="P126" s="235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>
      <c r="A127" s="1"/>
      <c r="B127" s="17"/>
      <c r="C127" s="17"/>
      <c r="D127" s="17"/>
      <c r="E127" s="17"/>
      <c r="F127" s="17"/>
      <c r="G127" s="1"/>
      <c r="H127" s="235"/>
      <c r="I127" s="235"/>
      <c r="J127" s="235"/>
      <c r="K127" s="235"/>
      <c r="L127" s="235"/>
      <c r="M127" s="235"/>
      <c r="N127" s="235"/>
      <c r="O127" s="235"/>
      <c r="P127" s="235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>
      <c r="A128" s="1"/>
      <c r="B128" s="17"/>
      <c r="C128" s="17"/>
      <c r="D128" s="17"/>
      <c r="E128" s="17"/>
      <c r="F128" s="17"/>
      <c r="G128" s="1"/>
      <c r="H128" s="235"/>
      <c r="I128" s="235"/>
      <c r="J128" s="235"/>
      <c r="K128" s="235"/>
      <c r="L128" s="235"/>
      <c r="M128" s="235"/>
      <c r="N128" s="235"/>
      <c r="O128" s="235"/>
      <c r="P128" s="235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3">
    <mergeCell ref="B1:F1"/>
    <mergeCell ref="B3:F3"/>
    <mergeCell ref="A2:G2"/>
  </mergeCells>
  <pageMargins left="0.7" right="0.7" top="0.75" bottom="0.75" header="0" footer="0"/>
  <pageSetup orientation="portrait"/>
  <rowBreaks count="2" manualBreakCount="2">
    <brk id="39" man="1"/>
    <brk id="73" man="1"/>
  </rowBreak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7.5703125" customWidth="1"/>
    <col min="2" max="2" width="7" customWidth="1"/>
    <col min="3" max="4" width="7.42578125" customWidth="1"/>
    <col min="5" max="5" width="9.7109375" customWidth="1"/>
    <col min="6" max="7" width="11.7109375" customWidth="1"/>
    <col min="8" max="8" width="7.42578125" customWidth="1"/>
    <col min="9" max="9" width="11.7109375" customWidth="1"/>
    <col min="10" max="10" width="2.28515625" customWidth="1"/>
  </cols>
  <sheetData>
    <row r="1" spans="1:26">
      <c r="A1" s="1"/>
      <c r="B1" s="296" t="s">
        <v>579</v>
      </c>
      <c r="C1" s="290"/>
      <c r="D1" s="290"/>
      <c r="E1" s="290"/>
      <c r="F1" s="290"/>
      <c r="G1" s="290"/>
      <c r="H1" s="290"/>
      <c r="I1" s="290"/>
      <c r="J1" s="2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97" t="str">
        <f>'Key Abbreviations'!B1</f>
        <v>University of California San Diego, Survey of Parking Space Inventory, Fall 2019</v>
      </c>
      <c r="C2" s="290"/>
      <c r="D2" s="290"/>
      <c r="E2" s="290"/>
      <c r="F2" s="290"/>
      <c r="G2" s="290"/>
      <c r="H2" s="290"/>
      <c r="I2" s="290"/>
      <c r="J2" s="2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97" t="s">
        <v>67</v>
      </c>
      <c r="C3" s="290"/>
      <c r="D3" s="290"/>
      <c r="E3" s="290"/>
      <c r="F3" s="290"/>
      <c r="G3" s="290"/>
      <c r="H3" s="290"/>
      <c r="I3" s="290"/>
      <c r="J3" s="2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7"/>
      <c r="C4" s="17"/>
      <c r="D4" s="17"/>
      <c r="E4" s="17"/>
      <c r="F4" s="17"/>
      <c r="G4" s="17"/>
      <c r="H4" s="17"/>
      <c r="I4" s="17"/>
      <c r="J4" s="25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>
      <c r="A5" s="255"/>
      <c r="B5" s="256" t="s">
        <v>241</v>
      </c>
      <c r="C5" s="256" t="s">
        <v>580</v>
      </c>
      <c r="D5" s="256" t="s">
        <v>581</v>
      </c>
      <c r="E5" s="326" t="s">
        <v>582</v>
      </c>
      <c r="F5" s="294"/>
      <c r="G5" s="295"/>
      <c r="H5" s="256" t="s">
        <v>583</v>
      </c>
      <c r="I5" s="256" t="s">
        <v>209</v>
      </c>
      <c r="J5" s="257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6" ht="12" customHeight="1">
      <c r="A6" s="1"/>
      <c r="B6" s="40"/>
      <c r="C6" s="40"/>
      <c r="D6" s="40"/>
      <c r="E6" s="40" t="s">
        <v>481</v>
      </c>
      <c r="F6" s="40" t="s">
        <v>584</v>
      </c>
      <c r="G6" s="40" t="s">
        <v>585</v>
      </c>
      <c r="H6" s="40"/>
      <c r="I6" s="40"/>
      <c r="J6" s="25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32"/>
      <c r="B7" s="97">
        <v>3</v>
      </c>
      <c r="C7" s="258"/>
      <c r="D7" s="258"/>
      <c r="E7" s="258">
        <v>2</v>
      </c>
      <c r="F7" s="258"/>
      <c r="G7" s="258"/>
      <c r="H7" s="258"/>
      <c r="I7" s="258">
        <f t="shared" ref="I7:I58" si="0">SUM(C7:H7)</f>
        <v>2</v>
      </c>
      <c r="J7" s="2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32"/>
      <c r="B8" s="47">
        <v>4</v>
      </c>
      <c r="C8" s="259"/>
      <c r="D8" s="259"/>
      <c r="E8" s="260">
        <v>4</v>
      </c>
      <c r="F8" s="259">
        <v>2</v>
      </c>
      <c r="G8" s="259"/>
      <c r="H8" s="259"/>
      <c r="I8" s="259">
        <f t="shared" si="0"/>
        <v>6</v>
      </c>
      <c r="J8" s="25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32"/>
      <c r="B9" s="45">
        <v>5</v>
      </c>
      <c r="C9" s="243"/>
      <c r="D9" s="243"/>
      <c r="E9" s="243"/>
      <c r="F9" s="243"/>
      <c r="G9" s="244">
        <v>2</v>
      </c>
      <c r="H9" s="243"/>
      <c r="I9" s="243">
        <f t="shared" si="0"/>
        <v>2</v>
      </c>
      <c r="J9" s="25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32"/>
      <c r="B10" s="47">
        <v>7</v>
      </c>
      <c r="C10" s="259"/>
      <c r="D10" s="259"/>
      <c r="E10" s="259">
        <v>1</v>
      </c>
      <c r="F10" s="259"/>
      <c r="G10" s="259">
        <v>1</v>
      </c>
      <c r="H10" s="259"/>
      <c r="I10" s="259">
        <f t="shared" si="0"/>
        <v>2</v>
      </c>
      <c r="J10" s="25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32"/>
      <c r="B11" s="97">
        <v>8</v>
      </c>
      <c r="C11" s="258"/>
      <c r="D11" s="258"/>
      <c r="E11" s="258">
        <v>1</v>
      </c>
      <c r="F11" s="258"/>
      <c r="G11" s="258"/>
      <c r="H11" s="258"/>
      <c r="I11" s="258">
        <f t="shared" si="0"/>
        <v>1</v>
      </c>
      <c r="J11" s="25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32"/>
      <c r="B12" s="47">
        <v>11</v>
      </c>
      <c r="C12" s="259"/>
      <c r="D12" s="259"/>
      <c r="E12" s="259">
        <v>2</v>
      </c>
      <c r="F12" s="259"/>
      <c r="G12" s="259"/>
      <c r="H12" s="259"/>
      <c r="I12" s="259">
        <f t="shared" si="0"/>
        <v>2</v>
      </c>
      <c r="J12" s="25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32"/>
      <c r="B13" s="97">
        <v>15</v>
      </c>
      <c r="C13" s="258"/>
      <c r="D13" s="258"/>
      <c r="E13" s="258"/>
      <c r="F13" s="258"/>
      <c r="G13" s="261">
        <v>1</v>
      </c>
      <c r="H13" s="258"/>
      <c r="I13" s="258">
        <f t="shared" si="0"/>
        <v>1</v>
      </c>
      <c r="J13" s="25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32"/>
      <c r="B14" s="47">
        <v>103</v>
      </c>
      <c r="C14" s="259"/>
      <c r="D14" s="259"/>
      <c r="E14" s="259">
        <v>4</v>
      </c>
      <c r="F14" s="259"/>
      <c r="G14" s="259"/>
      <c r="H14" s="259"/>
      <c r="I14" s="259">
        <f t="shared" si="0"/>
        <v>4</v>
      </c>
      <c r="J14" s="25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32"/>
      <c r="B15" s="97">
        <v>107</v>
      </c>
      <c r="C15" s="258"/>
      <c r="D15" s="258"/>
      <c r="E15" s="258">
        <v>1</v>
      </c>
      <c r="F15" s="258"/>
      <c r="G15" s="258">
        <v>1</v>
      </c>
      <c r="H15" s="258"/>
      <c r="I15" s="258">
        <f t="shared" si="0"/>
        <v>2</v>
      </c>
      <c r="J15" s="25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32"/>
      <c r="B16" s="262">
        <v>108</v>
      </c>
      <c r="C16" s="259"/>
      <c r="D16" s="259"/>
      <c r="E16" s="259"/>
      <c r="F16" s="259"/>
      <c r="G16" s="260">
        <v>1</v>
      </c>
      <c r="H16" s="259"/>
      <c r="I16" s="259">
        <f t="shared" si="0"/>
        <v>1</v>
      </c>
      <c r="J16" s="25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32"/>
      <c r="B17" s="118">
        <v>113</v>
      </c>
      <c r="C17" s="258"/>
      <c r="D17" s="258"/>
      <c r="E17" s="261">
        <v>1</v>
      </c>
      <c r="F17" s="258"/>
      <c r="G17" s="258"/>
      <c r="H17" s="258"/>
      <c r="I17" s="258">
        <f t="shared" si="0"/>
        <v>1</v>
      </c>
      <c r="J17" s="25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32"/>
      <c r="B18" s="47">
        <v>201</v>
      </c>
      <c r="C18" s="259"/>
      <c r="D18" s="259">
        <v>8</v>
      </c>
      <c r="E18" s="259"/>
      <c r="F18" s="259"/>
      <c r="G18" s="259"/>
      <c r="H18" s="259"/>
      <c r="I18" s="259">
        <f t="shared" si="0"/>
        <v>8</v>
      </c>
      <c r="J18" s="25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32"/>
      <c r="B19" s="97">
        <v>202</v>
      </c>
      <c r="C19" s="258"/>
      <c r="D19" s="258"/>
      <c r="E19" s="258">
        <v>4</v>
      </c>
      <c r="F19" s="258"/>
      <c r="G19" s="258"/>
      <c r="H19" s="258"/>
      <c r="I19" s="258">
        <f t="shared" si="0"/>
        <v>4</v>
      </c>
      <c r="J19" s="25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32"/>
      <c r="B20" s="47">
        <v>303</v>
      </c>
      <c r="C20" s="259"/>
      <c r="D20" s="259"/>
      <c r="E20" s="259">
        <v>2</v>
      </c>
      <c r="F20" s="259"/>
      <c r="G20" s="259"/>
      <c r="H20" s="259"/>
      <c r="I20" s="259">
        <f t="shared" si="0"/>
        <v>2</v>
      </c>
      <c r="J20" s="2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32"/>
      <c r="B21" s="45">
        <v>304</v>
      </c>
      <c r="C21" s="243"/>
      <c r="D21" s="243"/>
      <c r="E21" s="243">
        <v>2</v>
      </c>
      <c r="F21" s="243"/>
      <c r="G21" s="243"/>
      <c r="H21" s="243"/>
      <c r="I21" s="243">
        <f t="shared" si="0"/>
        <v>2</v>
      </c>
      <c r="J21" s="25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32"/>
      <c r="B22" s="47">
        <v>306</v>
      </c>
      <c r="C22" s="259"/>
      <c r="D22" s="259"/>
      <c r="E22" s="259">
        <v>4</v>
      </c>
      <c r="F22" s="259"/>
      <c r="G22" s="259"/>
      <c r="H22" s="259"/>
      <c r="I22" s="259">
        <f t="shared" si="0"/>
        <v>4</v>
      </c>
      <c r="J22" s="25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32"/>
      <c r="B23" s="45">
        <v>308</v>
      </c>
      <c r="C23" s="243"/>
      <c r="D23" s="243"/>
      <c r="E23" s="243">
        <v>2</v>
      </c>
      <c r="F23" s="243"/>
      <c r="G23" s="243">
        <v>2</v>
      </c>
      <c r="H23" s="243"/>
      <c r="I23" s="243">
        <f t="shared" si="0"/>
        <v>4</v>
      </c>
      <c r="J23" s="25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32"/>
      <c r="B24" s="47">
        <v>309</v>
      </c>
      <c r="C24" s="259">
        <v>1</v>
      </c>
      <c r="D24" s="259"/>
      <c r="E24" s="259"/>
      <c r="F24" s="259"/>
      <c r="G24" s="259"/>
      <c r="H24" s="259"/>
      <c r="I24" s="259">
        <f t="shared" si="0"/>
        <v>1</v>
      </c>
      <c r="J24" s="25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32"/>
      <c r="B25" s="97">
        <v>310</v>
      </c>
      <c r="C25" s="258"/>
      <c r="D25" s="258"/>
      <c r="E25" s="258">
        <v>2</v>
      </c>
      <c r="F25" s="258"/>
      <c r="G25" s="258"/>
      <c r="H25" s="258"/>
      <c r="I25" s="258">
        <f t="shared" si="0"/>
        <v>2</v>
      </c>
      <c r="J25" s="25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32"/>
      <c r="B26" s="47">
        <v>353</v>
      </c>
      <c r="C26" s="259"/>
      <c r="D26" s="259"/>
      <c r="E26" s="260">
        <v>11</v>
      </c>
      <c r="F26" s="259"/>
      <c r="G26" s="259"/>
      <c r="H26" s="259"/>
      <c r="I26" s="259">
        <f t="shared" si="0"/>
        <v>11</v>
      </c>
      <c r="J26" s="25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32"/>
      <c r="B27" s="45">
        <v>381</v>
      </c>
      <c r="C27" s="243"/>
      <c r="D27" s="243"/>
      <c r="E27" s="243">
        <v>1</v>
      </c>
      <c r="F27" s="243"/>
      <c r="G27" s="243"/>
      <c r="H27" s="243"/>
      <c r="I27" s="243">
        <f t="shared" si="0"/>
        <v>1</v>
      </c>
      <c r="J27" s="25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32"/>
      <c r="B28" s="47">
        <v>383</v>
      </c>
      <c r="C28" s="259"/>
      <c r="D28" s="259"/>
      <c r="E28" s="259"/>
      <c r="F28" s="259"/>
      <c r="G28" s="260">
        <v>2</v>
      </c>
      <c r="H28" s="259"/>
      <c r="I28" s="259">
        <f t="shared" si="0"/>
        <v>2</v>
      </c>
      <c r="J28" s="25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32"/>
      <c r="B29" s="45">
        <v>391</v>
      </c>
      <c r="C29" s="243"/>
      <c r="D29" s="243"/>
      <c r="E29" s="243">
        <v>1</v>
      </c>
      <c r="F29" s="243"/>
      <c r="G29" s="243"/>
      <c r="H29" s="243"/>
      <c r="I29" s="243">
        <f t="shared" si="0"/>
        <v>1</v>
      </c>
      <c r="J29" s="25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32"/>
      <c r="B30" s="47">
        <v>402</v>
      </c>
      <c r="C30" s="259"/>
      <c r="D30" s="259"/>
      <c r="E30" s="259">
        <v>8</v>
      </c>
      <c r="F30" s="259"/>
      <c r="G30" s="259"/>
      <c r="H30" s="259"/>
      <c r="I30" s="259">
        <f t="shared" si="0"/>
        <v>8</v>
      </c>
      <c r="J30" s="25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32"/>
      <c r="B31" s="263" t="s">
        <v>586</v>
      </c>
      <c r="C31" s="243"/>
      <c r="D31" s="243"/>
      <c r="E31" s="243">
        <v>2</v>
      </c>
      <c r="F31" s="243"/>
      <c r="G31" s="243"/>
      <c r="H31" s="243"/>
      <c r="I31" s="243">
        <f t="shared" si="0"/>
        <v>2</v>
      </c>
      <c r="J31" s="25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32"/>
      <c r="B32" s="264" t="s">
        <v>587</v>
      </c>
      <c r="C32" s="259"/>
      <c r="D32" s="259"/>
      <c r="E32" s="259">
        <v>2</v>
      </c>
      <c r="F32" s="259"/>
      <c r="G32" s="259"/>
      <c r="H32" s="259"/>
      <c r="I32" s="259">
        <f t="shared" si="0"/>
        <v>2</v>
      </c>
      <c r="J32" s="25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32"/>
      <c r="B33" s="45">
        <v>407</v>
      </c>
      <c r="C33" s="243"/>
      <c r="D33" s="243"/>
      <c r="E33" s="243"/>
      <c r="F33" s="243"/>
      <c r="G33" s="244">
        <v>1</v>
      </c>
      <c r="H33" s="243"/>
      <c r="I33" s="243">
        <f t="shared" si="0"/>
        <v>1</v>
      </c>
      <c r="J33" s="25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32"/>
      <c r="B34" s="47">
        <v>408</v>
      </c>
      <c r="C34" s="259"/>
      <c r="D34" s="259"/>
      <c r="E34" s="259">
        <v>3</v>
      </c>
      <c r="F34" s="259"/>
      <c r="G34" s="259">
        <v>1</v>
      </c>
      <c r="H34" s="259"/>
      <c r="I34" s="259">
        <f t="shared" si="0"/>
        <v>4</v>
      </c>
      <c r="J34" s="25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32"/>
      <c r="B35" s="45">
        <v>410</v>
      </c>
      <c r="C35" s="243"/>
      <c r="D35" s="243"/>
      <c r="E35" s="243">
        <v>2</v>
      </c>
      <c r="F35" s="243"/>
      <c r="G35" s="243"/>
      <c r="H35" s="243"/>
      <c r="I35" s="243">
        <f t="shared" si="0"/>
        <v>2</v>
      </c>
      <c r="J35" s="25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32"/>
      <c r="B36" s="47">
        <v>414</v>
      </c>
      <c r="C36" s="259"/>
      <c r="D36" s="259"/>
      <c r="E36" s="259"/>
      <c r="F36" s="259"/>
      <c r="G36" s="259">
        <v>7</v>
      </c>
      <c r="H36" s="259"/>
      <c r="I36" s="259">
        <f t="shared" si="0"/>
        <v>7</v>
      </c>
      <c r="J36" s="25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32"/>
      <c r="B37" s="45">
        <v>418</v>
      </c>
      <c r="C37" s="243"/>
      <c r="D37" s="243"/>
      <c r="E37" s="243"/>
      <c r="F37" s="243"/>
      <c r="G37" s="243">
        <v>1</v>
      </c>
      <c r="H37" s="243"/>
      <c r="I37" s="243">
        <f t="shared" si="0"/>
        <v>1</v>
      </c>
      <c r="J37" s="25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32"/>
      <c r="B38" s="47">
        <v>501</v>
      </c>
      <c r="C38" s="259"/>
      <c r="D38" s="259"/>
      <c r="E38" s="259"/>
      <c r="F38" s="259"/>
      <c r="G38" s="259">
        <v>1</v>
      </c>
      <c r="H38" s="259"/>
      <c r="I38" s="265">
        <f t="shared" si="0"/>
        <v>1</v>
      </c>
      <c r="J38" s="25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32"/>
      <c r="B39" s="45">
        <v>502</v>
      </c>
      <c r="C39" s="243"/>
      <c r="D39" s="243"/>
      <c r="E39" s="244">
        <v>3</v>
      </c>
      <c r="F39" s="243"/>
      <c r="G39" s="243"/>
      <c r="H39" s="243"/>
      <c r="I39" s="243">
        <f t="shared" si="0"/>
        <v>3</v>
      </c>
      <c r="J39" s="25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32"/>
      <c r="B40" s="47">
        <v>504</v>
      </c>
      <c r="C40" s="259"/>
      <c r="D40" s="259"/>
      <c r="E40" s="259">
        <v>2</v>
      </c>
      <c r="F40" s="259"/>
      <c r="G40" s="259"/>
      <c r="H40" s="259"/>
      <c r="I40" s="259">
        <f t="shared" si="0"/>
        <v>2</v>
      </c>
      <c r="J40" s="25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32"/>
      <c r="B41" s="45">
        <v>505</v>
      </c>
      <c r="C41" s="243"/>
      <c r="D41" s="243"/>
      <c r="E41" s="243"/>
      <c r="F41" s="243"/>
      <c r="G41" s="243">
        <v>1</v>
      </c>
      <c r="H41" s="243"/>
      <c r="I41" s="243">
        <f t="shared" si="0"/>
        <v>1</v>
      </c>
      <c r="J41" s="25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32"/>
      <c r="B42" s="47">
        <v>507</v>
      </c>
      <c r="C42" s="259"/>
      <c r="D42" s="259"/>
      <c r="E42" s="259">
        <v>8</v>
      </c>
      <c r="F42" s="259"/>
      <c r="G42" s="259"/>
      <c r="H42" s="259"/>
      <c r="I42" s="259">
        <f t="shared" si="0"/>
        <v>8</v>
      </c>
      <c r="J42" s="25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32"/>
      <c r="B43" s="47">
        <v>509</v>
      </c>
      <c r="C43" s="259"/>
      <c r="D43" s="259"/>
      <c r="E43" s="259"/>
      <c r="F43" s="259"/>
      <c r="G43" s="259">
        <v>1</v>
      </c>
      <c r="H43" s="259"/>
      <c r="I43" s="259">
        <f t="shared" si="0"/>
        <v>1</v>
      </c>
      <c r="J43" s="25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32"/>
      <c r="B44" s="45">
        <v>601</v>
      </c>
      <c r="C44" s="243"/>
      <c r="D44" s="243"/>
      <c r="E44" s="243"/>
      <c r="F44" s="243"/>
      <c r="G44" s="243">
        <v>1</v>
      </c>
      <c r="H44" s="243"/>
      <c r="I44" s="243">
        <f t="shared" si="0"/>
        <v>1</v>
      </c>
      <c r="J44" s="25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32"/>
      <c r="B45" s="47">
        <v>603</v>
      </c>
      <c r="C45" s="259"/>
      <c r="D45" s="259"/>
      <c r="E45" s="259">
        <v>6</v>
      </c>
      <c r="F45" s="259"/>
      <c r="G45" s="259"/>
      <c r="H45" s="259"/>
      <c r="I45" s="259">
        <f t="shared" si="0"/>
        <v>6</v>
      </c>
      <c r="J45" s="25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32"/>
      <c r="B46" s="45">
        <v>606</v>
      </c>
      <c r="C46" s="243"/>
      <c r="D46" s="243"/>
      <c r="E46" s="243"/>
      <c r="F46" s="243"/>
      <c r="G46" s="243">
        <v>1</v>
      </c>
      <c r="H46" s="243"/>
      <c r="I46" s="243">
        <f t="shared" si="0"/>
        <v>1</v>
      </c>
      <c r="J46" s="25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32"/>
      <c r="B47" s="47">
        <v>608</v>
      </c>
      <c r="C47" s="259"/>
      <c r="D47" s="259"/>
      <c r="E47" s="259">
        <v>6</v>
      </c>
      <c r="F47" s="259"/>
      <c r="G47" s="259"/>
      <c r="H47" s="259"/>
      <c r="I47" s="259">
        <f t="shared" si="0"/>
        <v>6</v>
      </c>
      <c r="J47" s="25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32"/>
      <c r="B48" s="45">
        <v>703</v>
      </c>
      <c r="C48" s="243"/>
      <c r="D48" s="243"/>
      <c r="E48" s="243">
        <v>2</v>
      </c>
      <c r="F48" s="243"/>
      <c r="G48" s="243"/>
      <c r="H48" s="243"/>
      <c r="I48" s="243">
        <f t="shared" si="0"/>
        <v>2</v>
      </c>
      <c r="J48" s="25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32"/>
      <c r="B49" s="47">
        <v>706</v>
      </c>
      <c r="C49" s="259"/>
      <c r="D49" s="259"/>
      <c r="E49" s="259"/>
      <c r="F49" s="259"/>
      <c r="G49" s="259"/>
      <c r="H49" s="259">
        <v>3</v>
      </c>
      <c r="I49" s="259">
        <f t="shared" si="0"/>
        <v>3</v>
      </c>
      <c r="J49" s="25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32"/>
      <c r="B50" s="47">
        <v>757</v>
      </c>
      <c r="C50" s="259"/>
      <c r="D50" s="259"/>
      <c r="E50" s="259">
        <v>4</v>
      </c>
      <c r="F50" s="259"/>
      <c r="G50" s="259"/>
      <c r="H50" s="259"/>
      <c r="I50" s="259">
        <f t="shared" si="0"/>
        <v>4</v>
      </c>
      <c r="J50" s="25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32"/>
      <c r="B51" s="45">
        <v>759</v>
      </c>
      <c r="C51" s="243"/>
      <c r="D51" s="243"/>
      <c r="E51" s="244">
        <v>2</v>
      </c>
      <c r="F51" s="243"/>
      <c r="G51" s="243"/>
      <c r="H51" s="243"/>
      <c r="I51" s="243">
        <f t="shared" si="0"/>
        <v>2</v>
      </c>
      <c r="J51" s="25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32"/>
      <c r="B52" s="47">
        <v>760</v>
      </c>
      <c r="C52" s="259"/>
      <c r="D52" s="259"/>
      <c r="E52" s="259"/>
      <c r="F52" s="259"/>
      <c r="G52" s="259"/>
      <c r="H52" s="259">
        <v>4</v>
      </c>
      <c r="I52" s="259">
        <f t="shared" si="0"/>
        <v>4</v>
      </c>
      <c r="J52" s="25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32"/>
      <c r="B53" s="45">
        <v>761</v>
      </c>
      <c r="C53" s="243">
        <v>3</v>
      </c>
      <c r="D53" s="243"/>
      <c r="E53" s="243"/>
      <c r="F53" s="243"/>
      <c r="G53" s="243"/>
      <c r="H53" s="243"/>
      <c r="I53" s="243">
        <f t="shared" si="0"/>
        <v>3</v>
      </c>
      <c r="J53" s="25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32"/>
      <c r="B54" s="266">
        <v>762</v>
      </c>
      <c r="C54" s="267"/>
      <c r="D54" s="267"/>
      <c r="E54" s="267">
        <v>1</v>
      </c>
      <c r="F54" s="267"/>
      <c r="G54" s="267"/>
      <c r="H54" s="267"/>
      <c r="I54" s="267">
        <f t="shared" si="0"/>
        <v>1</v>
      </c>
      <c r="J54" s="25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32"/>
      <c r="B55" s="126">
        <v>952</v>
      </c>
      <c r="C55" s="268"/>
      <c r="D55" s="268"/>
      <c r="E55" s="268">
        <v>6</v>
      </c>
      <c r="F55" s="268"/>
      <c r="G55" s="268"/>
      <c r="H55" s="268"/>
      <c r="I55" s="268">
        <f t="shared" si="0"/>
        <v>6</v>
      </c>
      <c r="J55" s="25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32"/>
      <c r="B56" s="45">
        <v>955</v>
      </c>
      <c r="C56" s="243"/>
      <c r="D56" s="243"/>
      <c r="E56" s="243">
        <v>2</v>
      </c>
      <c r="F56" s="243"/>
      <c r="G56" s="243"/>
      <c r="H56" s="243"/>
      <c r="I56" s="243">
        <f t="shared" si="0"/>
        <v>2</v>
      </c>
      <c r="J56" s="25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32"/>
      <c r="B57" s="126">
        <v>956</v>
      </c>
      <c r="C57" s="268"/>
      <c r="D57" s="268"/>
      <c r="E57" s="268">
        <v>3</v>
      </c>
      <c r="F57" s="268"/>
      <c r="G57" s="268"/>
      <c r="H57" s="268"/>
      <c r="I57" s="268">
        <f t="shared" si="0"/>
        <v>3</v>
      </c>
      <c r="J57" s="25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32"/>
      <c r="B58" s="45">
        <v>957</v>
      </c>
      <c r="C58" s="243"/>
      <c r="D58" s="243"/>
      <c r="E58" s="243">
        <v>2</v>
      </c>
      <c r="F58" s="243"/>
      <c r="G58" s="243"/>
      <c r="H58" s="243"/>
      <c r="I58" s="243">
        <f t="shared" si="0"/>
        <v>2</v>
      </c>
      <c r="J58" s="25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28" t="s">
        <v>209</v>
      </c>
      <c r="C59" s="269">
        <f t="shared" ref="C59:I59" si="1">SUM(C7:C58)</f>
        <v>4</v>
      </c>
      <c r="D59" s="269">
        <f t="shared" si="1"/>
        <v>8</v>
      </c>
      <c r="E59" s="269">
        <f t="shared" si="1"/>
        <v>109</v>
      </c>
      <c r="F59" s="269">
        <f t="shared" si="1"/>
        <v>2</v>
      </c>
      <c r="G59" s="269">
        <f t="shared" si="1"/>
        <v>25</v>
      </c>
      <c r="H59" s="269">
        <f t="shared" si="1"/>
        <v>7</v>
      </c>
      <c r="I59" s="269">
        <f t="shared" si="1"/>
        <v>155</v>
      </c>
      <c r="J59" s="1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32"/>
      <c r="B62" s="13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3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4">
    <mergeCell ref="B2:I2"/>
    <mergeCell ref="B3:I3"/>
    <mergeCell ref="B1:I1"/>
    <mergeCell ref="E5:G5"/>
  </mergeCells>
  <pageMargins left="0.25" right="0.25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/>
  </sheetViews>
  <sheetFormatPr defaultColWidth="14.42578125" defaultRowHeight="15" customHeight="1"/>
  <cols>
    <col min="1" max="1" width="4.5703125" customWidth="1"/>
    <col min="2" max="2" width="4" customWidth="1"/>
    <col min="3" max="3" width="5.28515625" customWidth="1"/>
    <col min="4" max="4" width="6.7109375" customWidth="1"/>
    <col min="5" max="6" width="5.5703125" customWidth="1"/>
    <col min="7" max="7" width="7.140625" customWidth="1"/>
    <col min="8" max="8" width="6.140625" customWidth="1"/>
    <col min="9" max="9" width="7.28515625" customWidth="1"/>
    <col min="10" max="10" width="7.140625" customWidth="1"/>
    <col min="11" max="11" width="12.28515625" customWidth="1"/>
    <col min="12" max="12" width="5.5703125" customWidth="1"/>
    <col min="13" max="13" width="6.28515625" customWidth="1"/>
    <col min="14" max="15" width="7.140625" customWidth="1"/>
    <col min="16" max="16" width="8.140625" customWidth="1"/>
    <col min="17" max="17" width="7" customWidth="1"/>
    <col min="18" max="18" width="10.85546875" customWidth="1"/>
    <col min="19" max="21" width="8.140625" customWidth="1"/>
    <col min="22" max="22" width="10.42578125" customWidth="1"/>
    <col min="23" max="23" width="8" customWidth="1"/>
  </cols>
  <sheetData>
    <row r="1" spans="1:23" ht="12.75" customHeight="1">
      <c r="A1" s="297" t="str">
        <f>'Key Abbreviations'!B1</f>
        <v>University of California San Diego, Survey of Parking Space Inventory, Fall 2019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33"/>
    </row>
    <row r="2" spans="1:23" ht="12.75" customHeight="1">
      <c r="A2" s="297" t="s">
        <v>71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33"/>
    </row>
    <row r="3" spans="1:23" ht="8.2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90"/>
      <c r="T3" s="290"/>
      <c r="U3" s="290"/>
      <c r="V3" s="290"/>
      <c r="W3" s="271"/>
    </row>
    <row r="4" spans="1:23" ht="8.25" customHeight="1">
      <c r="A4" s="330" t="s">
        <v>588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2"/>
      <c r="W4" s="271"/>
    </row>
    <row r="5" spans="1:23" ht="8.25" customHeight="1">
      <c r="A5" s="328" t="s">
        <v>589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329"/>
      <c r="W5" s="271"/>
    </row>
    <row r="6" spans="1:23" ht="8.25" customHeight="1">
      <c r="A6" s="328" t="s">
        <v>590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329"/>
      <c r="W6" s="271"/>
    </row>
    <row r="7" spans="1:23" ht="8.25" customHeight="1">
      <c r="A7" s="333" t="s">
        <v>591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23"/>
      <c r="W7" s="271"/>
    </row>
    <row r="8" spans="1:23" ht="8.25" customHeight="1">
      <c r="A8" s="327" t="s">
        <v>219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5"/>
      <c r="W8" s="271"/>
    </row>
    <row r="9" spans="1:23" ht="8.25" customHeight="1">
      <c r="A9" s="330" t="s">
        <v>592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2"/>
      <c r="T9" s="275"/>
      <c r="U9" s="330" t="s">
        <v>593</v>
      </c>
      <c r="V9" s="332"/>
      <c r="W9" s="271"/>
    </row>
    <row r="10" spans="1:23" ht="8.25" customHeight="1">
      <c r="A10" s="328" t="s">
        <v>594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329"/>
      <c r="T10" s="276"/>
      <c r="U10" s="328" t="s">
        <v>595</v>
      </c>
      <c r="V10" s="329"/>
      <c r="W10" s="271"/>
    </row>
    <row r="11" spans="1:23" ht="8.25" customHeight="1">
      <c r="A11" s="273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7"/>
      <c r="T11" s="277"/>
      <c r="U11" s="333" t="s">
        <v>596</v>
      </c>
      <c r="V11" s="323"/>
      <c r="W11" s="271"/>
    </row>
    <row r="12" spans="1:23" ht="8.25" customHeight="1">
      <c r="A12" s="327" t="s">
        <v>220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5"/>
      <c r="W12" s="271"/>
    </row>
    <row r="13" spans="1:23" ht="8.25" customHeight="1">
      <c r="A13" s="330" t="s">
        <v>597</v>
      </c>
      <c r="B13" s="331"/>
      <c r="C13" s="331"/>
      <c r="D13" s="332"/>
      <c r="E13" s="330" t="s">
        <v>598</v>
      </c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2"/>
      <c r="Q13" s="330" t="s">
        <v>599</v>
      </c>
      <c r="R13" s="331"/>
      <c r="S13" s="332"/>
      <c r="T13" s="275"/>
      <c r="U13" s="330" t="s">
        <v>593</v>
      </c>
      <c r="V13" s="332"/>
      <c r="W13" s="271"/>
    </row>
    <row r="14" spans="1:23" ht="8.25" customHeight="1">
      <c r="A14" s="328" t="s">
        <v>600</v>
      </c>
      <c r="B14" s="290"/>
      <c r="C14" s="290"/>
      <c r="D14" s="329"/>
      <c r="E14" s="328" t="s">
        <v>594</v>
      </c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329"/>
      <c r="Q14" s="328" t="s">
        <v>594</v>
      </c>
      <c r="R14" s="290"/>
      <c r="S14" s="329"/>
      <c r="T14" s="276"/>
      <c r="U14" s="328" t="s">
        <v>595</v>
      </c>
      <c r="V14" s="329"/>
      <c r="W14" s="271"/>
    </row>
    <row r="15" spans="1:23" ht="8.25" customHeight="1">
      <c r="A15" s="328" t="s">
        <v>589</v>
      </c>
      <c r="B15" s="290"/>
      <c r="C15" s="290"/>
      <c r="D15" s="329"/>
      <c r="E15" s="273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7"/>
      <c r="Q15" s="270"/>
      <c r="R15" s="270"/>
      <c r="S15" s="277"/>
      <c r="T15" s="277"/>
      <c r="U15" s="334" t="s">
        <v>596</v>
      </c>
      <c r="V15" s="329"/>
      <c r="W15" s="271"/>
    </row>
    <row r="16" spans="1:23" ht="8.25" customHeight="1">
      <c r="A16" s="328" t="s">
        <v>601</v>
      </c>
      <c r="B16" s="290"/>
      <c r="C16" s="290"/>
      <c r="D16" s="329"/>
      <c r="E16" s="273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7"/>
      <c r="Q16" s="270"/>
      <c r="R16" s="270"/>
      <c r="S16" s="277"/>
      <c r="T16" s="277"/>
      <c r="U16" s="333"/>
      <c r="V16" s="323"/>
      <c r="W16" s="271"/>
    </row>
    <row r="17" spans="1:23" ht="8.25" customHeight="1">
      <c r="A17" s="327" t="s">
        <v>229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5"/>
      <c r="W17" s="271"/>
    </row>
    <row r="18" spans="1:23" ht="8.25" customHeight="1">
      <c r="A18" s="275" t="s">
        <v>175</v>
      </c>
      <c r="B18" s="275" t="s">
        <v>175</v>
      </c>
      <c r="C18" s="275" t="s">
        <v>175</v>
      </c>
      <c r="D18" s="275" t="s">
        <v>233</v>
      </c>
      <c r="E18" s="275" t="s">
        <v>602</v>
      </c>
      <c r="F18" s="275" t="s">
        <v>603</v>
      </c>
      <c r="G18" s="275" t="s">
        <v>604</v>
      </c>
      <c r="H18" s="275" t="s">
        <v>605</v>
      </c>
      <c r="I18" s="275" t="s">
        <v>606</v>
      </c>
      <c r="J18" s="275" t="s">
        <v>607</v>
      </c>
      <c r="K18" s="275" t="s">
        <v>608</v>
      </c>
      <c r="L18" s="275" t="s">
        <v>609</v>
      </c>
      <c r="M18" s="275" t="s">
        <v>594</v>
      </c>
      <c r="N18" s="275" t="s">
        <v>610</v>
      </c>
      <c r="O18" s="275" t="s">
        <v>588</v>
      </c>
      <c r="P18" s="275" t="s">
        <v>611</v>
      </c>
      <c r="Q18" s="275" t="s">
        <v>599</v>
      </c>
      <c r="R18" s="275" t="s">
        <v>612</v>
      </c>
      <c r="S18" s="275" t="s">
        <v>613</v>
      </c>
      <c r="T18" s="275" t="s">
        <v>613</v>
      </c>
      <c r="U18" s="272" t="s">
        <v>596</v>
      </c>
      <c r="V18" s="275" t="s">
        <v>596</v>
      </c>
      <c r="W18" s="271"/>
    </row>
    <row r="19" spans="1:23" ht="8.25" customHeight="1">
      <c r="A19" s="276" t="s">
        <v>614</v>
      </c>
      <c r="B19" s="276" t="s">
        <v>598</v>
      </c>
      <c r="C19" s="276" t="s">
        <v>615</v>
      </c>
      <c r="D19" s="276"/>
      <c r="E19" s="276" t="s">
        <v>616</v>
      </c>
      <c r="F19" s="276" t="s">
        <v>617</v>
      </c>
      <c r="G19" s="276" t="s">
        <v>617</v>
      </c>
      <c r="H19" s="276" t="s">
        <v>617</v>
      </c>
      <c r="I19" s="276" t="s">
        <v>594</v>
      </c>
      <c r="J19" s="276" t="s">
        <v>617</v>
      </c>
      <c r="K19" s="276" t="s">
        <v>618</v>
      </c>
      <c r="L19" s="276" t="s">
        <v>617</v>
      </c>
      <c r="M19" s="276" t="s">
        <v>619</v>
      </c>
      <c r="N19" s="276" t="s">
        <v>617</v>
      </c>
      <c r="O19" s="276" t="s">
        <v>595</v>
      </c>
      <c r="P19" s="276" t="s">
        <v>589</v>
      </c>
      <c r="Q19" s="276" t="s">
        <v>594</v>
      </c>
      <c r="R19" s="276" t="s">
        <v>620</v>
      </c>
      <c r="S19" s="276" t="s">
        <v>621</v>
      </c>
      <c r="T19" s="276" t="s">
        <v>621</v>
      </c>
      <c r="U19" s="273" t="s">
        <v>622</v>
      </c>
      <c r="V19" s="276" t="s">
        <v>623</v>
      </c>
      <c r="W19" s="271"/>
    </row>
    <row r="20" spans="1:23" ht="8.25" customHeight="1">
      <c r="A20" s="278"/>
      <c r="B20" s="278"/>
      <c r="C20" s="278"/>
      <c r="D20" s="278"/>
      <c r="E20" s="278"/>
      <c r="F20" s="278"/>
      <c r="G20" s="278"/>
      <c r="H20" s="278"/>
      <c r="I20" s="278"/>
      <c r="J20" s="278"/>
      <c r="K20" s="278" t="s">
        <v>624</v>
      </c>
      <c r="L20" s="278"/>
      <c r="M20" s="278" t="s">
        <v>625</v>
      </c>
      <c r="N20" s="278"/>
      <c r="O20" s="278"/>
      <c r="P20" s="278" t="s">
        <v>626</v>
      </c>
      <c r="Q20" s="278" t="s">
        <v>627</v>
      </c>
      <c r="R20" s="278" t="s">
        <v>628</v>
      </c>
      <c r="S20" s="278" t="s">
        <v>622</v>
      </c>
      <c r="T20" s="278" t="s">
        <v>623</v>
      </c>
      <c r="U20" s="274"/>
      <c r="V20" s="278"/>
      <c r="W20" s="271"/>
    </row>
    <row r="21" spans="1:23" ht="8.25" customHeight="1">
      <c r="A21" s="327" t="s">
        <v>241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5"/>
      <c r="W21" s="271"/>
    </row>
    <row r="22" spans="1:23" ht="8.25" customHeight="1">
      <c r="A22" s="279" t="s">
        <v>244</v>
      </c>
      <c r="B22" s="279" t="s">
        <v>254</v>
      </c>
      <c r="C22" s="279" t="s">
        <v>259</v>
      </c>
      <c r="D22" s="279" t="s">
        <v>263</v>
      </c>
      <c r="E22" s="279" t="s">
        <v>269</v>
      </c>
      <c r="F22" s="279" t="s">
        <v>265</v>
      </c>
      <c r="G22" s="279" t="s">
        <v>276</v>
      </c>
      <c r="H22" s="280" t="s">
        <v>285</v>
      </c>
      <c r="I22" s="279" t="s">
        <v>301</v>
      </c>
      <c r="J22" s="279" t="s">
        <v>288</v>
      </c>
      <c r="K22" s="279" t="s">
        <v>318</v>
      </c>
      <c r="L22" s="279" t="s">
        <v>347</v>
      </c>
      <c r="M22" s="279" t="s">
        <v>361</v>
      </c>
      <c r="N22" s="279" t="s">
        <v>333</v>
      </c>
      <c r="O22" s="279" t="s">
        <v>335</v>
      </c>
      <c r="P22" s="279" t="s">
        <v>366</v>
      </c>
      <c r="Q22" s="279" t="s">
        <v>381</v>
      </c>
      <c r="R22" s="279" t="s">
        <v>417</v>
      </c>
      <c r="S22" s="279" t="s">
        <v>388</v>
      </c>
      <c r="T22" s="280" t="s">
        <v>408</v>
      </c>
      <c r="U22" s="279" t="s">
        <v>427</v>
      </c>
      <c r="V22" s="280" t="s">
        <v>462</v>
      </c>
      <c r="W22" s="271"/>
    </row>
    <row r="23" spans="1:23" ht="8.25" customHeight="1">
      <c r="A23" s="280" t="s">
        <v>246</v>
      </c>
      <c r="B23" s="280" t="s">
        <v>255</v>
      </c>
      <c r="C23" s="280" t="s">
        <v>260</v>
      </c>
      <c r="D23" s="280" t="s">
        <v>264</v>
      </c>
      <c r="E23" s="280"/>
      <c r="F23" s="280" t="s">
        <v>266</v>
      </c>
      <c r="G23" s="280" t="s">
        <v>479</v>
      </c>
      <c r="H23" s="280" t="s">
        <v>286</v>
      </c>
      <c r="I23" s="280" t="s">
        <v>302</v>
      </c>
      <c r="J23" s="280" t="s">
        <v>294</v>
      </c>
      <c r="K23" s="280" t="s">
        <v>319</v>
      </c>
      <c r="L23" s="280" t="s">
        <v>356</v>
      </c>
      <c r="M23" s="280" t="s">
        <v>364</v>
      </c>
      <c r="N23" s="280" t="s">
        <v>334</v>
      </c>
      <c r="O23" s="280" t="s">
        <v>338</v>
      </c>
      <c r="P23" s="280" t="s">
        <v>367</v>
      </c>
      <c r="Q23" s="280" t="s">
        <v>382</v>
      </c>
      <c r="R23" s="280" t="s">
        <v>418</v>
      </c>
      <c r="S23" s="280" t="s">
        <v>389</v>
      </c>
      <c r="T23" s="280" t="s">
        <v>409</v>
      </c>
      <c r="U23" s="280" t="s">
        <v>428</v>
      </c>
      <c r="V23" s="280" t="s">
        <v>463</v>
      </c>
      <c r="W23" s="271"/>
    </row>
    <row r="24" spans="1:23" ht="8.25" customHeight="1">
      <c r="A24" s="280" t="s">
        <v>247</v>
      </c>
      <c r="B24" s="280" t="s">
        <v>256</v>
      </c>
      <c r="C24" s="280" t="s">
        <v>262</v>
      </c>
      <c r="D24" s="280"/>
      <c r="E24" s="280"/>
      <c r="F24" s="280" t="s">
        <v>267</v>
      </c>
      <c r="G24" s="280" t="s">
        <v>278</v>
      </c>
      <c r="H24" s="280" t="s">
        <v>287</v>
      </c>
      <c r="I24" s="280" t="s">
        <v>306</v>
      </c>
      <c r="J24" s="280" t="s">
        <v>295</v>
      </c>
      <c r="K24" s="280" t="s">
        <v>321</v>
      </c>
      <c r="L24" s="280" t="s">
        <v>357</v>
      </c>
      <c r="M24" s="280"/>
      <c r="N24" s="280" t="s">
        <v>516</v>
      </c>
      <c r="O24" s="280" t="s">
        <v>339</v>
      </c>
      <c r="P24" s="280" t="s">
        <v>368</v>
      </c>
      <c r="Q24" s="280" t="s">
        <v>383</v>
      </c>
      <c r="R24" s="280" t="s">
        <v>419</v>
      </c>
      <c r="S24" s="280" t="s">
        <v>392</v>
      </c>
      <c r="T24" s="280" t="s">
        <v>410</v>
      </c>
      <c r="U24" s="280" t="s">
        <v>430</v>
      </c>
      <c r="V24" s="280" t="s">
        <v>464</v>
      </c>
      <c r="W24" s="271"/>
    </row>
    <row r="25" spans="1:23" ht="8.25" customHeight="1">
      <c r="A25" s="280" t="s">
        <v>248</v>
      </c>
      <c r="B25" s="280" t="s">
        <v>257</v>
      </c>
      <c r="C25" s="280"/>
      <c r="D25" s="280"/>
      <c r="E25" s="280"/>
      <c r="F25" s="280" t="s">
        <v>270</v>
      </c>
      <c r="G25" s="280" t="s">
        <v>279</v>
      </c>
      <c r="H25" s="280" t="s">
        <v>290</v>
      </c>
      <c r="I25" s="280" t="s">
        <v>307</v>
      </c>
      <c r="J25" s="280" t="s">
        <v>296</v>
      </c>
      <c r="K25" s="280" t="s">
        <v>322</v>
      </c>
      <c r="L25" s="280" t="s">
        <v>358</v>
      </c>
      <c r="M25" s="280"/>
      <c r="N25" s="280" t="s">
        <v>349</v>
      </c>
      <c r="O25" s="280" t="s">
        <v>340</v>
      </c>
      <c r="P25" s="280" t="s">
        <v>369</v>
      </c>
      <c r="Q25" s="280" t="s">
        <v>384</v>
      </c>
      <c r="R25" s="280"/>
      <c r="S25" s="280" t="s">
        <v>393</v>
      </c>
      <c r="T25" s="280" t="s">
        <v>411</v>
      </c>
      <c r="U25" s="280" t="s">
        <v>431</v>
      </c>
      <c r="V25" s="280" t="s">
        <v>465</v>
      </c>
      <c r="W25" s="271"/>
    </row>
    <row r="26" spans="1:23" ht="8.25" customHeight="1">
      <c r="A26" s="280" t="s">
        <v>249</v>
      </c>
      <c r="B26" s="280" t="s">
        <v>258</v>
      </c>
      <c r="C26" s="280"/>
      <c r="D26" s="280"/>
      <c r="E26" s="280"/>
      <c r="F26" s="280" t="s">
        <v>271</v>
      </c>
      <c r="G26" s="280" t="s">
        <v>281</v>
      </c>
      <c r="H26" s="280" t="s">
        <v>291</v>
      </c>
      <c r="I26" s="280" t="s">
        <v>308</v>
      </c>
      <c r="J26" s="280" t="s">
        <v>297</v>
      </c>
      <c r="K26" s="280" t="s">
        <v>323</v>
      </c>
      <c r="L26" s="280" t="s">
        <v>359</v>
      </c>
      <c r="M26" s="280"/>
      <c r="N26" s="280" t="s">
        <v>350</v>
      </c>
      <c r="O26" s="280" t="s">
        <v>341</v>
      </c>
      <c r="P26" s="280" t="s">
        <v>370</v>
      </c>
      <c r="Q26" s="280" t="s">
        <v>386</v>
      </c>
      <c r="R26" s="280"/>
      <c r="S26" s="280" t="s">
        <v>395</v>
      </c>
      <c r="T26" s="280" t="s">
        <v>412</v>
      </c>
      <c r="U26" s="280" t="s">
        <v>433</v>
      </c>
      <c r="V26" s="280" t="s">
        <v>466</v>
      </c>
      <c r="W26" s="271"/>
    </row>
    <row r="27" spans="1:23" ht="8.25" customHeight="1">
      <c r="A27" s="280" t="s">
        <v>251</v>
      </c>
      <c r="B27" s="280"/>
      <c r="C27" s="280"/>
      <c r="D27" s="280"/>
      <c r="E27" s="280"/>
      <c r="F27" s="280" t="s">
        <v>272</v>
      </c>
      <c r="G27" s="280" t="s">
        <v>282</v>
      </c>
      <c r="H27" s="280" t="s">
        <v>292</v>
      </c>
      <c r="I27" s="280"/>
      <c r="J27" s="280" t="s">
        <v>298</v>
      </c>
      <c r="K27" s="280" t="s">
        <v>325</v>
      </c>
      <c r="L27" s="280" t="s">
        <v>362</v>
      </c>
      <c r="M27" s="280"/>
      <c r="N27" s="280" t="s">
        <v>351</v>
      </c>
      <c r="O27" s="280" t="s">
        <v>342</v>
      </c>
      <c r="P27" s="280" t="s">
        <v>371</v>
      </c>
      <c r="Q27" s="280"/>
      <c r="R27" s="280"/>
      <c r="S27" s="280" t="s">
        <v>396</v>
      </c>
      <c r="T27" s="280" t="s">
        <v>413</v>
      </c>
      <c r="U27" s="280" t="s">
        <v>434</v>
      </c>
      <c r="V27" s="280" t="s">
        <v>467</v>
      </c>
      <c r="W27" s="271"/>
    </row>
    <row r="28" spans="1:23" ht="8.25" customHeight="1">
      <c r="A28" s="280" t="s">
        <v>252</v>
      </c>
      <c r="B28" s="280"/>
      <c r="C28" s="280"/>
      <c r="D28" s="280"/>
      <c r="E28" s="280"/>
      <c r="F28" s="280" t="s">
        <v>273</v>
      </c>
      <c r="G28" s="280" t="s">
        <v>283</v>
      </c>
      <c r="H28" s="280"/>
      <c r="I28" s="280"/>
      <c r="J28" s="280" t="s">
        <v>299</v>
      </c>
      <c r="K28" s="280" t="s">
        <v>327</v>
      </c>
      <c r="L28" s="280" t="s">
        <v>363</v>
      </c>
      <c r="M28" s="280"/>
      <c r="N28" s="280" t="s">
        <v>352</v>
      </c>
      <c r="O28" s="280" t="s">
        <v>343</v>
      </c>
      <c r="P28" s="280" t="s">
        <v>372</v>
      </c>
      <c r="Q28" s="280"/>
      <c r="R28" s="280"/>
      <c r="S28" s="280" t="s">
        <v>397</v>
      </c>
      <c r="T28" s="280" t="s">
        <v>414</v>
      </c>
      <c r="U28" s="280" t="s">
        <v>436</v>
      </c>
      <c r="V28" s="280" t="s">
        <v>469</v>
      </c>
      <c r="W28" s="271"/>
    </row>
    <row r="29" spans="1:23" ht="8.25" customHeight="1">
      <c r="A29" s="280" t="s">
        <v>253</v>
      </c>
      <c r="B29" s="280"/>
      <c r="C29" s="280"/>
      <c r="D29" s="280"/>
      <c r="E29" s="280"/>
      <c r="F29" s="280" t="s">
        <v>274</v>
      </c>
      <c r="G29" s="280" t="s">
        <v>284</v>
      </c>
      <c r="H29" s="280"/>
      <c r="I29" s="280"/>
      <c r="J29" s="280" t="s">
        <v>300</v>
      </c>
      <c r="K29" s="280" t="s">
        <v>328</v>
      </c>
      <c r="L29" s="280" t="s">
        <v>365</v>
      </c>
      <c r="M29" s="280"/>
      <c r="N29" s="280" t="s">
        <v>353</v>
      </c>
      <c r="O29" s="280" t="s">
        <v>345</v>
      </c>
      <c r="P29" s="280" t="s">
        <v>373</v>
      </c>
      <c r="Q29" s="280"/>
      <c r="R29" s="280"/>
      <c r="S29" s="280" t="s">
        <v>399</v>
      </c>
      <c r="T29" s="280" t="s">
        <v>415</v>
      </c>
      <c r="U29" s="280" t="s">
        <v>437</v>
      </c>
      <c r="V29" s="280" t="s">
        <v>470</v>
      </c>
      <c r="W29" s="271"/>
    </row>
    <row r="30" spans="1:23" ht="8.25" customHeight="1">
      <c r="A30" s="280"/>
      <c r="B30" s="280"/>
      <c r="C30" s="280"/>
      <c r="D30" s="280"/>
      <c r="E30" s="280"/>
      <c r="F30" s="280" t="s">
        <v>275</v>
      </c>
      <c r="G30" s="280" t="s">
        <v>629</v>
      </c>
      <c r="H30" s="280"/>
      <c r="I30" s="280"/>
      <c r="J30" s="280" t="s">
        <v>304</v>
      </c>
      <c r="K30" s="280" t="s">
        <v>329</v>
      </c>
      <c r="L30" s="280"/>
      <c r="M30" s="280"/>
      <c r="N30" s="280" t="s">
        <v>354</v>
      </c>
      <c r="O30" s="281" t="s">
        <v>346</v>
      </c>
      <c r="P30" s="280" t="s">
        <v>374</v>
      </c>
      <c r="Q30" s="282"/>
      <c r="R30" s="280"/>
      <c r="S30" s="280" t="s">
        <v>400</v>
      </c>
      <c r="T30" s="280" t="s">
        <v>416</v>
      </c>
      <c r="U30" s="280" t="s">
        <v>438</v>
      </c>
      <c r="V30" s="280" t="s">
        <v>471</v>
      </c>
      <c r="W30" s="271"/>
    </row>
    <row r="31" spans="1:23" ht="8.25" customHeight="1">
      <c r="A31" s="280"/>
      <c r="B31" s="280"/>
      <c r="C31" s="280"/>
      <c r="D31" s="280"/>
      <c r="E31" s="280"/>
      <c r="F31" s="280" t="s">
        <v>277</v>
      </c>
      <c r="G31" s="280" t="s">
        <v>630</v>
      </c>
      <c r="H31" s="280"/>
      <c r="I31" s="271"/>
      <c r="J31" s="281" t="s">
        <v>305</v>
      </c>
      <c r="K31" s="280" t="s">
        <v>330</v>
      </c>
      <c r="L31" s="280"/>
      <c r="M31" s="280"/>
      <c r="N31" s="280" t="s">
        <v>360</v>
      </c>
      <c r="O31" s="281" t="s">
        <v>355</v>
      </c>
      <c r="P31" s="280" t="s">
        <v>376</v>
      </c>
      <c r="Q31" s="282"/>
      <c r="R31" s="280"/>
      <c r="S31" s="280" t="s">
        <v>401</v>
      </c>
      <c r="T31" s="280"/>
      <c r="U31" s="280" t="s">
        <v>439</v>
      </c>
      <c r="V31" s="282"/>
      <c r="W31" s="271"/>
    </row>
    <row r="32" spans="1:23" ht="8.25" customHeight="1">
      <c r="A32" s="280"/>
      <c r="B32" s="280"/>
      <c r="C32" s="280"/>
      <c r="D32" s="280"/>
      <c r="E32" s="280"/>
      <c r="F32" s="280"/>
      <c r="G32" s="280" t="s">
        <v>344</v>
      </c>
      <c r="H32" s="280"/>
      <c r="I32" s="280"/>
      <c r="J32" s="280" t="s">
        <v>310</v>
      </c>
      <c r="K32" s="280" t="s">
        <v>332</v>
      </c>
      <c r="L32" s="280"/>
      <c r="M32" s="280"/>
      <c r="N32" s="280"/>
      <c r="O32" s="281"/>
      <c r="P32" s="280" t="s">
        <v>377</v>
      </c>
      <c r="Q32" s="282"/>
      <c r="R32" s="280"/>
      <c r="S32" s="280" t="s">
        <v>402</v>
      </c>
      <c r="T32" s="280"/>
      <c r="U32" s="280" t="s">
        <v>441</v>
      </c>
      <c r="V32" s="280" t="s">
        <v>475</v>
      </c>
      <c r="W32" s="271"/>
    </row>
    <row r="33" spans="1:23" ht="8.25" customHeight="1">
      <c r="A33" s="280"/>
      <c r="B33" s="280"/>
      <c r="C33" s="280"/>
      <c r="D33" s="280"/>
      <c r="E33" s="280"/>
      <c r="F33" s="280"/>
      <c r="G33" s="280"/>
      <c r="H33" s="280"/>
      <c r="I33" s="280"/>
      <c r="J33" s="280" t="s">
        <v>311</v>
      </c>
      <c r="K33" s="280"/>
      <c r="L33" s="280"/>
      <c r="M33" s="280"/>
      <c r="N33" s="280"/>
      <c r="O33" s="281"/>
      <c r="P33" s="280" t="s">
        <v>378</v>
      </c>
      <c r="Q33" s="282"/>
      <c r="R33" s="280"/>
      <c r="S33" s="280" t="s">
        <v>404</v>
      </c>
      <c r="T33" s="280"/>
      <c r="U33" s="281" t="s">
        <v>442</v>
      </c>
      <c r="V33" s="280"/>
      <c r="W33" s="271"/>
    </row>
    <row r="34" spans="1:23" ht="8.25" customHeight="1">
      <c r="A34" s="280"/>
      <c r="B34" s="280"/>
      <c r="C34" s="280"/>
      <c r="D34" s="280"/>
      <c r="E34" s="280"/>
      <c r="F34" s="280"/>
      <c r="G34" s="280"/>
      <c r="H34" s="280"/>
      <c r="I34" s="280"/>
      <c r="J34" s="280" t="s">
        <v>312</v>
      </c>
      <c r="K34" s="280"/>
      <c r="L34" s="280"/>
      <c r="M34" s="280"/>
      <c r="N34" s="280"/>
      <c r="O34" s="281"/>
      <c r="P34" s="280" t="s">
        <v>379</v>
      </c>
      <c r="Q34" s="282"/>
      <c r="R34" s="280"/>
      <c r="S34" s="280" t="s">
        <v>405</v>
      </c>
      <c r="T34" s="280"/>
      <c r="U34" s="280" t="s">
        <v>443</v>
      </c>
      <c r="V34" s="282"/>
      <c r="W34" s="271"/>
    </row>
    <row r="35" spans="1:23" ht="8.25" customHeight="1">
      <c r="A35" s="280"/>
      <c r="B35" s="280"/>
      <c r="C35" s="280"/>
      <c r="D35" s="280"/>
      <c r="E35" s="280"/>
      <c r="F35" s="280"/>
      <c r="G35" s="280"/>
      <c r="H35" s="280"/>
      <c r="I35" s="280"/>
      <c r="J35" s="280" t="s">
        <v>313</v>
      </c>
      <c r="K35" s="280"/>
      <c r="L35" s="280"/>
      <c r="M35" s="280"/>
      <c r="N35" s="280"/>
      <c r="O35" s="281"/>
      <c r="P35" s="280" t="s">
        <v>380</v>
      </c>
      <c r="Q35" s="282"/>
      <c r="R35" s="280"/>
      <c r="S35" s="280" t="s">
        <v>406</v>
      </c>
      <c r="T35" s="280"/>
      <c r="U35" s="280" t="s">
        <v>444</v>
      </c>
      <c r="V35" s="282"/>
      <c r="W35" s="271"/>
    </row>
    <row r="36" spans="1:23" ht="8.25" customHeight="1">
      <c r="A36" s="280"/>
      <c r="B36" s="280"/>
      <c r="C36" s="280"/>
      <c r="D36" s="280"/>
      <c r="E36" s="280"/>
      <c r="F36" s="280"/>
      <c r="G36" s="280"/>
      <c r="H36" s="280"/>
      <c r="I36" s="280"/>
      <c r="J36" s="280" t="s">
        <v>315</v>
      </c>
      <c r="K36" s="280"/>
      <c r="L36" s="280"/>
      <c r="M36" s="280"/>
      <c r="N36" s="280"/>
      <c r="O36" s="281"/>
      <c r="P36" s="280"/>
      <c r="Q36" s="282"/>
      <c r="R36" s="280"/>
      <c r="S36" s="283" t="s">
        <v>422</v>
      </c>
      <c r="T36" s="280"/>
      <c r="U36" s="280" t="s">
        <v>446</v>
      </c>
      <c r="V36" s="282"/>
      <c r="W36" s="271"/>
    </row>
    <row r="37" spans="1:23" ht="8.25" customHeight="1">
      <c r="A37" s="280"/>
      <c r="B37" s="280"/>
      <c r="C37" s="280"/>
      <c r="D37" s="280"/>
      <c r="E37" s="280"/>
      <c r="F37" s="280"/>
      <c r="G37" s="280"/>
      <c r="H37" s="280"/>
      <c r="I37" s="280"/>
      <c r="J37" s="280" t="s">
        <v>316</v>
      </c>
      <c r="K37" s="280"/>
      <c r="L37" s="280"/>
      <c r="M37" s="280"/>
      <c r="N37" s="280"/>
      <c r="O37" s="281"/>
      <c r="P37" s="280"/>
      <c r="Q37" s="282"/>
      <c r="R37" s="280"/>
      <c r="S37" s="283" t="s">
        <v>423</v>
      </c>
      <c r="T37" s="280"/>
      <c r="U37" s="280" t="s">
        <v>449</v>
      </c>
      <c r="V37" s="282"/>
      <c r="W37" s="271"/>
    </row>
    <row r="38" spans="1:23" ht="8.25" customHeight="1">
      <c r="A38" s="280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1"/>
      <c r="P38" s="280"/>
      <c r="Q38" s="282"/>
      <c r="R38" s="280"/>
      <c r="S38" s="283" t="s">
        <v>424</v>
      </c>
      <c r="T38" s="280"/>
      <c r="U38" s="280" t="s">
        <v>450</v>
      </c>
      <c r="V38" s="282"/>
      <c r="W38" s="271"/>
    </row>
    <row r="39" spans="1:23" ht="8.25" customHeight="1">
      <c r="A39" s="280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1"/>
      <c r="P39" s="280"/>
      <c r="Q39" s="282"/>
      <c r="R39" s="280"/>
      <c r="S39" s="280"/>
      <c r="T39" s="280"/>
      <c r="U39" s="280" t="s">
        <v>451</v>
      </c>
      <c r="V39" s="282"/>
      <c r="W39" s="271"/>
    </row>
    <row r="40" spans="1:23" ht="8.25" customHeight="1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1"/>
      <c r="P40" s="280"/>
      <c r="Q40" s="282"/>
      <c r="R40" s="280"/>
      <c r="S40" s="280"/>
      <c r="T40" s="280"/>
      <c r="U40" s="280" t="s">
        <v>452</v>
      </c>
      <c r="V40" s="282"/>
      <c r="W40" s="271"/>
    </row>
    <row r="41" spans="1:23" ht="8.25" customHeight="1">
      <c r="A41" s="280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1"/>
      <c r="P41" s="280"/>
      <c r="Q41" s="282"/>
      <c r="R41" s="280"/>
      <c r="S41" s="280"/>
      <c r="T41" s="280"/>
      <c r="U41" s="280" t="s">
        <v>454</v>
      </c>
      <c r="V41" s="282"/>
      <c r="W41" s="271"/>
    </row>
    <row r="42" spans="1:23" ht="8.25" customHeight="1">
      <c r="A42" s="280"/>
      <c r="B42" s="280"/>
      <c r="C42" s="280"/>
      <c r="D42" s="280"/>
      <c r="E42" s="280"/>
      <c r="F42" s="280"/>
      <c r="G42" s="280"/>
      <c r="H42" s="280"/>
      <c r="I42" s="280"/>
      <c r="J42" s="271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 t="s">
        <v>455</v>
      </c>
      <c r="V42" s="282"/>
      <c r="W42" s="271"/>
    </row>
    <row r="43" spans="1:23" ht="8.25" customHeight="1">
      <c r="A43" s="280"/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 t="s">
        <v>456</v>
      </c>
      <c r="V43" s="282"/>
      <c r="W43" s="271"/>
    </row>
    <row r="44" spans="1:23" ht="8.25" customHeight="1">
      <c r="A44" s="28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 t="s">
        <v>457</v>
      </c>
      <c r="V44" s="282"/>
      <c r="W44" s="271"/>
    </row>
    <row r="45" spans="1:23" ht="8.25" customHeight="1">
      <c r="A45" s="280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 t="s">
        <v>458</v>
      </c>
      <c r="V45" s="282"/>
      <c r="W45" s="271"/>
    </row>
    <row r="46" spans="1:23" ht="8.25" customHeight="1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 t="s">
        <v>460</v>
      </c>
      <c r="V46" s="282"/>
      <c r="W46" s="271"/>
    </row>
    <row r="47" spans="1:23" ht="8.25" customHeight="1">
      <c r="A47" s="280"/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2"/>
      <c r="W47" s="271"/>
    </row>
    <row r="48" spans="1:23" ht="8.25" customHeight="1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 t="s">
        <v>472</v>
      </c>
      <c r="V48" s="282"/>
      <c r="W48" s="271"/>
    </row>
    <row r="49" spans="1:23" ht="8.25" customHeight="1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 t="s">
        <v>474</v>
      </c>
      <c r="V49" s="282"/>
      <c r="W49" s="271"/>
    </row>
    <row r="50" spans="1:23" ht="8.25" customHeight="1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2"/>
      <c r="W50" s="271"/>
    </row>
    <row r="51" spans="1:23" ht="8.25" customHeight="1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2"/>
      <c r="W51" s="271"/>
    </row>
    <row r="52" spans="1:23" ht="8.25" customHeight="1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2"/>
      <c r="W52" s="271"/>
    </row>
    <row r="53" spans="1:23" ht="8.25" customHeight="1">
      <c r="A53" s="284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2"/>
      <c r="W53" s="271"/>
    </row>
    <row r="54" spans="1:23" ht="8.25" customHeight="1">
      <c r="A54" s="327" t="s">
        <v>403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5"/>
      <c r="W54" s="271"/>
    </row>
    <row r="55" spans="1:23" ht="8.25" customHeight="1">
      <c r="A55" s="279"/>
      <c r="B55" s="279"/>
      <c r="C55" s="279"/>
      <c r="D55" s="279"/>
      <c r="E55" s="279"/>
      <c r="F55" s="279"/>
      <c r="G55" s="279"/>
      <c r="H55" s="279"/>
      <c r="I55" s="279" t="s">
        <v>420</v>
      </c>
      <c r="J55" s="279"/>
      <c r="K55" s="279" t="s">
        <v>631</v>
      </c>
      <c r="L55" s="279"/>
      <c r="M55" s="279"/>
      <c r="N55" s="279" t="s">
        <v>435</v>
      </c>
      <c r="O55" s="279"/>
      <c r="P55" s="279" t="s">
        <v>440</v>
      </c>
      <c r="Q55" s="279"/>
      <c r="R55" s="279" t="s">
        <v>632</v>
      </c>
      <c r="S55" s="285" t="s">
        <v>468</v>
      </c>
      <c r="T55" s="279"/>
      <c r="U55" s="279" t="s">
        <v>473</v>
      </c>
      <c r="V55" s="282"/>
      <c r="W55" s="271"/>
    </row>
    <row r="56" spans="1:23" ht="8.25" customHeight="1">
      <c r="A56" s="280"/>
      <c r="B56" s="280"/>
      <c r="C56" s="280"/>
      <c r="D56" s="280"/>
      <c r="E56" s="280"/>
      <c r="F56" s="280"/>
      <c r="G56" s="280"/>
      <c r="H56" s="280"/>
      <c r="I56" s="280" t="s">
        <v>633</v>
      </c>
      <c r="J56" s="280"/>
      <c r="K56" s="280" t="s">
        <v>634</v>
      </c>
      <c r="L56" s="280"/>
      <c r="M56" s="280"/>
      <c r="N56" s="280" t="s">
        <v>635</v>
      </c>
      <c r="O56" s="280"/>
      <c r="P56" s="280" t="s">
        <v>636</v>
      </c>
      <c r="Q56" s="280"/>
      <c r="R56" s="280" t="s">
        <v>637</v>
      </c>
      <c r="S56" s="283" t="s">
        <v>638</v>
      </c>
      <c r="T56" s="280"/>
      <c r="U56" s="280" t="s">
        <v>639</v>
      </c>
      <c r="V56" s="282"/>
      <c r="W56" s="271"/>
    </row>
    <row r="57" spans="1:23" ht="8.25" customHeight="1">
      <c r="A57" s="280"/>
      <c r="B57" s="280"/>
      <c r="C57" s="280"/>
      <c r="D57" s="280"/>
      <c r="E57" s="280"/>
      <c r="F57" s="280"/>
      <c r="G57" s="280"/>
      <c r="H57" s="280"/>
      <c r="I57" s="280" t="s">
        <v>425</v>
      </c>
      <c r="J57" s="280"/>
      <c r="K57" s="280" t="s">
        <v>640</v>
      </c>
      <c r="L57" s="280"/>
      <c r="M57" s="280"/>
      <c r="N57" s="280"/>
      <c r="O57" s="280"/>
      <c r="P57" s="280"/>
      <c r="Q57" s="280"/>
      <c r="R57" s="280" t="s">
        <v>641</v>
      </c>
      <c r="S57" s="280"/>
      <c r="T57" s="280"/>
      <c r="U57" s="280" t="s">
        <v>476</v>
      </c>
      <c r="V57" s="282"/>
      <c r="W57" s="271"/>
    </row>
    <row r="58" spans="1:23" ht="8.25" customHeight="1">
      <c r="A58" s="280"/>
      <c r="B58" s="280"/>
      <c r="C58" s="280"/>
      <c r="D58" s="280"/>
      <c r="E58" s="280"/>
      <c r="F58" s="280"/>
      <c r="G58" s="280"/>
      <c r="H58" s="280"/>
      <c r="I58" s="280" t="s">
        <v>642</v>
      </c>
      <c r="J58" s="280"/>
      <c r="K58" s="280" t="s">
        <v>643</v>
      </c>
      <c r="L58" s="280"/>
      <c r="M58" s="280"/>
      <c r="N58" s="280"/>
      <c r="O58" s="280"/>
      <c r="P58" s="280"/>
      <c r="Q58" s="280"/>
      <c r="R58" s="271" t="s">
        <v>644</v>
      </c>
      <c r="S58" s="280"/>
      <c r="T58" s="280"/>
      <c r="U58" s="280" t="s">
        <v>645</v>
      </c>
      <c r="V58" s="282"/>
      <c r="W58" s="271"/>
    </row>
    <row r="59" spans="1:23" ht="8.25" customHeight="1">
      <c r="A59" s="280"/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 t="s">
        <v>459</v>
      </c>
      <c r="S59" s="280"/>
      <c r="T59" s="280"/>
      <c r="U59" s="280" t="s">
        <v>477</v>
      </c>
      <c r="V59" s="282"/>
      <c r="W59" s="271"/>
    </row>
    <row r="60" spans="1:23" ht="8.25" customHeight="1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 t="s">
        <v>646</v>
      </c>
      <c r="S60" s="284"/>
      <c r="T60" s="284"/>
      <c r="U60" s="284" t="s">
        <v>647</v>
      </c>
      <c r="V60" s="286"/>
      <c r="W60" s="271"/>
    </row>
    <row r="61" spans="1:23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V1"/>
    <mergeCell ref="A4:V4"/>
    <mergeCell ref="A5:V5"/>
    <mergeCell ref="A7:V7"/>
    <mergeCell ref="A8:V8"/>
    <mergeCell ref="A6:V6"/>
    <mergeCell ref="S3:V3"/>
    <mergeCell ref="A2:V2"/>
    <mergeCell ref="A12:V12"/>
    <mergeCell ref="A13:D13"/>
    <mergeCell ref="E13:P13"/>
    <mergeCell ref="U9:V9"/>
    <mergeCell ref="A9:S9"/>
    <mergeCell ref="A21:V21"/>
    <mergeCell ref="A54:V54"/>
    <mergeCell ref="A17:V17"/>
    <mergeCell ref="U10:V10"/>
    <mergeCell ref="A10:S10"/>
    <mergeCell ref="A16:D16"/>
    <mergeCell ref="A15:D15"/>
    <mergeCell ref="A14:D14"/>
    <mergeCell ref="E14:P14"/>
    <mergeCell ref="Q13:S13"/>
    <mergeCell ref="Q14:S14"/>
    <mergeCell ref="U16:V16"/>
    <mergeCell ref="U15:V15"/>
    <mergeCell ref="U11:V11"/>
    <mergeCell ref="U14:V14"/>
    <mergeCell ref="U13:V13"/>
  </mergeCells>
  <pageMargins left="0.7" right="0.7" top="0.75" bottom="0.75" header="0" footer="0"/>
  <pageSetup scale="78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/>
  </sheetViews>
  <sheetFormatPr defaultColWidth="14.42578125" defaultRowHeight="15" customHeight="1"/>
  <cols>
    <col min="2" max="2" width="19.5703125" customWidth="1"/>
    <col min="3" max="3" width="70.42578125" customWidth="1"/>
    <col min="4" max="4" width="5.28515625" customWidth="1"/>
    <col min="5" max="5" width="6.7109375" customWidth="1"/>
    <col min="6" max="8" width="5.5703125" customWidth="1"/>
    <col min="9" max="9" width="6.140625" customWidth="1"/>
    <col min="10" max="10" width="7.28515625" customWidth="1"/>
    <col min="11" max="11" width="6" customWidth="1"/>
    <col min="12" max="12" width="12.28515625" customWidth="1"/>
    <col min="13" max="13" width="5.5703125" customWidth="1"/>
    <col min="14" max="14" width="6.28515625" customWidth="1"/>
    <col min="15" max="15" width="5.85546875" customWidth="1"/>
    <col min="16" max="16" width="6.42578125" customWidth="1"/>
    <col min="17" max="17" width="6.7109375" customWidth="1"/>
    <col min="18" max="18" width="7" customWidth="1"/>
    <col min="19" max="19" width="6.42578125" customWidth="1"/>
    <col min="20" max="21" width="6.7109375" customWidth="1"/>
    <col min="22" max="23" width="8" customWidth="1"/>
  </cols>
  <sheetData>
    <row r="1" spans="1:23">
      <c r="A1" s="1"/>
      <c r="B1" s="296" t="s">
        <v>648</v>
      </c>
      <c r="C1" s="290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33"/>
      <c r="W1" s="33"/>
    </row>
    <row r="2" spans="1:23" ht="12.75" customHeight="1">
      <c r="A2" s="1"/>
      <c r="B2" s="297" t="str">
        <f>'Key Abbreviations'!B1</f>
        <v>University of California San Diego, Survey of Parking Space Inventory, Fall 2019</v>
      </c>
      <c r="C2" s="29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12.75" customHeight="1">
      <c r="A3" s="1"/>
      <c r="B3" s="297" t="s">
        <v>75</v>
      </c>
      <c r="C3" s="290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2" customHeight="1">
      <c r="A5" s="1"/>
      <c r="B5" s="113" t="s">
        <v>649</v>
      </c>
      <c r="C5" s="113" t="s">
        <v>650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2" customHeight="1">
      <c r="A6" s="1"/>
      <c r="B6" s="44" t="s">
        <v>198</v>
      </c>
      <c r="C6" s="44" t="s">
        <v>651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2" customHeight="1">
      <c r="A7" s="1"/>
      <c r="B7" s="42"/>
      <c r="C7" s="42" t="s">
        <v>652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2" customHeight="1">
      <c r="A8" s="1"/>
      <c r="B8" s="44" t="s">
        <v>199</v>
      </c>
      <c r="C8" s="44" t="s">
        <v>653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2" customHeight="1">
      <c r="A9" s="1"/>
      <c r="B9" s="42"/>
      <c r="C9" s="42" t="s">
        <v>654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2" customHeight="1">
      <c r="A10" s="1"/>
      <c r="B10" s="44" t="s">
        <v>200</v>
      </c>
      <c r="C10" s="44" t="s">
        <v>655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2" customHeight="1">
      <c r="A11" s="1"/>
      <c r="B11" s="42"/>
      <c r="C11" s="42" t="s">
        <v>656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2" customHeight="1">
      <c r="A12" s="1"/>
      <c r="B12" s="44" t="s">
        <v>202</v>
      </c>
      <c r="C12" s="44" t="s">
        <v>657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" customHeight="1">
      <c r="A13" s="1"/>
      <c r="B13" s="42"/>
      <c r="C13" s="42" t="s">
        <v>658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2" customHeight="1">
      <c r="A14" s="1"/>
      <c r="B14" s="44" t="s">
        <v>203</v>
      </c>
      <c r="C14" s="44" t="s">
        <v>659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2" customHeight="1">
      <c r="A15" s="1"/>
      <c r="B15" s="42"/>
      <c r="C15" s="42" t="s">
        <v>660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2" customHeight="1">
      <c r="A16" s="1"/>
      <c r="B16" s="44" t="s">
        <v>5</v>
      </c>
      <c r="C16" s="44" t="s">
        <v>661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" customHeight="1">
      <c r="A17" s="1"/>
      <c r="B17" s="42"/>
      <c r="C17" s="42" t="s">
        <v>662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2" customHeight="1">
      <c r="A18" s="1"/>
      <c r="B18" s="288" t="s">
        <v>205</v>
      </c>
      <c r="C18" s="288" t="s">
        <v>663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2" customHeight="1">
      <c r="A19" s="1"/>
      <c r="B19" s="288" t="s">
        <v>664</v>
      </c>
      <c r="C19" s="288" t="s">
        <v>665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2" customHeight="1">
      <c r="A20" s="1"/>
      <c r="B20" s="288" t="s">
        <v>666</v>
      </c>
      <c r="C20" s="288" t="s">
        <v>667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2" customHeight="1">
      <c r="A21" s="1"/>
      <c r="B21" s="288" t="s">
        <v>208</v>
      </c>
      <c r="C21" s="288" t="s">
        <v>668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2" customHeight="1">
      <c r="A22" s="1"/>
      <c r="B22" s="288" t="s">
        <v>197</v>
      </c>
      <c r="C22" s="288" t="s">
        <v>669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2" customHeight="1">
      <c r="A23" s="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2" customHeight="1">
      <c r="A24" s="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2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2" customHeight="1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2" customHeight="1">
      <c r="A27" s="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2" customHeight="1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2" customHeight="1">
      <c r="A29" s="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2" customHeight="1">
      <c r="A30" s="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2" customHeight="1">
      <c r="A31" s="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2" customHeight="1">
      <c r="A32" s="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2" customHeight="1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2" customHeight="1">
      <c r="A34" s="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2" customHeight="1">
      <c r="A35" s="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2" customHeight="1">
      <c r="A36" s="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2" customHeight="1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2" customHeight="1">
      <c r="A38" s="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2" customHeight="1">
      <c r="A39" s="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2" customHeight="1">
      <c r="A40" s="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2" customHeight="1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" customHeight="1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" customHeight="1">
      <c r="A43" s="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" customHeight="1">
      <c r="A44" s="1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" customHeight="1">
      <c r="A45" s="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" customHeight="1">
      <c r="A46" s="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" customHeight="1">
      <c r="A47" s="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2" customHeight="1">
      <c r="A48" s="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" customHeight="1">
      <c r="A50" s="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" customHeight="1">
      <c r="A51" s="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" customHeight="1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2" customHeight="1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" customHeight="1">
      <c r="A54" s="1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" customHeight="1">
      <c r="A55" s="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" customHeight="1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2" customHeight="1">
      <c r="A57" s="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2" customHeight="1">
      <c r="A58" s="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2" customHeight="1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2" customHeight="1">
      <c r="A60" s="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2" customHeight="1">
      <c r="A61" s="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2" customHeight="1">
      <c r="A62" s="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2" customHeight="1">
      <c r="A63" s="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2" customHeight="1">
      <c r="A64" s="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2" customHeight="1">
      <c r="A65" s="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2" customHeight="1">
      <c r="A66" s="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2" customHeight="1">
      <c r="A67" s="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2" customHeight="1">
      <c r="A68" s="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2" customHeight="1">
      <c r="A69" s="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2" customHeight="1">
      <c r="A70" s="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2" customHeight="1">
      <c r="A71" s="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2" customHeight="1">
      <c r="A72" s="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2" customHeight="1">
      <c r="A73" s="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2" customHeight="1">
      <c r="A74" s="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2" customHeight="1">
      <c r="A75" s="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2" customHeight="1">
      <c r="A76" s="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2" customHeight="1">
      <c r="A77" s="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2" customHeight="1">
      <c r="A78" s="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2" customHeight="1">
      <c r="A79" s="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2" customHeight="1">
      <c r="A80" s="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2" customHeight="1">
      <c r="A81" s="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2" customHeight="1">
      <c r="A82" s="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2" customHeight="1">
      <c r="A83" s="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2" customHeight="1">
      <c r="A84" s="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2" customHeight="1">
      <c r="A85" s="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2" customHeight="1">
      <c r="A86" s="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2" customHeight="1">
      <c r="A87" s="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2" customHeight="1">
      <c r="A88" s="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2" customHeight="1">
      <c r="A89" s="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2" customHeight="1">
      <c r="A90" s="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2" customHeight="1">
      <c r="A91" s="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2" customHeight="1">
      <c r="A92" s="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2" customHeight="1">
      <c r="A93" s="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2" customHeight="1">
      <c r="A94" s="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2" customHeight="1">
      <c r="A95" s="1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2" customHeight="1">
      <c r="A96" s="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2" customHeight="1">
      <c r="A97" s="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2" customHeight="1">
      <c r="A98" s="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2" customHeight="1">
      <c r="A99" s="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2" customHeight="1">
      <c r="A100" s="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2" customHeight="1">
      <c r="A101" s="1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2" customHeight="1">
      <c r="A102" s="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2" customHeight="1">
      <c r="A103" s="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2" customHeight="1">
      <c r="A104" s="1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2" customHeight="1">
      <c r="A105" s="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2" customHeight="1">
      <c r="A106" s="1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2" customHeight="1">
      <c r="A107" s="1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2" customHeight="1">
      <c r="A108" s="1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2" customHeight="1">
      <c r="A109" s="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2" customHeight="1">
      <c r="A110" s="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2" customHeight="1">
      <c r="A111" s="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2" customHeight="1">
      <c r="A112" s="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2" customHeight="1">
      <c r="A113" s="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2" customHeight="1">
      <c r="A114" s="1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2" customHeight="1">
      <c r="A115" s="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2" customHeight="1">
      <c r="A116" s="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2" customHeight="1">
      <c r="A117" s="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2" customHeight="1">
      <c r="A118" s="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2" customHeight="1">
      <c r="A119" s="1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2" customHeight="1">
      <c r="A120" s="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2" customHeight="1">
      <c r="A121" s="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2" customHeight="1">
      <c r="A122" s="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2" customHeight="1">
      <c r="A123" s="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2" customHeight="1">
      <c r="A124" s="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2" customHeight="1">
      <c r="A125" s="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2" customHeight="1">
      <c r="A126" s="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2" customHeight="1">
      <c r="A127" s="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2" customHeight="1">
      <c r="A128" s="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2" customHeight="1">
      <c r="A129" s="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2" customHeight="1">
      <c r="A130" s="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2" customHeight="1">
      <c r="A131" s="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2" customHeight="1">
      <c r="A132" s="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2" customHeight="1">
      <c r="A133" s="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2" customHeight="1">
      <c r="A134" s="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2" customHeight="1">
      <c r="A135" s="1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2" customHeight="1">
      <c r="A136" s="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2" customHeight="1">
      <c r="A137" s="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2" customHeight="1">
      <c r="A138" s="1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2" customHeight="1">
      <c r="A139" s="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2" customHeight="1">
      <c r="A140" s="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2" customHeight="1">
      <c r="A141" s="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2" customHeight="1">
      <c r="A142" s="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2" customHeight="1">
      <c r="A143" s="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2" customHeight="1">
      <c r="A144" s="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2" customHeight="1">
      <c r="A145" s="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2" customHeight="1">
      <c r="A146" s="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2" customHeight="1">
      <c r="A147" s="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2" customHeight="1">
      <c r="A148" s="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2" customHeight="1">
      <c r="A149" s="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2" customHeight="1">
      <c r="A150" s="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2" customHeight="1">
      <c r="A151" s="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2" customHeight="1">
      <c r="A152" s="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2" customHeight="1">
      <c r="A153" s="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2" customHeight="1">
      <c r="A154" s="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2" customHeight="1">
      <c r="A155" s="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2" customHeight="1">
      <c r="A156" s="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2" customHeight="1">
      <c r="A157" s="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2" customHeight="1">
      <c r="A158" s="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2" customHeight="1">
      <c r="A159" s="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2" customHeight="1">
      <c r="A160" s="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2" customHeight="1">
      <c r="A161" s="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2" customHeight="1">
      <c r="A162" s="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2" customHeight="1">
      <c r="A163" s="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2" customHeight="1">
      <c r="A164" s="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2" customHeight="1">
      <c r="A165" s="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2" customHeight="1">
      <c r="A166" s="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2" customHeight="1">
      <c r="A167" s="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2" customHeight="1">
      <c r="A168" s="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2" customHeight="1">
      <c r="A169" s="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2" customHeight="1">
      <c r="A170" s="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2" customHeight="1">
      <c r="A171" s="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2" customHeight="1">
      <c r="A172" s="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2" customHeight="1">
      <c r="A173" s="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2" customHeight="1">
      <c r="A174" s="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2" customHeight="1">
      <c r="A175" s="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2" customHeight="1">
      <c r="A176" s="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2" customHeight="1">
      <c r="A177" s="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2" customHeight="1">
      <c r="A178" s="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2" customHeight="1">
      <c r="A179" s="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2" customHeight="1">
      <c r="A180" s="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2" customHeight="1">
      <c r="A181" s="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2" customHeight="1">
      <c r="A182" s="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2" customHeight="1">
      <c r="A183" s="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2" customHeight="1">
      <c r="A184" s="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2" customHeight="1">
      <c r="A185" s="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2" customHeight="1">
      <c r="A186" s="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2" customHeight="1">
      <c r="A187" s="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2" customHeight="1">
      <c r="A188" s="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2" customHeight="1">
      <c r="A189" s="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2" customHeight="1">
      <c r="A190" s="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2" customHeight="1">
      <c r="A191" s="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2" customHeight="1">
      <c r="A192" s="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" customHeight="1">
      <c r="A193" s="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2" customHeight="1">
      <c r="A194" s="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2" customHeight="1">
      <c r="A195" s="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2" customHeight="1">
      <c r="A196" s="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2" customHeight="1">
      <c r="A197" s="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2" customHeight="1">
      <c r="A198" s="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" customHeight="1">
      <c r="A199" s="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2" customHeight="1">
      <c r="A200" s="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2" customHeight="1">
      <c r="A201" s="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2" customHeight="1">
      <c r="A202" s="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" customHeight="1">
      <c r="A203" s="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2" customHeight="1">
      <c r="A204" s="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2" customHeight="1">
      <c r="A205" s="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2" customHeight="1">
      <c r="A206" s="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" customHeight="1">
      <c r="A207" s="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2" customHeight="1">
      <c r="A208" s="1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2" customHeight="1">
      <c r="A209" s="1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2" customHeight="1">
      <c r="A210" s="1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2" customHeight="1">
      <c r="A211" s="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2" customHeight="1">
      <c r="A212" s="1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2" customHeight="1">
      <c r="A213" s="1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2" customHeight="1">
      <c r="A214" s="1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2" customHeight="1">
      <c r="A215" s="1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2" customHeight="1">
      <c r="A216" s="1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2" customHeight="1">
      <c r="A217" s="1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2" customHeight="1">
      <c r="A218" s="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2" customHeight="1">
      <c r="A219" s="1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2" customHeight="1">
      <c r="A220" s="1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2" customHeight="1">
      <c r="A221" s="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2" customHeight="1">
      <c r="A222" s="1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>
      <c r="A223" s="1"/>
    </row>
    <row r="224" spans="1:23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mergeCells count="3">
    <mergeCell ref="B1:C1"/>
    <mergeCell ref="B2:C2"/>
    <mergeCell ref="B3:C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2" max="2" width="11.140625" customWidth="1"/>
    <col min="3" max="3" width="77.7109375" customWidth="1"/>
    <col min="4" max="4" width="9.7109375" customWidth="1"/>
    <col min="5" max="7" width="10.85546875" customWidth="1"/>
    <col min="8" max="23" width="8" customWidth="1"/>
  </cols>
  <sheetData>
    <row r="1" spans="2:23" ht="14.25" customHeight="1">
      <c r="B1" s="291" t="s">
        <v>0</v>
      </c>
      <c r="C1" s="290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ht="14.25" customHeight="1">
      <c r="B2" s="291" t="s">
        <v>1</v>
      </c>
      <c r="C2" s="290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ht="11.25" customHeight="1">
      <c r="B3" s="292"/>
      <c r="C3" s="290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11.25" customHeight="1">
      <c r="B4" s="16" t="s">
        <v>4</v>
      </c>
      <c r="C4" s="16" t="s">
        <v>5</v>
      </c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ht="11.25" customHeight="1">
      <c r="B5" s="19"/>
      <c r="C5" s="19" t="s">
        <v>13</v>
      </c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2:23" ht="11.25" customHeight="1">
      <c r="B6" s="21"/>
      <c r="C6" s="21" t="s">
        <v>19</v>
      </c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3" ht="11.25" customHeight="1">
      <c r="B7" s="25" t="s">
        <v>22</v>
      </c>
      <c r="C7" s="25" t="s">
        <v>25</v>
      </c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3" ht="11.25" customHeight="1">
      <c r="B8" s="25" t="s">
        <v>28</v>
      </c>
      <c r="C8" s="25" t="s">
        <v>29</v>
      </c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1.25" customHeight="1">
      <c r="B9" s="25" t="s">
        <v>32</v>
      </c>
      <c r="C9" s="25" t="s">
        <v>33</v>
      </c>
      <c r="D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ht="11.25" customHeight="1">
      <c r="B10" s="26" t="s">
        <v>36</v>
      </c>
      <c r="C10" s="25" t="s">
        <v>39</v>
      </c>
      <c r="D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ht="11.25" customHeight="1">
      <c r="B11" s="26" t="s">
        <v>42</v>
      </c>
      <c r="C11" s="25" t="s">
        <v>43</v>
      </c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2:23" ht="11.25" customHeight="1">
      <c r="B12" s="26" t="s">
        <v>48</v>
      </c>
      <c r="C12" s="25" t="s">
        <v>49</v>
      </c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2:23" ht="11.25" customHeight="1">
      <c r="B13" s="25" t="s">
        <v>52</v>
      </c>
      <c r="C13" s="25" t="s">
        <v>55</v>
      </c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3" ht="11.25" customHeight="1">
      <c r="B14" s="25" t="s">
        <v>60</v>
      </c>
      <c r="C14" s="25" t="s">
        <v>61</v>
      </c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11.25" customHeight="1">
      <c r="B15" s="25" t="s">
        <v>64</v>
      </c>
      <c r="C15" s="25" t="s">
        <v>65</v>
      </c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11.25" customHeight="1">
      <c r="B16" s="25" t="s">
        <v>68</v>
      </c>
      <c r="C16" s="25" t="s">
        <v>69</v>
      </c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3" ht="11.25" customHeight="1">
      <c r="B17" s="25" t="s">
        <v>72</v>
      </c>
      <c r="C17" s="25" t="s">
        <v>73</v>
      </c>
      <c r="D17" s="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ht="11.25" customHeight="1">
      <c r="B18" s="25" t="s">
        <v>76</v>
      </c>
      <c r="C18" s="25" t="s">
        <v>77</v>
      </c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t="11.25" customHeight="1">
      <c r="B19" s="25" t="s">
        <v>78</v>
      </c>
      <c r="C19" s="25" t="s">
        <v>79</v>
      </c>
      <c r="D19" s="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ht="11.25" customHeight="1">
      <c r="B20" s="25" t="s">
        <v>80</v>
      </c>
      <c r="C20" s="25" t="s">
        <v>81</v>
      </c>
      <c r="D20" s="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ht="11.25" customHeight="1">
      <c r="B21" s="25" t="s">
        <v>82</v>
      </c>
      <c r="C21" s="25" t="s">
        <v>83</v>
      </c>
      <c r="D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2:23" ht="11.25" customHeight="1">
      <c r="B22" s="25" t="s">
        <v>84</v>
      </c>
      <c r="C22" s="25" t="s">
        <v>85</v>
      </c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2:23" ht="11.25" customHeight="1">
      <c r="B23" s="25" t="s">
        <v>86</v>
      </c>
      <c r="C23" s="25" t="s">
        <v>87</v>
      </c>
      <c r="D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2:23" ht="11.25" customHeight="1">
      <c r="B24" s="25" t="s">
        <v>88</v>
      </c>
      <c r="C24" s="25" t="s">
        <v>89</v>
      </c>
      <c r="D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23" ht="11.25" customHeight="1">
      <c r="B25" s="25" t="s">
        <v>90</v>
      </c>
      <c r="C25" s="25" t="s">
        <v>91</v>
      </c>
      <c r="D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2:23" ht="11.25" customHeight="1">
      <c r="B26" s="25" t="s">
        <v>92</v>
      </c>
      <c r="C26" s="25" t="s">
        <v>93</v>
      </c>
      <c r="D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11.25" customHeight="1">
      <c r="B27" s="25" t="s">
        <v>94</v>
      </c>
      <c r="C27" s="25" t="s">
        <v>95</v>
      </c>
      <c r="D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2:23" ht="11.25" customHeight="1">
      <c r="B28" s="25" t="s">
        <v>96</v>
      </c>
      <c r="C28" s="25" t="s">
        <v>97</v>
      </c>
      <c r="D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2:23" ht="11.25" customHeight="1">
      <c r="B29" s="25" t="s">
        <v>98</v>
      </c>
      <c r="C29" s="25" t="s">
        <v>99</v>
      </c>
      <c r="D29" s="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2:23" ht="11.25" customHeight="1">
      <c r="B30" s="25" t="s">
        <v>100</v>
      </c>
      <c r="C30" s="25" t="s">
        <v>101</v>
      </c>
      <c r="D30" s="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2:23" ht="11.25" customHeight="1">
      <c r="B31" s="25" t="s">
        <v>102</v>
      </c>
      <c r="C31" s="25" t="s">
        <v>103</v>
      </c>
      <c r="D31" s="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2:23" ht="11.25" customHeight="1">
      <c r="B32" s="25" t="s">
        <v>104</v>
      </c>
      <c r="C32" s="25" t="s">
        <v>105</v>
      </c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11.25" customHeight="1">
      <c r="B33" s="25" t="s">
        <v>106</v>
      </c>
      <c r="C33" s="25" t="s">
        <v>107</v>
      </c>
      <c r="D33" s="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11.25" customHeight="1">
      <c r="B34" s="25" t="s">
        <v>108</v>
      </c>
      <c r="C34" s="25" t="s">
        <v>109</v>
      </c>
      <c r="D34" s="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1.25" customHeight="1">
      <c r="B35" s="25" t="s">
        <v>110</v>
      </c>
      <c r="C35" s="25" t="s">
        <v>111</v>
      </c>
      <c r="D35" s="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ht="11.25" customHeight="1">
      <c r="B36" s="25" t="s">
        <v>112</v>
      </c>
      <c r="C36" s="25" t="s">
        <v>113</v>
      </c>
      <c r="D36" s="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ht="11.25" customHeight="1">
      <c r="B37" s="25" t="s">
        <v>114</v>
      </c>
      <c r="C37" s="25" t="s">
        <v>115</v>
      </c>
      <c r="D37" s="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ht="11.25" customHeight="1">
      <c r="B38" s="25" t="s">
        <v>116</v>
      </c>
      <c r="C38" s="25" t="s">
        <v>117</v>
      </c>
      <c r="D38" s="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ht="11.25" customHeight="1">
      <c r="B39" s="25" t="s">
        <v>118</v>
      </c>
      <c r="C39" s="25" t="s">
        <v>119</v>
      </c>
      <c r="D39" s="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2:23" ht="11.25" customHeight="1">
      <c r="B40" s="25" t="s">
        <v>120</v>
      </c>
      <c r="C40" s="25" t="s">
        <v>121</v>
      </c>
      <c r="D40" s="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2:23" ht="11.25" customHeight="1">
      <c r="B41" s="25" t="s">
        <v>122</v>
      </c>
      <c r="C41" s="25" t="s">
        <v>123</v>
      </c>
      <c r="D41" s="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ht="11.25" customHeight="1">
      <c r="B42" s="25" t="s">
        <v>124</v>
      </c>
      <c r="C42" s="25" t="s">
        <v>125</v>
      </c>
      <c r="D42" s="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ht="11.25" customHeight="1">
      <c r="B43" s="25" t="s">
        <v>126</v>
      </c>
      <c r="C43" s="25" t="s">
        <v>127</v>
      </c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ht="11.25" customHeight="1">
      <c r="B44" s="25" t="s">
        <v>128</v>
      </c>
      <c r="C44" s="25" t="s">
        <v>129</v>
      </c>
      <c r="D44" s="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ht="11.25" customHeight="1">
      <c r="B45" s="30" t="s">
        <v>130</v>
      </c>
      <c r="C45" s="30" t="s">
        <v>131</v>
      </c>
      <c r="D45" s="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2:23" ht="11.25" customHeight="1">
      <c r="B46" s="25" t="s">
        <v>132</v>
      </c>
      <c r="C46" s="25" t="s">
        <v>133</v>
      </c>
      <c r="D46" s="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23" ht="11.25" customHeight="1">
      <c r="B47" s="25" t="s">
        <v>134</v>
      </c>
      <c r="C47" s="25" t="s">
        <v>135</v>
      </c>
      <c r="D47" s="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ht="11.25" customHeight="1">
      <c r="B48" s="25" t="s">
        <v>136</v>
      </c>
      <c r="C48" s="25" t="s">
        <v>137</v>
      </c>
      <c r="D48" s="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ht="11.25" customHeight="1">
      <c r="B49" s="25" t="s">
        <v>138</v>
      </c>
      <c r="C49" s="25" t="s">
        <v>139</v>
      </c>
      <c r="D49" s="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ht="11.25" customHeight="1">
      <c r="B50" s="25" t="s">
        <v>140</v>
      </c>
      <c r="C50" s="25" t="s">
        <v>141</v>
      </c>
      <c r="D50" s="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2:23" ht="11.25" customHeight="1">
      <c r="B51" s="25" t="s">
        <v>142</v>
      </c>
      <c r="C51" s="25" t="s">
        <v>143</v>
      </c>
      <c r="D51" s="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2:23" ht="11.25" customHeight="1">
      <c r="B52" s="25" t="s">
        <v>144</v>
      </c>
      <c r="C52" s="25" t="s">
        <v>145</v>
      </c>
      <c r="D52" s="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ht="11.25" customHeight="1">
      <c r="B53" s="25" t="s">
        <v>146</v>
      </c>
      <c r="C53" s="25" t="s">
        <v>147</v>
      </c>
      <c r="D53" s="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ht="11.25" customHeight="1">
      <c r="B54" s="25" t="s">
        <v>148</v>
      </c>
      <c r="C54" s="25" t="s">
        <v>149</v>
      </c>
      <c r="D54" s="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ht="11.25" customHeight="1">
      <c r="B55" s="25" t="s">
        <v>150</v>
      </c>
      <c r="C55" s="25" t="s">
        <v>150</v>
      </c>
      <c r="D55" s="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23" ht="11.25" customHeight="1">
      <c r="B56" s="25" t="s">
        <v>151</v>
      </c>
      <c r="C56" s="25" t="s">
        <v>152</v>
      </c>
      <c r="D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23" ht="11.25" customHeight="1">
      <c r="B57" s="25" t="s">
        <v>153</v>
      </c>
      <c r="C57" s="25" t="s">
        <v>154</v>
      </c>
      <c r="D57" s="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2:23" ht="11.25" customHeight="1">
      <c r="B58" s="25" t="s">
        <v>155</v>
      </c>
      <c r="C58" s="25" t="s">
        <v>156</v>
      </c>
      <c r="D58" s="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2:23" ht="11.25" customHeight="1">
      <c r="B59" s="25" t="s">
        <v>157</v>
      </c>
      <c r="C59" s="25" t="s">
        <v>158</v>
      </c>
      <c r="D59" s="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2:23" ht="11.25" customHeight="1">
      <c r="B60" s="25" t="s">
        <v>159</v>
      </c>
      <c r="C60" s="25" t="s">
        <v>160</v>
      </c>
      <c r="D60" s="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2:23" ht="11.25" customHeight="1">
      <c r="B61" s="25" t="s">
        <v>161</v>
      </c>
      <c r="C61" s="25" t="s">
        <v>162</v>
      </c>
      <c r="D61" s="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2:23" ht="11.25" customHeight="1">
      <c r="B62" s="25" t="s">
        <v>163</v>
      </c>
      <c r="C62" s="25" t="s">
        <v>164</v>
      </c>
      <c r="D62" s="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2:23" ht="11.25" customHeight="1">
      <c r="B63" s="25" t="s">
        <v>165</v>
      </c>
      <c r="C63" s="25" t="s">
        <v>166</v>
      </c>
      <c r="D63" s="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2:23" ht="11.25" customHeight="1">
      <c r="B64" s="26" t="s">
        <v>167</v>
      </c>
      <c r="C64" s="25" t="s">
        <v>168</v>
      </c>
      <c r="D64" s="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ht="11.25" customHeight="1">
      <c r="B65" s="26" t="s">
        <v>169</v>
      </c>
      <c r="C65" s="25" t="s">
        <v>170</v>
      </c>
      <c r="D65" s="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2:23" ht="11.25" customHeight="1">
      <c r="B66" s="25" t="s">
        <v>171</v>
      </c>
      <c r="C66" s="25" t="s">
        <v>172</v>
      </c>
      <c r="D66" s="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ht="11.25" customHeight="1">
      <c r="B67" s="25" t="s">
        <v>173</v>
      </c>
      <c r="C67" s="25" t="s">
        <v>174</v>
      </c>
      <c r="D67" s="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ht="11.25" customHeight="1">
      <c r="B68" s="25" t="s">
        <v>175</v>
      </c>
      <c r="C68" s="25" t="s">
        <v>176</v>
      </c>
      <c r="D68" s="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3" ht="11.25" customHeight="1">
      <c r="B69" s="25" t="s">
        <v>177</v>
      </c>
      <c r="C69" s="25" t="s">
        <v>178</v>
      </c>
      <c r="D69" s="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3" ht="11.25" customHeight="1">
      <c r="B70" s="25" t="s">
        <v>179</v>
      </c>
      <c r="C70" s="25" t="s">
        <v>180</v>
      </c>
      <c r="D70" s="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23" ht="11.25" customHeight="1">
      <c r="B71" s="25" t="s">
        <v>181</v>
      </c>
      <c r="C71" s="25" t="s">
        <v>182</v>
      </c>
      <c r="D71" s="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23" ht="11.25" customHeight="1">
      <c r="B72" s="25" t="s">
        <v>183</v>
      </c>
      <c r="C72" s="25" t="s">
        <v>184</v>
      </c>
      <c r="D72" s="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23" ht="11.25" customHeight="1">
      <c r="B73" s="25" t="s">
        <v>185</v>
      </c>
      <c r="C73" s="25" t="s">
        <v>186</v>
      </c>
      <c r="D73" s="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2:23" ht="11.25" customHeight="1">
      <c r="B74" s="25" t="s">
        <v>187</v>
      </c>
      <c r="C74" s="25" t="s">
        <v>188</v>
      </c>
      <c r="D74" s="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2:23" ht="11.25" customHeight="1">
      <c r="B75" s="25" t="s">
        <v>189</v>
      </c>
      <c r="C75" s="25" t="s">
        <v>190</v>
      </c>
      <c r="D75" s="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23" ht="11.25" customHeight="1">
      <c r="B76" s="25" t="s">
        <v>191</v>
      </c>
      <c r="C76" s="25" t="s">
        <v>192</v>
      </c>
      <c r="D76" s="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23" ht="11.25" customHeight="1">
      <c r="B77" s="31" t="s">
        <v>193</v>
      </c>
      <c r="C77" s="31" t="s">
        <v>194</v>
      </c>
      <c r="D77" s="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2:23" ht="11.25" customHeight="1">
      <c r="B78" s="6"/>
      <c r="C78" s="6"/>
      <c r="D78" s="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2:23" ht="11.25" customHeight="1">
      <c r="B79" s="6"/>
      <c r="C79" s="6"/>
      <c r="D79" s="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23" ht="11.25" customHeight="1">
      <c r="B80" s="6"/>
      <c r="C80" s="6"/>
      <c r="D80" s="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23" ht="11.25" customHeight="1">
      <c r="B81" s="6"/>
      <c r="C81" s="6"/>
      <c r="D81" s="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23" ht="11.25" customHeight="1">
      <c r="B82" s="6"/>
      <c r="C82" s="6"/>
      <c r="D82" s="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23" ht="11.25" customHeight="1">
      <c r="B83" s="6"/>
      <c r="C83" s="6"/>
      <c r="D83" s="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2:23" ht="11.25" customHeight="1">
      <c r="B84" s="6"/>
      <c r="C84" s="6"/>
      <c r="D84" s="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2:23" ht="11.25" customHeight="1">
      <c r="B85" s="6"/>
      <c r="C85" s="6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2:23" ht="11.25" customHeight="1">
      <c r="B86" s="6"/>
      <c r="C86" s="6"/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2:23" ht="11.25" customHeight="1">
      <c r="B87" s="6"/>
      <c r="C87" s="6"/>
      <c r="D87" s="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2:23" ht="11.25" customHeight="1">
      <c r="B88" s="6"/>
      <c r="C88" s="6"/>
      <c r="D88" s="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2:23" ht="11.25" customHeight="1">
      <c r="B89" s="6"/>
      <c r="C89" s="6"/>
      <c r="D89" s="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2:23" ht="11.25" customHeight="1">
      <c r="B90" s="6"/>
      <c r="C90" s="6"/>
      <c r="D90" s="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2:23" ht="11.25" customHeight="1">
      <c r="B91" s="6"/>
      <c r="C91" s="6"/>
      <c r="D91" s="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2:23" ht="11.25" customHeight="1">
      <c r="B92" s="6"/>
      <c r="C92" s="6"/>
      <c r="D92" s="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2:23" ht="11.25" customHeight="1">
      <c r="B93" s="6"/>
      <c r="C93" s="6"/>
      <c r="D93" s="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2:23" ht="11.25" customHeight="1">
      <c r="B94" s="6"/>
      <c r="C94" s="6"/>
      <c r="D94" s="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2:23" ht="11.25" customHeight="1">
      <c r="B95" s="6"/>
      <c r="C95" s="6"/>
      <c r="D95" s="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2:23" ht="11.25" customHeight="1">
      <c r="B96" s="6"/>
      <c r="C96" s="6"/>
      <c r="D96" s="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2:23" ht="11.25" customHeight="1">
      <c r="B97" s="6"/>
      <c r="C97" s="6"/>
      <c r="D97" s="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2:23" ht="11.25" customHeight="1">
      <c r="B98" s="6"/>
      <c r="C98" s="6"/>
      <c r="D98" s="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2:23" ht="11.25" customHeight="1">
      <c r="B99" s="6"/>
      <c r="C99" s="6"/>
      <c r="D99" s="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2:23" ht="11.25" customHeight="1">
      <c r="B100" s="6"/>
      <c r="C100" s="6"/>
      <c r="D100" s="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2:23" ht="11.25" customHeight="1">
      <c r="B101" s="6"/>
      <c r="C101" s="6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2:23" ht="11.25" customHeight="1">
      <c r="B102" s="6"/>
      <c r="C102" s="6"/>
      <c r="D102" s="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2:23" ht="11.25" customHeight="1">
      <c r="B103" s="6"/>
      <c r="C103" s="6"/>
      <c r="D103" s="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2:23" ht="11.25" customHeight="1">
      <c r="B104" s="6"/>
      <c r="C104" s="6"/>
      <c r="D104" s="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2:23" ht="11.25" customHeight="1">
      <c r="B105" s="6"/>
      <c r="C105" s="6"/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2:23" ht="11.25" customHeight="1">
      <c r="B106" s="6"/>
      <c r="C106" s="6"/>
      <c r="D106" s="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2:23" ht="11.25" customHeight="1">
      <c r="B107" s="6"/>
      <c r="C107" s="6"/>
      <c r="D107" s="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2:23" ht="11.25" customHeight="1">
      <c r="B108" s="6"/>
      <c r="C108" s="6"/>
      <c r="D108" s="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2:23" ht="11.25" customHeight="1">
      <c r="B109" s="6"/>
      <c r="C109" s="6"/>
      <c r="D109" s="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2:23" ht="11.25" customHeight="1">
      <c r="B110" s="6"/>
      <c r="C110" s="6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2:23" ht="11.25" customHeight="1">
      <c r="B111" s="6"/>
      <c r="C111" s="6"/>
      <c r="D111" s="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2:23" ht="11.25" customHeight="1">
      <c r="B112" s="6"/>
      <c r="C112" s="6"/>
      <c r="D112" s="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2:23" ht="11.25" customHeight="1">
      <c r="B113" s="6"/>
      <c r="C113" s="6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2:23" ht="11.25" customHeight="1">
      <c r="B114" s="6"/>
      <c r="C114" s="6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2:23" ht="11.25" customHeight="1">
      <c r="B115" s="6"/>
      <c r="C115" s="6"/>
      <c r="D115" s="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2:23" ht="11.25" customHeight="1">
      <c r="B116" s="6"/>
      <c r="C116" s="6"/>
      <c r="D116" s="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2:23" ht="11.25" customHeight="1">
      <c r="B117" s="6"/>
      <c r="C117" s="6"/>
      <c r="D117" s="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2:23" ht="11.25" customHeight="1">
      <c r="B118" s="6"/>
      <c r="C118" s="6"/>
      <c r="D118" s="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2:23" ht="11.25" customHeight="1">
      <c r="B119" s="6"/>
      <c r="C119" s="6"/>
      <c r="D119" s="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2:23" ht="11.25" customHeight="1">
      <c r="B120" s="6"/>
      <c r="C120" s="6"/>
      <c r="D120" s="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2:23" ht="11.25" customHeight="1">
      <c r="B121" s="6"/>
      <c r="C121" s="6"/>
      <c r="D121" s="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2:23" ht="11.25" customHeight="1">
      <c r="B122" s="6"/>
      <c r="C122" s="6"/>
      <c r="D122" s="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2:23" ht="11.25" customHeight="1">
      <c r="B123" s="6"/>
      <c r="C123" s="6"/>
      <c r="D123" s="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2:23" ht="11.25" customHeight="1">
      <c r="B124" s="6"/>
      <c r="C124" s="6"/>
      <c r="D124" s="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2:23" ht="11.25" customHeight="1">
      <c r="B125" s="6"/>
      <c r="C125" s="6"/>
      <c r="D125" s="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2:23" ht="11.25" customHeight="1">
      <c r="B126" s="6"/>
      <c r="C126" s="6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2:23" ht="11.25" customHeight="1">
      <c r="B127" s="6"/>
      <c r="C127" s="6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2:23" ht="11.25" customHeight="1">
      <c r="B128" s="6"/>
      <c r="C128" s="6"/>
      <c r="D128" s="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11.25" customHeight="1">
      <c r="B129" s="6"/>
      <c r="C129" s="6"/>
      <c r="D129" s="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11.25" customHeight="1">
      <c r="B130" s="6"/>
      <c r="C130" s="6"/>
      <c r="D130" s="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11.25" customHeight="1">
      <c r="B131" s="6"/>
      <c r="C131" s="6"/>
      <c r="D131" s="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11.25" customHeight="1">
      <c r="B132" s="6"/>
      <c r="C132" s="6"/>
      <c r="D132" s="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11.25" customHeight="1">
      <c r="B133" s="6"/>
      <c r="C133" s="6"/>
      <c r="D133" s="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11.25" customHeight="1">
      <c r="B134" s="6"/>
      <c r="C134" s="6"/>
      <c r="D134" s="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11.25" customHeight="1">
      <c r="B135" s="6"/>
      <c r="C135" s="6"/>
      <c r="D135" s="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 ht="11.25" customHeight="1">
      <c r="B136" s="6"/>
      <c r="C136" s="6"/>
      <c r="D136" s="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 ht="11.25" customHeight="1">
      <c r="B137" s="6"/>
      <c r="C137" s="6"/>
      <c r="D137" s="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 ht="11.25" customHeight="1">
      <c r="B138" s="6"/>
      <c r="C138" s="6"/>
      <c r="D138" s="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 ht="11.25" customHeight="1">
      <c r="B139" s="6"/>
      <c r="C139" s="6"/>
      <c r="D139" s="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 ht="11.25" customHeight="1">
      <c r="B140" s="6"/>
      <c r="C140" s="6"/>
      <c r="D140" s="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 ht="11.25" customHeight="1">
      <c r="B141" s="6"/>
      <c r="C141" s="6"/>
      <c r="D141" s="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1.25" customHeight="1">
      <c r="B142" s="6"/>
      <c r="C142" s="6"/>
      <c r="D142" s="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1.25" customHeight="1">
      <c r="B143" s="6"/>
      <c r="C143" s="6"/>
      <c r="D143" s="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1.25" customHeight="1">
      <c r="B144" s="6"/>
      <c r="C144" s="6"/>
      <c r="D144" s="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11.25" customHeight="1">
      <c r="B145" s="6"/>
      <c r="C145" s="6"/>
      <c r="D145" s="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11.25" customHeight="1">
      <c r="B146" s="6"/>
      <c r="C146" s="6"/>
      <c r="D146" s="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11.25" customHeight="1">
      <c r="B147" s="6"/>
      <c r="C147" s="6"/>
      <c r="D147" s="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11.25" customHeight="1">
      <c r="B148" s="6"/>
      <c r="C148" s="6"/>
      <c r="D148" s="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11.25" customHeight="1">
      <c r="B149" s="6"/>
      <c r="C149" s="6"/>
      <c r="D149" s="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11.25" customHeight="1">
      <c r="B150" s="6"/>
      <c r="C150" s="6"/>
      <c r="D150" s="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11.25" customHeight="1">
      <c r="B151" s="6"/>
      <c r="C151" s="6"/>
      <c r="D151" s="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11.25" customHeight="1">
      <c r="B152" s="6"/>
      <c r="C152" s="6"/>
      <c r="D152" s="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11.25" customHeight="1">
      <c r="B153" s="6"/>
      <c r="C153" s="6"/>
      <c r="D153" s="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11.25" customHeight="1">
      <c r="B154" s="6"/>
      <c r="C154" s="6"/>
      <c r="D154" s="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11.25" customHeight="1">
      <c r="B155" s="6"/>
      <c r="C155" s="6"/>
      <c r="D155" s="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11.25" customHeight="1">
      <c r="B156" s="6"/>
      <c r="C156" s="6"/>
      <c r="D156" s="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11.25" customHeight="1">
      <c r="B157" s="6"/>
      <c r="C157" s="6"/>
      <c r="D157" s="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11.25" customHeight="1">
      <c r="B158" s="6"/>
      <c r="C158" s="6"/>
      <c r="D158" s="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11.25" customHeight="1">
      <c r="B159" s="6"/>
      <c r="C159" s="6"/>
      <c r="D159" s="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1.25" customHeight="1">
      <c r="B160" s="6"/>
      <c r="C160" s="6"/>
      <c r="D160" s="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1.25" customHeight="1">
      <c r="B161" s="6"/>
      <c r="C161" s="6"/>
      <c r="D161" s="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1.25" customHeight="1">
      <c r="B162" s="6"/>
      <c r="C162" s="6"/>
      <c r="D162" s="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11.25" customHeight="1">
      <c r="B163" s="6"/>
      <c r="C163" s="6"/>
      <c r="D163" s="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11.25" customHeight="1">
      <c r="B164" s="6"/>
      <c r="C164" s="6"/>
      <c r="D164" s="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11.25" customHeight="1">
      <c r="B165" s="6"/>
      <c r="C165" s="6"/>
      <c r="D165" s="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11.25" customHeight="1">
      <c r="B166" s="6"/>
      <c r="C166" s="6"/>
      <c r="D166" s="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11.25" customHeight="1">
      <c r="B167" s="6"/>
      <c r="C167" s="6"/>
      <c r="D167" s="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11.25" customHeight="1">
      <c r="B168" s="6"/>
      <c r="C168" s="6"/>
      <c r="D168" s="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11.25" customHeight="1">
      <c r="B169" s="6"/>
      <c r="C169" s="6"/>
      <c r="D169" s="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11.25" customHeight="1">
      <c r="B170" s="6"/>
      <c r="C170" s="6"/>
      <c r="D170" s="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11.25" customHeight="1">
      <c r="B171" s="6"/>
      <c r="C171" s="6"/>
      <c r="D171" s="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1.25" customHeight="1">
      <c r="B172" s="6"/>
      <c r="C172" s="6"/>
      <c r="D172" s="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11.25" customHeight="1">
      <c r="B173" s="6"/>
      <c r="C173" s="6"/>
      <c r="D173" s="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11.25" customHeight="1">
      <c r="B174" s="6"/>
      <c r="C174" s="6"/>
      <c r="D174" s="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11.25" customHeight="1">
      <c r="B175" s="6"/>
      <c r="C175" s="6"/>
      <c r="D175" s="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11.25" customHeight="1">
      <c r="B176" s="6"/>
      <c r="C176" s="6"/>
      <c r="D176" s="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11.25" customHeight="1">
      <c r="B177" s="6"/>
      <c r="C177" s="6"/>
      <c r="D177" s="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1.25" customHeight="1">
      <c r="B178" s="6"/>
      <c r="C178" s="6"/>
      <c r="D178" s="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1.25" customHeight="1">
      <c r="B179" s="6"/>
      <c r="C179" s="6"/>
      <c r="D179" s="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1.25" customHeight="1">
      <c r="B180" s="6"/>
      <c r="C180" s="6"/>
      <c r="D180" s="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11.25" customHeight="1">
      <c r="B181" s="6"/>
      <c r="C181" s="6"/>
      <c r="D181" s="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11.25" customHeight="1">
      <c r="B182" s="6"/>
      <c r="C182" s="6"/>
      <c r="D182" s="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11.25" customHeight="1">
      <c r="B183" s="6"/>
      <c r="C183" s="6"/>
      <c r="D183" s="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11.25" customHeight="1">
      <c r="B184" s="6"/>
      <c r="C184" s="6"/>
      <c r="D184" s="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11.25" customHeight="1">
      <c r="B185" s="6"/>
      <c r="C185" s="6"/>
      <c r="D185" s="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11.25" customHeight="1">
      <c r="B186" s="6"/>
      <c r="C186" s="6"/>
      <c r="D186" s="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11.25" customHeight="1">
      <c r="B187" s="6"/>
      <c r="C187" s="6"/>
      <c r="D187" s="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11.25" customHeight="1">
      <c r="B188" s="6"/>
      <c r="C188" s="6"/>
      <c r="D188" s="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11.25" customHeight="1">
      <c r="B189" s="6"/>
      <c r="C189" s="6"/>
      <c r="D189" s="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11.25" customHeight="1">
      <c r="B190" s="6"/>
      <c r="C190" s="6"/>
      <c r="D190" s="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11.25" customHeight="1">
      <c r="B191" s="6"/>
      <c r="C191" s="6"/>
      <c r="D191" s="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11.25" customHeight="1">
      <c r="B192" s="6"/>
      <c r="C192" s="6"/>
      <c r="D192" s="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11.25" customHeight="1">
      <c r="B193" s="6"/>
      <c r="C193" s="6"/>
      <c r="D193" s="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 ht="11.25" customHeight="1">
      <c r="B194" s="6"/>
      <c r="C194" s="6"/>
      <c r="D194" s="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1.25" customHeight="1">
      <c r="B195" s="6"/>
      <c r="C195" s="6"/>
      <c r="D195" s="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1.25" customHeight="1">
      <c r="B196" s="6"/>
      <c r="C196" s="6"/>
      <c r="D196" s="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1.25" customHeight="1">
      <c r="B197" s="6"/>
      <c r="C197" s="6"/>
      <c r="D197" s="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11.25" customHeight="1">
      <c r="B198" s="6"/>
      <c r="C198" s="6"/>
      <c r="D198" s="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11.25" customHeight="1">
      <c r="B199" s="6"/>
      <c r="C199" s="6"/>
      <c r="D199" s="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11.25" customHeight="1">
      <c r="B200" s="6"/>
      <c r="C200" s="6"/>
      <c r="D200" s="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11.25" customHeight="1">
      <c r="B201" s="6"/>
      <c r="C201" s="6"/>
      <c r="D201" s="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11.25" customHeight="1">
      <c r="B202" s="6"/>
      <c r="C202" s="6"/>
      <c r="D202" s="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11.25" customHeight="1">
      <c r="B203" s="6"/>
      <c r="C203" s="6"/>
      <c r="D203" s="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11.25" customHeight="1">
      <c r="B204" s="6"/>
      <c r="C204" s="6"/>
      <c r="D204" s="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11.25" customHeight="1">
      <c r="B205" s="6"/>
      <c r="C205" s="6"/>
      <c r="D205" s="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2:23" ht="11.25" customHeight="1">
      <c r="B206" s="6"/>
      <c r="C206" s="6"/>
      <c r="D206" s="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2:23" ht="11.25" customHeight="1">
      <c r="B207" s="6"/>
      <c r="C207" s="6"/>
      <c r="D207" s="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2:23" ht="11.25" customHeight="1">
      <c r="B208" s="6"/>
      <c r="C208" s="6"/>
      <c r="D208" s="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2:23" ht="11.25" customHeight="1">
      <c r="B209" s="6"/>
      <c r="C209" s="6"/>
      <c r="D209" s="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2:23" ht="11.25" customHeight="1">
      <c r="B210" s="6"/>
      <c r="C210" s="6"/>
      <c r="D210" s="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2:23" ht="11.25" customHeight="1">
      <c r="B211" s="6"/>
      <c r="C211" s="6"/>
      <c r="D211" s="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2:23" ht="11.25" customHeight="1">
      <c r="B212" s="6"/>
      <c r="C212" s="6"/>
      <c r="D212" s="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2:23" ht="11.25" customHeight="1">
      <c r="B213" s="6"/>
      <c r="C213" s="6"/>
      <c r="D213" s="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2:23" ht="11.25" customHeight="1">
      <c r="B214" s="6"/>
      <c r="C214" s="6"/>
      <c r="D214" s="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2:23" ht="11.25" customHeight="1">
      <c r="B215" s="6"/>
      <c r="C215" s="6"/>
      <c r="D215" s="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2:23" ht="11.25" customHeight="1">
      <c r="B216" s="6"/>
      <c r="C216" s="6"/>
      <c r="D216" s="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2:23" ht="11.25" customHeight="1">
      <c r="B217" s="6"/>
      <c r="C217" s="6"/>
      <c r="D217" s="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2:23" ht="11.25" customHeight="1">
      <c r="B218" s="6"/>
      <c r="C218" s="6"/>
      <c r="D218" s="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2:23" ht="11.25" customHeight="1">
      <c r="B219" s="6"/>
      <c r="C219" s="6"/>
      <c r="D219" s="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2:23" ht="11.25" customHeight="1">
      <c r="B220" s="6"/>
      <c r="C220" s="6"/>
      <c r="D220" s="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2:23" ht="11.25" customHeight="1">
      <c r="B221" s="6"/>
      <c r="C221" s="6"/>
      <c r="D221" s="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2:23" ht="11.25" customHeight="1">
      <c r="B222" s="6"/>
      <c r="C222" s="6"/>
      <c r="D222" s="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2:23" ht="11.25" customHeight="1">
      <c r="B223" s="6"/>
      <c r="C223" s="6"/>
      <c r="D223" s="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2:23" ht="11.25" customHeight="1">
      <c r="B224" s="6"/>
      <c r="C224" s="6"/>
      <c r="D224" s="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2:23" ht="11.25" customHeight="1">
      <c r="B225" s="6"/>
      <c r="C225" s="6"/>
      <c r="D225" s="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11.25" customHeight="1">
      <c r="B226" s="6"/>
      <c r="C226" s="6"/>
      <c r="D226" s="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2:23" ht="11.25" customHeight="1">
      <c r="B227" s="6"/>
      <c r="C227" s="6"/>
      <c r="D227" s="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2:23" ht="11.25" customHeight="1">
      <c r="B228" s="6"/>
      <c r="C228" s="6"/>
      <c r="D228" s="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2:23" ht="11.25" customHeight="1">
      <c r="B229" s="6"/>
      <c r="C229" s="6"/>
      <c r="D229" s="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2:23" ht="11.25" customHeight="1">
      <c r="B230" s="6"/>
      <c r="C230" s="6"/>
      <c r="D230" s="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2:23" ht="11.25" customHeight="1">
      <c r="B231" s="6"/>
      <c r="C231" s="6"/>
      <c r="D231" s="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2:23" ht="11.25" customHeight="1">
      <c r="B232" s="6"/>
      <c r="C232" s="6"/>
      <c r="D232" s="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2:23" ht="11.25" customHeight="1">
      <c r="B233" s="6"/>
      <c r="C233" s="6"/>
      <c r="D233" s="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2:23" ht="11.25" customHeight="1">
      <c r="B234" s="6"/>
      <c r="C234" s="6"/>
      <c r="D234" s="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2:23" ht="11.25" customHeight="1">
      <c r="B235" s="6"/>
      <c r="C235" s="6"/>
      <c r="D235" s="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2:23" ht="11.25" customHeight="1">
      <c r="B236" s="6"/>
      <c r="C236" s="6"/>
      <c r="D236" s="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2:23" ht="11.25" customHeight="1">
      <c r="B237" s="6"/>
      <c r="C237" s="6"/>
      <c r="D237" s="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2:23" ht="11.25" customHeight="1">
      <c r="B238" s="6"/>
      <c r="C238" s="6"/>
      <c r="D238" s="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2:23" ht="11.25" customHeight="1">
      <c r="B239" s="6"/>
      <c r="C239" s="6"/>
      <c r="D239" s="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2:23" ht="11.25" customHeight="1">
      <c r="B240" s="6"/>
      <c r="C240" s="6"/>
      <c r="D240" s="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2:23" ht="11.25" customHeight="1">
      <c r="B241" s="6"/>
      <c r="C241" s="6"/>
      <c r="D241" s="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2:23" ht="11.25" customHeight="1">
      <c r="B242" s="6"/>
      <c r="C242" s="6"/>
      <c r="D242" s="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2:23" ht="11.25" customHeight="1">
      <c r="B243" s="6"/>
      <c r="C243" s="6"/>
      <c r="D243" s="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2:23" ht="11.25" customHeight="1">
      <c r="B244" s="6"/>
      <c r="C244" s="6"/>
      <c r="D244" s="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2:23" ht="11.25" customHeight="1">
      <c r="B245" s="6"/>
      <c r="C245" s="6"/>
      <c r="D245" s="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2:23" ht="11.25" customHeight="1">
      <c r="B246" s="6"/>
      <c r="C246" s="6"/>
      <c r="D246" s="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2:23" ht="11.25" customHeight="1">
      <c r="B247" s="6"/>
      <c r="C247" s="6"/>
      <c r="D247" s="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2:23" ht="11.25" customHeight="1">
      <c r="B248" s="6"/>
      <c r="C248" s="6"/>
      <c r="D248" s="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2:23" ht="11.25" customHeight="1">
      <c r="B249" s="6"/>
      <c r="C249" s="6"/>
      <c r="D249" s="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2:23" ht="11.25" customHeight="1">
      <c r="B250" s="6"/>
      <c r="C250" s="6"/>
      <c r="D250" s="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2:23" ht="11.25" customHeight="1">
      <c r="B251" s="6"/>
      <c r="C251" s="6"/>
      <c r="D251" s="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2:23" ht="11.25" customHeight="1">
      <c r="B252" s="6"/>
      <c r="C252" s="6"/>
      <c r="D252" s="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2:23" ht="11.25" customHeight="1">
      <c r="B253" s="6"/>
      <c r="C253" s="6"/>
      <c r="D253" s="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2:23" ht="11.25" customHeight="1">
      <c r="B254" s="6"/>
      <c r="C254" s="6"/>
      <c r="D254" s="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2:23" ht="11.25" customHeight="1">
      <c r="B255" s="6"/>
      <c r="C255" s="6"/>
      <c r="D255" s="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2:23" ht="11.25" customHeight="1">
      <c r="B256" s="6"/>
      <c r="C256" s="6"/>
      <c r="D256" s="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2:23" ht="11.25" customHeight="1">
      <c r="B257" s="6"/>
      <c r="C257" s="6"/>
      <c r="D257" s="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2:23" ht="11.25" customHeight="1">
      <c r="B258" s="6"/>
      <c r="C258" s="6"/>
      <c r="D258" s="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2:23" ht="11.25" customHeight="1">
      <c r="B259" s="6"/>
      <c r="C259" s="6"/>
      <c r="D259" s="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2:23" ht="11.25" customHeight="1">
      <c r="B260" s="6"/>
      <c r="C260" s="6"/>
      <c r="D260" s="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2:23" ht="11.25" customHeight="1">
      <c r="B261" s="6"/>
      <c r="C261" s="6"/>
      <c r="D261" s="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2:23" ht="11.25" customHeight="1">
      <c r="B262" s="6"/>
      <c r="C262" s="6"/>
      <c r="D262" s="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2:23" ht="11.25" customHeight="1">
      <c r="B263" s="6"/>
      <c r="C263" s="6"/>
      <c r="D263" s="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2:23" ht="11.25" customHeight="1">
      <c r="B264" s="6"/>
      <c r="C264" s="6"/>
      <c r="D264" s="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2:23" ht="11.25" customHeight="1">
      <c r="B265" s="6"/>
      <c r="C265" s="6"/>
      <c r="D265" s="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2:23" ht="11.25" customHeight="1">
      <c r="B266" s="6"/>
      <c r="C266" s="6"/>
      <c r="D266" s="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2:23" ht="11.25" customHeight="1">
      <c r="B267" s="6"/>
      <c r="C267" s="6"/>
      <c r="D267" s="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2:23" ht="11.25" customHeight="1">
      <c r="B268" s="6"/>
      <c r="C268" s="6"/>
      <c r="D268" s="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2:23" ht="11.25" customHeight="1">
      <c r="B269" s="6"/>
      <c r="C269" s="6"/>
      <c r="D269" s="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2:23" ht="11.25" customHeight="1">
      <c r="B270" s="6"/>
      <c r="C270" s="6"/>
      <c r="D270" s="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2:23" ht="11.25" customHeight="1">
      <c r="B271" s="6"/>
      <c r="C271" s="6"/>
      <c r="D271" s="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2:23" ht="11.25" customHeight="1">
      <c r="B272" s="6"/>
      <c r="C272" s="6"/>
      <c r="D272" s="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2:23" ht="11.25" customHeight="1">
      <c r="B273" s="6"/>
      <c r="C273" s="6"/>
      <c r="D273" s="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2:23" ht="11.25" customHeight="1">
      <c r="B274" s="6"/>
      <c r="C274" s="6"/>
      <c r="D274" s="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2:23" ht="11.25" customHeight="1">
      <c r="B275" s="6"/>
      <c r="C275" s="6"/>
      <c r="D275" s="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2:23" ht="11.25" customHeight="1">
      <c r="B276" s="6"/>
      <c r="C276" s="6"/>
      <c r="D276" s="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2:23" ht="11.25" customHeight="1">
      <c r="B277" s="6"/>
      <c r="C277" s="6"/>
      <c r="D277" s="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3:C3"/>
    <mergeCell ref="B2:C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showGridLines="0" workbookViewId="0"/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4" width="10" customWidth="1"/>
    <col min="15" max="15" width="8" customWidth="1"/>
  </cols>
  <sheetData>
    <row r="1" spans="1:15">
      <c r="A1" s="296" t="s">
        <v>195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33"/>
    </row>
    <row r="2" spans="1:15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33"/>
    </row>
    <row r="3" spans="1:15" ht="12.75" customHeight="1">
      <c r="A3" s="297" t="s">
        <v>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33"/>
    </row>
    <row r="4" spans="1:15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2" customHeight="1">
      <c r="A5" s="35"/>
      <c r="B5" s="293" t="s">
        <v>196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36" t="s">
        <v>197</v>
      </c>
      <c r="O5" s="17"/>
    </row>
    <row r="6" spans="1:15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39" t="s">
        <v>13</v>
      </c>
      <c r="O6" s="17"/>
    </row>
    <row r="7" spans="1:15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41" t="s">
        <v>213</v>
      </c>
      <c r="O7" s="17"/>
    </row>
    <row r="8" spans="1:15" ht="12" customHeight="1">
      <c r="A8" s="42" t="s">
        <v>214</v>
      </c>
      <c r="B8" s="42">
        <f>SUM('2A By Location'!B8:B9)</f>
        <v>2814</v>
      </c>
      <c r="C8" s="42">
        <f>SUM('2A By Location'!C8:C9)</f>
        <v>7577</v>
      </c>
      <c r="D8" s="42">
        <f>SUM('2A By Location'!D8:D9)</f>
        <v>1788</v>
      </c>
      <c r="E8" s="42">
        <f>SUM('2A By Location'!E8:E9)</f>
        <v>1722</v>
      </c>
      <c r="F8" s="42">
        <f>SUM('2A By Location'!F8:F9)</f>
        <v>2172</v>
      </c>
      <c r="G8" s="42">
        <f>SUM('2A By Location'!G8:G9)</f>
        <v>913</v>
      </c>
      <c r="H8" s="42">
        <f>SUM('2A By Location'!H8:H9)</f>
        <v>1501</v>
      </c>
      <c r="I8" s="42">
        <f>SUM('2A By Location'!I8:I9)</f>
        <v>750</v>
      </c>
      <c r="J8" s="42">
        <f>SUM('2A By Location'!J8:J9)</f>
        <v>267</v>
      </c>
      <c r="K8" s="42">
        <f>SUM('2A By Location'!K8:K9)</f>
        <v>130</v>
      </c>
      <c r="L8" s="42">
        <f>SUM('2A By Location'!L8:L9)</f>
        <v>147</v>
      </c>
      <c r="M8" s="42">
        <f>SUM(B8:L8)</f>
        <v>19781</v>
      </c>
      <c r="N8" s="42">
        <f>SUM('2A By Location'!N8:N9)</f>
        <v>81</v>
      </c>
      <c r="O8" s="17"/>
    </row>
    <row r="9" spans="1:15" ht="12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2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5:M5"/>
    <mergeCell ref="A1:N1"/>
    <mergeCell ref="A3:N3"/>
    <mergeCell ref="A2:N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showGridLines="0" workbookViewId="0"/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4" width="8" customWidth="1"/>
  </cols>
  <sheetData>
    <row r="1" spans="1:14">
      <c r="A1" s="296" t="s">
        <v>204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</row>
    <row r="2" spans="1:14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</row>
    <row r="3" spans="1:14" ht="12.75" customHeight="1">
      <c r="A3" s="297" t="s">
        <v>12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</row>
    <row r="4" spans="1:14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2" customHeight="1">
      <c r="A5" s="35"/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17"/>
    </row>
    <row r="6" spans="1:14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17"/>
    </row>
    <row r="7" spans="1:14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17"/>
    </row>
    <row r="8" spans="1:14" ht="12" customHeight="1">
      <c r="A8" s="42" t="s">
        <v>214</v>
      </c>
      <c r="B8" s="43">
        <f>'1A University-wide'!B8/'1A University-wide'!$M8</f>
        <v>0.14225772205651888</v>
      </c>
      <c r="C8" s="43">
        <f>'1A University-wide'!C8/'1A University-wide'!$M8</f>
        <v>0.38304433547343408</v>
      </c>
      <c r="D8" s="43">
        <f>'1A University-wide'!D8/'1A University-wide'!$M8</f>
        <v>9.0389767959152725E-2</v>
      </c>
      <c r="E8" s="43">
        <f>'1A University-wide'!F8/'1A University-wide'!$M8</f>
        <v>0.10980233557454122</v>
      </c>
      <c r="F8" s="43">
        <f>'1A University-wide'!F8/'1A University-wide'!$M8</f>
        <v>0.10980233557454122</v>
      </c>
      <c r="G8" s="43">
        <f>'1A University-wide'!G8/'1A University-wide'!$M8</f>
        <v>4.6155401648046102E-2</v>
      </c>
      <c r="H8" s="43">
        <f>'1A University-wide'!H8/'1A University-wide'!$M8</f>
        <v>7.5880895809109755E-2</v>
      </c>
      <c r="I8" s="43">
        <f>'1A University-wide'!I8/'1A University-wide'!$M8</f>
        <v>3.7915171123805672E-2</v>
      </c>
      <c r="J8" s="43">
        <f>'1A University-wide'!J8/'1A University-wide'!$M8</f>
        <v>1.3497800920074819E-2</v>
      </c>
      <c r="K8" s="43">
        <f>'1A University-wide'!K8/'1A University-wide'!$M8</f>
        <v>6.571962994792983E-3</v>
      </c>
      <c r="L8" s="43">
        <f>'1A University-wide'!L8/'1A University-wide'!$M8</f>
        <v>7.4313735402659117E-3</v>
      </c>
      <c r="M8" s="43">
        <f>'1A University-wide'!M8/'1A University-wide'!$M8</f>
        <v>1</v>
      </c>
      <c r="N8" s="17"/>
    </row>
    <row r="9" spans="1:14" ht="12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2" customHeight="1">
      <c r="A10" s="6" t="s">
        <v>215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5:M5"/>
    <mergeCell ref="A2:M2"/>
    <mergeCell ref="A3:M3"/>
    <mergeCell ref="A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>
      <selection sqref="A1:N1"/>
    </sheetView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4" width="10" customWidth="1"/>
    <col min="15" max="16" width="8" customWidth="1"/>
  </cols>
  <sheetData>
    <row r="1" spans="1:16">
      <c r="A1" s="296" t="s">
        <v>216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33"/>
      <c r="P1" s="33"/>
    </row>
    <row r="2" spans="1:1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33"/>
      <c r="P2" s="33"/>
    </row>
    <row r="3" spans="1:16" ht="12.75" customHeight="1">
      <c r="A3" s="297" t="s">
        <v>15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33"/>
      <c r="P3" s="33"/>
    </row>
    <row r="4" spans="1:1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" customHeight="1">
      <c r="A5" s="35" t="s">
        <v>219</v>
      </c>
      <c r="B5" s="293" t="s">
        <v>196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36" t="s">
        <v>197</v>
      </c>
      <c r="O5" s="17"/>
      <c r="P5" s="17"/>
    </row>
    <row r="6" spans="1:16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39" t="s">
        <v>13</v>
      </c>
      <c r="O6" s="17"/>
      <c r="P6" s="17"/>
    </row>
    <row r="7" spans="1:16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41" t="s">
        <v>213</v>
      </c>
      <c r="O7" s="17"/>
      <c r="P7" s="17"/>
    </row>
    <row r="8" spans="1:16" ht="12" customHeight="1">
      <c r="A8" s="45" t="s">
        <v>222</v>
      </c>
      <c r="B8" s="45">
        <f>SUM('3A By Area'!B8:B10)</f>
        <v>2551</v>
      </c>
      <c r="C8" s="45">
        <f>SUM('3A By Area'!C8:C10)</f>
        <v>6350</v>
      </c>
      <c r="D8" s="45">
        <f>SUM('3A By Area'!D8:D10)</f>
        <v>1788</v>
      </c>
      <c r="E8" s="45">
        <f>SUM('3A By Area'!E8:E10)</f>
        <v>1722</v>
      </c>
      <c r="F8" s="45">
        <f>SUM('3A By Area'!F8:F10)</f>
        <v>1807</v>
      </c>
      <c r="G8" s="45">
        <f>SUM('3A By Area'!G8:G10)</f>
        <v>796</v>
      </c>
      <c r="H8" s="45">
        <f>SUM('3A By Area'!H8:H10)</f>
        <v>1403</v>
      </c>
      <c r="I8" s="45">
        <f>SUM('3A By Area'!I8:I10)</f>
        <v>696</v>
      </c>
      <c r="J8" s="45">
        <f>SUM('3A By Area'!J8:J10)</f>
        <v>251</v>
      </c>
      <c r="K8" s="45">
        <f>SUM('3A By Area'!K8:K10)</f>
        <v>117</v>
      </c>
      <c r="L8" s="45">
        <f>SUM('3A By Area'!L8:L10)</f>
        <v>134</v>
      </c>
      <c r="M8" s="45">
        <f t="shared" ref="M8:M9" si="0">SUM(B8:L8)</f>
        <v>17615</v>
      </c>
      <c r="N8" s="45">
        <f>SUM('3A By Area'!N8:N10)</f>
        <v>77</v>
      </c>
      <c r="O8" s="17"/>
      <c r="P8" s="17"/>
    </row>
    <row r="9" spans="1:16" ht="12" customHeight="1">
      <c r="A9" s="48" t="s">
        <v>224</v>
      </c>
      <c r="B9" s="48">
        <f>SUM('3A By Area'!B11)</f>
        <v>263</v>
      </c>
      <c r="C9" s="48">
        <f>SUM('3A By Area'!C11)</f>
        <v>1227</v>
      </c>
      <c r="D9" s="48">
        <f>SUM('3A By Area'!D11)</f>
        <v>0</v>
      </c>
      <c r="E9" s="48">
        <f>SUM('3A By Area'!E11)</f>
        <v>0</v>
      </c>
      <c r="F9" s="48">
        <f>SUM('3A By Area'!F11)</f>
        <v>365</v>
      </c>
      <c r="G9" s="48">
        <f>SUM('3A By Area'!G11)</f>
        <v>117</v>
      </c>
      <c r="H9" s="48">
        <f>SUM('3A By Area'!H11)</f>
        <v>98</v>
      </c>
      <c r="I9" s="48">
        <f>SUM('3A By Area'!I11)</f>
        <v>54</v>
      </c>
      <c r="J9" s="48">
        <f>SUM('3A By Area'!J11)</f>
        <v>16</v>
      </c>
      <c r="K9" s="48">
        <f>SUM('3A By Area'!K11)</f>
        <v>13</v>
      </c>
      <c r="L9" s="48">
        <f>SUM('3A By Area'!L11)</f>
        <v>13</v>
      </c>
      <c r="M9" s="48">
        <f t="shared" si="0"/>
        <v>2166</v>
      </c>
      <c r="N9" s="48">
        <f>SUM('3A By Area'!N11)</f>
        <v>4</v>
      </c>
      <c r="O9" s="17"/>
      <c r="P9" s="17"/>
    </row>
    <row r="10" spans="1:16" ht="12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N2"/>
    <mergeCell ref="B5:M5"/>
    <mergeCell ref="A3:N3"/>
    <mergeCell ref="A1:N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showGridLines="0" workbookViewId="0">
      <selection sqref="A1:M1"/>
    </sheetView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5" width="8" customWidth="1"/>
  </cols>
  <sheetData>
    <row r="1" spans="1:15">
      <c r="A1" s="296" t="s">
        <v>218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  <c r="O1" s="33"/>
    </row>
    <row r="2" spans="1:15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  <c r="O2" s="33"/>
    </row>
    <row r="3" spans="1:15" ht="12.75" customHeight="1">
      <c r="A3" s="297" t="s">
        <v>18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  <c r="O3" s="33"/>
    </row>
    <row r="4" spans="1:15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2" customHeight="1">
      <c r="A5" s="35" t="s">
        <v>219</v>
      </c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17"/>
      <c r="O5" s="17"/>
    </row>
    <row r="6" spans="1:15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17"/>
      <c r="O6" s="17"/>
    </row>
    <row r="7" spans="1:15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17"/>
      <c r="O7" s="17"/>
    </row>
    <row r="8" spans="1:15" ht="12" customHeight="1">
      <c r="A8" s="45" t="s">
        <v>222</v>
      </c>
      <c r="B8" s="46">
        <f>'2A By Location'!B8/'2A By Location'!$M8</f>
        <v>0.14481975588986659</v>
      </c>
      <c r="C8" s="46">
        <f>'2A By Location'!C8/'2A By Location'!$M8</f>
        <v>0.36048822026681804</v>
      </c>
      <c r="D8" s="46">
        <f>'2A By Location'!D8/'2A By Location'!$M8</f>
        <v>0.10150439965938121</v>
      </c>
      <c r="E8" s="46">
        <f>'2A By Location'!F8/'2A By Location'!$M8</f>
        <v>0.1025830258302583</v>
      </c>
      <c r="F8" s="46">
        <f>'2A By Location'!F8/'2A By Location'!$M8</f>
        <v>0.1025830258302583</v>
      </c>
      <c r="G8" s="46">
        <f>'2A By Location'!G8/'2A By Location'!$M8</f>
        <v>4.5188759579903488E-2</v>
      </c>
      <c r="H8" s="46">
        <f>'2A By Location'!H8/'2A By Location'!$M8</f>
        <v>7.9648027249503262E-2</v>
      </c>
      <c r="I8" s="46">
        <f>'2A By Location'!I8/'2A By Location'!$M8</f>
        <v>3.951177973318195E-2</v>
      </c>
      <c r="J8" s="46">
        <f>'2A By Location'!J8/'2A By Location'!$M8</f>
        <v>1.4249219415271075E-2</v>
      </c>
      <c r="K8" s="46">
        <f>'2A By Location'!K8/'2A By Location'!$M8</f>
        <v>6.6420664206642069E-3</v>
      </c>
      <c r="L8" s="46">
        <f>'2A By Location'!L8/'2A By Location'!$M8</f>
        <v>7.6071529946068689E-3</v>
      </c>
      <c r="M8" s="46">
        <f>'2A By Location'!M8/'2A By Location'!$M8</f>
        <v>1</v>
      </c>
      <c r="N8" s="17"/>
      <c r="O8" s="17"/>
    </row>
    <row r="9" spans="1:15" ht="12" customHeight="1">
      <c r="A9" s="48" t="s">
        <v>224</v>
      </c>
      <c r="B9" s="49">
        <f>'2A By Location'!B9/'2A By Location'!$M9</f>
        <v>0.12142197599261312</v>
      </c>
      <c r="C9" s="49">
        <f>'2A By Location'!C9/'2A By Location'!$M9</f>
        <v>0.56648199445983383</v>
      </c>
      <c r="D9" s="49">
        <f>'2A By Location'!D9/'2A By Location'!$M9</f>
        <v>0</v>
      </c>
      <c r="E9" s="49">
        <f>'2A By Location'!F9/'2A By Location'!$M9</f>
        <v>0.16851338873499538</v>
      </c>
      <c r="F9" s="49">
        <f>'2A By Location'!F9/'2A By Location'!$M9</f>
        <v>0.16851338873499538</v>
      </c>
      <c r="G9" s="49">
        <f>'2A By Location'!G9/'2A By Location'!$M9</f>
        <v>5.4016620498614956E-2</v>
      </c>
      <c r="H9" s="49">
        <f>'2A By Location'!H9/'2A By Location'!$M9</f>
        <v>4.5244690674053553E-2</v>
      </c>
      <c r="I9" s="49">
        <f>'2A By Location'!I9/'2A By Location'!$M9</f>
        <v>2.4930747922437674E-2</v>
      </c>
      <c r="J9" s="49">
        <f>'2A By Location'!J9/'2A By Location'!$M9</f>
        <v>7.3868882733148658E-3</v>
      </c>
      <c r="K9" s="49">
        <f>'2A By Location'!K9/'2A By Location'!$M9</f>
        <v>6.0018467220683287E-3</v>
      </c>
      <c r="L9" s="49">
        <f>'2A By Location'!L9/'2A By Location'!$M9</f>
        <v>6.0018467220683287E-3</v>
      </c>
      <c r="M9" s="49">
        <f>'2A By Location'!M9/'2A By Location'!$M9</f>
        <v>1</v>
      </c>
      <c r="N9" s="17"/>
      <c r="O9" s="17"/>
    </row>
    <row r="10" spans="1:15" ht="12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2" customHeight="1">
      <c r="A11" s="6" t="s">
        <v>215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M5"/>
    <mergeCell ref="A3:M3"/>
    <mergeCell ref="A1:M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>
      <selection sqref="A1:N1"/>
    </sheetView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4" width="10" customWidth="1"/>
    <col min="15" max="16" width="8" customWidth="1"/>
  </cols>
  <sheetData>
    <row r="1" spans="1:16">
      <c r="A1" s="296" t="s">
        <v>217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33"/>
      <c r="P1" s="33"/>
    </row>
    <row r="2" spans="1:16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33"/>
      <c r="P2" s="33"/>
    </row>
    <row r="3" spans="1:16" ht="12.75" customHeight="1">
      <c r="A3" s="297" t="s">
        <v>21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33"/>
      <c r="P3" s="33"/>
    </row>
    <row r="4" spans="1:16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" customHeight="1">
      <c r="A5" s="35" t="s">
        <v>220</v>
      </c>
      <c r="B5" s="293" t="s">
        <v>196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36" t="s">
        <v>197</v>
      </c>
      <c r="O5" s="17"/>
      <c r="P5" s="17"/>
    </row>
    <row r="6" spans="1:16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39" t="s">
        <v>13</v>
      </c>
      <c r="O6" s="17"/>
      <c r="P6" s="17"/>
    </row>
    <row r="7" spans="1:16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41" t="s">
        <v>213</v>
      </c>
      <c r="O7" s="17"/>
      <c r="P7" s="17"/>
    </row>
    <row r="8" spans="1:16" ht="12" customHeight="1">
      <c r="A8" s="44" t="s">
        <v>221</v>
      </c>
      <c r="B8" s="44">
        <f>SUM('4A By Neighborhood'!B8:B11)</f>
        <v>0</v>
      </c>
      <c r="C8" s="44">
        <f>SUM('4A By Neighborhood'!C8:C11)</f>
        <v>12</v>
      </c>
      <c r="D8" s="44">
        <f>SUM('4A By Neighborhood'!D8:D11)</f>
        <v>76</v>
      </c>
      <c r="E8" s="44">
        <f>SUM('4A By Neighborhood'!E8:E11)</f>
        <v>0</v>
      </c>
      <c r="F8" s="44">
        <f>SUM('4A By Neighborhood'!F8:F11)</f>
        <v>4</v>
      </c>
      <c r="G8" s="44">
        <f>SUM('4A By Neighborhood'!G8:G11)</f>
        <v>4</v>
      </c>
      <c r="H8" s="44">
        <f>SUM('4A By Neighborhood'!H8:H11)</f>
        <v>660</v>
      </c>
      <c r="I8" s="44">
        <f>SUM('4A By Neighborhood'!I8:I11)</f>
        <v>28</v>
      </c>
      <c r="J8" s="44">
        <f>SUM('4A By Neighborhood'!J8:J11)</f>
        <v>9</v>
      </c>
      <c r="K8" s="44">
        <f>SUM('4A By Neighborhood'!K8:K11)</f>
        <v>3</v>
      </c>
      <c r="L8" s="44">
        <f>SUM('4A By Neighborhood'!L8:L11)</f>
        <v>15</v>
      </c>
      <c r="M8" s="44">
        <f t="shared" ref="M8:M11" si="0">SUM(B8:L8)</f>
        <v>811</v>
      </c>
      <c r="N8" s="44">
        <f>SUM('4A By Neighborhood'!N8:N11)</f>
        <v>6</v>
      </c>
      <c r="O8" s="17"/>
      <c r="P8" s="17"/>
    </row>
    <row r="9" spans="1:16" ht="12" customHeight="1">
      <c r="A9" s="47" t="s">
        <v>223</v>
      </c>
      <c r="B9" s="47">
        <f>SUM('4A By Neighborhood'!B12:B23)</f>
        <v>1901</v>
      </c>
      <c r="C9" s="47">
        <f>SUM('4A By Neighborhood'!C12:C23)</f>
        <v>3541</v>
      </c>
      <c r="D9" s="47">
        <f>SUM('4A By Neighborhood'!D12:D23)</f>
        <v>1455</v>
      </c>
      <c r="E9" s="47">
        <f>SUM('4A By Neighborhood'!E12:E23)</f>
        <v>398</v>
      </c>
      <c r="F9" s="47">
        <f>SUM('4A By Neighborhood'!F12:F23)</f>
        <v>900</v>
      </c>
      <c r="G9" s="47">
        <f>SUM('4A By Neighborhood'!G12:G23)</f>
        <v>472</v>
      </c>
      <c r="H9" s="47">
        <f>SUM('4A By Neighborhood'!H12:H23)</f>
        <v>495</v>
      </c>
      <c r="I9" s="47">
        <f>SUM('4A By Neighborhood'!I12:I23)</f>
        <v>349</v>
      </c>
      <c r="J9" s="47">
        <f>SUM('4A By Neighborhood'!J12:J23)</f>
        <v>222</v>
      </c>
      <c r="K9" s="47">
        <f>SUM('4A By Neighborhood'!K12:K23)</f>
        <v>103</v>
      </c>
      <c r="L9" s="47">
        <f>SUM('4A By Neighborhood'!L12:L23)</f>
        <v>100</v>
      </c>
      <c r="M9" s="47">
        <f t="shared" si="0"/>
        <v>9936</v>
      </c>
      <c r="N9" s="47">
        <f>SUM('4A By Neighborhood'!N12:N23)</f>
        <v>51</v>
      </c>
      <c r="O9" s="17"/>
      <c r="P9" s="17"/>
    </row>
    <row r="10" spans="1:16" ht="12" customHeight="1">
      <c r="A10" s="45" t="s">
        <v>225</v>
      </c>
      <c r="B10" s="45">
        <f>SUM('4A By Neighborhood'!B24:B26)</f>
        <v>650</v>
      </c>
      <c r="C10" s="45">
        <f>SUM('4A By Neighborhood'!C24:C26)</f>
        <v>2797</v>
      </c>
      <c r="D10" s="45">
        <f>SUM('4A By Neighborhood'!D24:D26)</f>
        <v>257</v>
      </c>
      <c r="E10" s="45">
        <f>SUM('4A By Neighborhood'!E24:E26)</f>
        <v>1324</v>
      </c>
      <c r="F10" s="45">
        <f>SUM('4A By Neighborhood'!F24:F26)</f>
        <v>903</v>
      </c>
      <c r="G10" s="45">
        <f>SUM('4A By Neighborhood'!G24:G26)</f>
        <v>320</v>
      </c>
      <c r="H10" s="45">
        <f>SUM('4A By Neighborhood'!H24:H26)</f>
        <v>248</v>
      </c>
      <c r="I10" s="45">
        <f>SUM('4A By Neighborhood'!I24:I26)</f>
        <v>319</v>
      </c>
      <c r="J10" s="45">
        <f>SUM('4A By Neighborhood'!J24:J26)</f>
        <v>20</v>
      </c>
      <c r="K10" s="45">
        <f>SUM('4A By Neighborhood'!K24:K26)</f>
        <v>11</v>
      </c>
      <c r="L10" s="45">
        <f>SUM('4A By Neighborhood'!L24:L26)</f>
        <v>19</v>
      </c>
      <c r="M10" s="45">
        <f t="shared" si="0"/>
        <v>6868</v>
      </c>
      <c r="N10" s="45">
        <f>SUM('4A By Neighborhood'!N24:N26)</f>
        <v>20</v>
      </c>
      <c r="O10" s="17"/>
      <c r="P10" s="17"/>
    </row>
    <row r="11" spans="1:16" ht="12" customHeight="1">
      <c r="A11" s="48" t="s">
        <v>224</v>
      </c>
      <c r="B11" s="48">
        <f>SUM('4A By Neighborhood'!B27)</f>
        <v>263</v>
      </c>
      <c r="C11" s="48">
        <f>SUM('4A By Neighborhood'!C27)</f>
        <v>1227</v>
      </c>
      <c r="D11" s="48">
        <f>SUM('4A By Neighborhood'!D27)</f>
        <v>0</v>
      </c>
      <c r="E11" s="48">
        <f>SUM('4A By Neighborhood'!E27)</f>
        <v>0</v>
      </c>
      <c r="F11" s="48">
        <f>SUM('4A By Neighborhood'!F27)</f>
        <v>365</v>
      </c>
      <c r="G11" s="48">
        <f>SUM('4A By Neighborhood'!G27)</f>
        <v>117</v>
      </c>
      <c r="H11" s="48">
        <f>SUM('4A By Neighborhood'!H27)</f>
        <v>98</v>
      </c>
      <c r="I11" s="48">
        <f>SUM('4A By Neighborhood'!I27)</f>
        <v>54</v>
      </c>
      <c r="J11" s="48">
        <f>SUM('4A By Neighborhood'!J27)</f>
        <v>16</v>
      </c>
      <c r="K11" s="48">
        <f>SUM('4A By Neighborhood'!K27)</f>
        <v>13</v>
      </c>
      <c r="L11" s="48">
        <f>SUM('4A By Neighborhood'!L27)</f>
        <v>13</v>
      </c>
      <c r="M11" s="48">
        <f t="shared" si="0"/>
        <v>2166</v>
      </c>
      <c r="N11" s="48">
        <f>SUM('4A By Neighborhood'!N27)</f>
        <v>4</v>
      </c>
      <c r="O11" s="17"/>
      <c r="P11" s="17"/>
    </row>
    <row r="12" spans="1:16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N2"/>
    <mergeCell ref="B5:M5"/>
    <mergeCell ref="A3:N3"/>
    <mergeCell ref="A1:N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showGridLines="0" workbookViewId="0"/>
  </sheetViews>
  <sheetFormatPr defaultColWidth="14.42578125" defaultRowHeight="15" customHeight="1"/>
  <cols>
    <col min="1" max="1" width="29.28515625" customWidth="1"/>
    <col min="2" max="6" width="7" customWidth="1"/>
    <col min="7" max="7" width="8.7109375" customWidth="1"/>
    <col min="8" max="8" width="8.5703125" customWidth="1"/>
    <col min="9" max="9" width="10" customWidth="1"/>
    <col min="10" max="10" width="7" customWidth="1"/>
    <col min="11" max="11" width="7.140625" customWidth="1"/>
    <col min="12" max="12" width="7.42578125" customWidth="1"/>
    <col min="13" max="13" width="7" customWidth="1"/>
    <col min="14" max="15" width="8" customWidth="1"/>
  </cols>
  <sheetData>
    <row r="1" spans="1:15">
      <c r="A1" s="296" t="s">
        <v>226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3"/>
      <c r="O1" s="33"/>
    </row>
    <row r="2" spans="1:15" ht="12.75" customHeight="1">
      <c r="A2" s="297" t="str">
        <f>'Key Abbreviations'!B1</f>
        <v>University of California San Diego, Survey of Parking Space Inventory, Fall 2019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33"/>
      <c r="O2" s="33"/>
    </row>
    <row r="3" spans="1:15" ht="12.75" customHeight="1">
      <c r="A3" s="297" t="s">
        <v>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33"/>
      <c r="O3" s="33"/>
    </row>
    <row r="4" spans="1:15" ht="12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2" customHeight="1">
      <c r="A5" s="35" t="s">
        <v>220</v>
      </c>
      <c r="B5" s="293" t="s">
        <v>211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5"/>
      <c r="N5" s="17"/>
      <c r="O5" s="17"/>
    </row>
    <row r="6" spans="1:15" ht="12" customHeight="1">
      <c r="A6" s="37"/>
      <c r="B6" s="35" t="s">
        <v>198</v>
      </c>
      <c r="C6" s="35" t="s">
        <v>199</v>
      </c>
      <c r="D6" s="35" t="s">
        <v>200</v>
      </c>
      <c r="E6" s="38" t="s">
        <v>201</v>
      </c>
      <c r="F6" s="35" t="s">
        <v>202</v>
      </c>
      <c r="G6" s="35" t="s">
        <v>203</v>
      </c>
      <c r="H6" s="35" t="s">
        <v>5</v>
      </c>
      <c r="I6" s="35" t="s">
        <v>205</v>
      </c>
      <c r="J6" s="35" t="s">
        <v>206</v>
      </c>
      <c r="K6" s="35" t="s">
        <v>207</v>
      </c>
      <c r="L6" s="35" t="s">
        <v>208</v>
      </c>
      <c r="M6" s="35" t="s">
        <v>209</v>
      </c>
      <c r="N6" s="17"/>
      <c r="O6" s="17"/>
    </row>
    <row r="7" spans="1:15" ht="12" customHeight="1">
      <c r="A7" s="40"/>
      <c r="B7" s="40"/>
      <c r="C7" s="40"/>
      <c r="D7" s="40"/>
      <c r="E7" s="40"/>
      <c r="F7" s="40"/>
      <c r="G7" s="40"/>
      <c r="H7" s="40"/>
      <c r="I7" s="40"/>
      <c r="J7" s="40" t="s">
        <v>210</v>
      </c>
      <c r="K7" s="40" t="s">
        <v>212</v>
      </c>
      <c r="L7" s="40"/>
      <c r="M7" s="40"/>
      <c r="N7" s="17"/>
      <c r="O7" s="17"/>
    </row>
    <row r="8" spans="1:15" ht="12" customHeight="1">
      <c r="A8" s="44" t="s">
        <v>221</v>
      </c>
      <c r="B8" s="50">
        <f>'3A By Area'!B8/'3A By Area'!$M8</f>
        <v>0</v>
      </c>
      <c r="C8" s="50">
        <f>'3A By Area'!C8/'3A By Area'!$M8</f>
        <v>1.4796547472256474E-2</v>
      </c>
      <c r="D8" s="50">
        <f>'3A By Area'!D8/'3A By Area'!$M8</f>
        <v>9.3711467324291003E-2</v>
      </c>
      <c r="E8" s="50">
        <f>'3A By Area'!F8/'3A By Area'!$M8</f>
        <v>4.9321824907521579E-3</v>
      </c>
      <c r="F8" s="50">
        <f>'3A By Area'!F8/'3A By Area'!$M8</f>
        <v>4.9321824907521579E-3</v>
      </c>
      <c r="G8" s="50">
        <f>'3A By Area'!G8/'3A By Area'!$M8</f>
        <v>4.9321824907521579E-3</v>
      </c>
      <c r="H8" s="50">
        <f>'3A By Area'!H8/'3A By Area'!$M8</f>
        <v>0.81381011097410605</v>
      </c>
      <c r="I8" s="50">
        <f>'3A By Area'!I8/'3A By Area'!$M8</f>
        <v>3.4525277435265102E-2</v>
      </c>
      <c r="J8" s="50">
        <f>'3A By Area'!J8/'3A By Area'!$M8</f>
        <v>1.1097410604192354E-2</v>
      </c>
      <c r="K8" s="50">
        <f>'3A By Area'!K8/'3A By Area'!$M8</f>
        <v>3.6991368680641184E-3</v>
      </c>
      <c r="L8" s="50">
        <f>'3A By Area'!L8/'3A By Area'!$M8</f>
        <v>1.8495684340320593E-2</v>
      </c>
      <c r="M8" s="50">
        <f>'3A By Area'!M8/'3A By Area'!$M8</f>
        <v>1</v>
      </c>
      <c r="N8" s="17"/>
      <c r="O8" s="17"/>
    </row>
    <row r="9" spans="1:15" ht="12" customHeight="1">
      <c r="A9" s="47" t="s">
        <v>223</v>
      </c>
      <c r="B9" s="51">
        <f>'3A By Area'!B9/'3A By Area'!$M9</f>
        <v>0.1913244766505636</v>
      </c>
      <c r="C9" s="51">
        <f>'3A By Area'!C9/'3A By Area'!$M9</f>
        <v>0.3563808373590982</v>
      </c>
      <c r="D9" s="51">
        <f>'3A By Area'!D9/'3A By Area'!$M9</f>
        <v>0.14643719806763286</v>
      </c>
      <c r="E9" s="51">
        <f>'3A By Area'!F9/'3A By Area'!$M9</f>
        <v>9.0579710144927536E-2</v>
      </c>
      <c r="F9" s="51">
        <f>'3A By Area'!F9/'3A By Area'!$M9</f>
        <v>9.0579710144927536E-2</v>
      </c>
      <c r="G9" s="51">
        <f>'3A By Area'!G9/'3A By Area'!$M9</f>
        <v>4.7504025764895333E-2</v>
      </c>
      <c r="H9" s="51">
        <f>'3A By Area'!H9/'3A By Area'!$M9</f>
        <v>4.9818840579710144E-2</v>
      </c>
      <c r="I9" s="51">
        <f>'3A By Area'!I9/'3A By Area'!$M9</f>
        <v>3.5124798711755237E-2</v>
      </c>
      <c r="J9" s="51">
        <f>'3A By Area'!J9/'3A By Area'!$M9</f>
        <v>2.2342995169082124E-2</v>
      </c>
      <c r="K9" s="51">
        <f>'3A By Area'!K9/'3A By Area'!$M9</f>
        <v>1.0366344605475039E-2</v>
      </c>
      <c r="L9" s="51">
        <f>'3A By Area'!L9/'3A By Area'!$M9</f>
        <v>1.0064412238325281E-2</v>
      </c>
      <c r="M9" s="51">
        <f>'3A By Area'!M9/'3A By Area'!$M9</f>
        <v>1</v>
      </c>
      <c r="N9" s="17"/>
      <c r="O9" s="17"/>
    </row>
    <row r="10" spans="1:15" ht="12" customHeight="1">
      <c r="A10" s="45" t="s">
        <v>225</v>
      </c>
      <c r="B10" s="46">
        <f>'3A By Area'!B10/'3A By Area'!$M10</f>
        <v>9.4641817122888758E-2</v>
      </c>
      <c r="C10" s="46">
        <f>'3A By Area'!C10/'3A By Area'!$M10</f>
        <v>0.40725101921956902</v>
      </c>
      <c r="D10" s="46">
        <f>'3A By Area'!D10/'3A By Area'!$M10</f>
        <v>3.7419918462434476E-2</v>
      </c>
      <c r="E10" s="46">
        <f>'3A By Area'!F10/'3A By Area'!$M10</f>
        <v>0.13147932440302854</v>
      </c>
      <c r="F10" s="46">
        <f>'3A By Area'!F10/'3A By Area'!$M10</f>
        <v>0.13147932440302854</v>
      </c>
      <c r="G10" s="46">
        <f>'3A By Area'!G10/'3A By Area'!$M10</f>
        <v>4.6592894583576003E-2</v>
      </c>
      <c r="H10" s="46">
        <f>'3A By Area'!H10/'3A By Area'!$M10</f>
        <v>3.6109493302271402E-2</v>
      </c>
      <c r="I10" s="46">
        <f>'3A By Area'!I10/'3A By Area'!$M10</f>
        <v>4.6447291788002332E-2</v>
      </c>
      <c r="J10" s="46">
        <f>'3A By Area'!J10/'3A By Area'!$M10</f>
        <v>2.9120559114735002E-3</v>
      </c>
      <c r="K10" s="46">
        <f>'3A By Area'!K10/'3A By Area'!$M10</f>
        <v>1.6016307513104251E-3</v>
      </c>
      <c r="L10" s="46">
        <f>'3A By Area'!L10/'3A By Area'!$M10</f>
        <v>2.7664531158998252E-3</v>
      </c>
      <c r="M10" s="46">
        <f>'3A By Area'!M10/'3A By Area'!$M10</f>
        <v>1</v>
      </c>
      <c r="N10" s="17"/>
      <c r="O10" s="17"/>
    </row>
    <row r="11" spans="1:15" ht="12" customHeight="1">
      <c r="A11" s="48" t="s">
        <v>224</v>
      </c>
      <c r="B11" s="49">
        <f>'3A By Area'!B11/'3A By Area'!$M11</f>
        <v>0.12142197599261312</v>
      </c>
      <c r="C11" s="49">
        <f>'3A By Area'!C11/'3A By Area'!$M11</f>
        <v>0.56648199445983383</v>
      </c>
      <c r="D11" s="49">
        <f>'3A By Area'!D11/'3A By Area'!$M11</f>
        <v>0</v>
      </c>
      <c r="E11" s="49">
        <f>'3A By Area'!F11/'3A By Area'!$M11</f>
        <v>0.16851338873499538</v>
      </c>
      <c r="F11" s="49">
        <f>'3A By Area'!F11/'3A By Area'!$M11</f>
        <v>0.16851338873499538</v>
      </c>
      <c r="G11" s="49">
        <f>'3A By Area'!G11/'3A By Area'!$M11</f>
        <v>5.4016620498614956E-2</v>
      </c>
      <c r="H11" s="49">
        <f>'3A By Area'!H11/'3A By Area'!$M11</f>
        <v>4.5244690674053553E-2</v>
      </c>
      <c r="I11" s="49">
        <f>'3A By Area'!I11/'3A By Area'!$M11</f>
        <v>2.4930747922437674E-2</v>
      </c>
      <c r="J11" s="49">
        <f>'3A By Area'!J11/'3A By Area'!$M11</f>
        <v>7.3868882733148658E-3</v>
      </c>
      <c r="K11" s="49">
        <f>'3A By Area'!K11/'3A By Area'!$M11</f>
        <v>6.0018467220683287E-3</v>
      </c>
      <c r="L11" s="49">
        <f>'3A By Area'!L11/'3A By Area'!$M11</f>
        <v>6.0018467220683287E-3</v>
      </c>
      <c r="M11" s="49">
        <f>'3A By Area'!M11/'3A By Area'!$M11</f>
        <v>1</v>
      </c>
      <c r="N11" s="17"/>
      <c r="O11" s="17"/>
    </row>
    <row r="12" spans="1:15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2" customHeight="1">
      <c r="A13" s="6" t="s">
        <v>215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2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M5"/>
    <mergeCell ref="A3:M3"/>
    <mergeCell ref="A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Title</vt:lpstr>
      <vt:lpstr>Contents</vt:lpstr>
      <vt:lpstr>Key Abbreviations</vt:lpstr>
      <vt:lpstr>1A University-wide</vt:lpstr>
      <vt:lpstr>1B University-wide %</vt:lpstr>
      <vt:lpstr>2A By Location</vt:lpstr>
      <vt:lpstr>2B By Location %</vt:lpstr>
      <vt:lpstr>3A By Area</vt:lpstr>
      <vt:lpstr>3B By Area %</vt:lpstr>
      <vt:lpstr>4A By Neighborhood</vt:lpstr>
      <vt:lpstr>4B By Neighborhood %</vt:lpstr>
      <vt:lpstr>5A By Lot</vt:lpstr>
      <vt:lpstr>5B By Lot %</vt:lpstr>
      <vt:lpstr>6A By Structure</vt:lpstr>
      <vt:lpstr>6A By Structure %</vt:lpstr>
      <vt:lpstr>7 A</vt:lpstr>
      <vt:lpstr>8 Visitor</vt:lpstr>
      <vt:lpstr>9A Reserved By Lot</vt:lpstr>
      <vt:lpstr>9A Reserved By Number</vt:lpstr>
      <vt:lpstr>10 Allocated</vt:lpstr>
      <vt:lpstr>11 Accessible</vt:lpstr>
      <vt:lpstr>12 Loading</vt:lpstr>
      <vt:lpstr>Key to Locations, Areas, Neighb</vt:lpstr>
      <vt:lpstr>Parking Space 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Dizon, Kristina</dc:creator>
  <cp:lastModifiedBy>base7040</cp:lastModifiedBy>
  <dcterms:created xsi:type="dcterms:W3CDTF">2019-04-29T22:09:36Z</dcterms:created>
  <dcterms:modified xsi:type="dcterms:W3CDTF">2019-12-10T18:49:40Z</dcterms:modified>
</cp:coreProperties>
</file>