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Parking Space Inventory\Quarterly Tables\"/>
    </mc:Choice>
  </mc:AlternateContent>
  <xr:revisionPtr revIDLastSave="0" documentId="13_ncr:1_{F9DCBEF3-77F1-4F9A-8097-9560C1FB1509}" xr6:coauthVersionLast="36" xr6:coauthVersionMax="36" xr10:uidLastSave="{00000000-0000-0000-0000-000000000000}"/>
  <bookViews>
    <workbookView xWindow="0" yWindow="0" windowWidth="14000" windowHeight="7370" firstSheet="14" activeTab="23" xr2:uid="{00000000-000D-0000-FFFF-FFFF00000000}"/>
  </bookViews>
  <sheets>
    <sheet name="Title" sheetId="1" r:id="rId1"/>
    <sheet name="Contents" sheetId="2" r:id="rId2"/>
    <sheet name="Key Abbreviations" sheetId="27" r:id="rId3"/>
    <sheet name="1A University-wide" sheetId="3" r:id="rId4"/>
    <sheet name="1B University-wide %" sheetId="4" r:id="rId5"/>
    <sheet name="2A By Location" sheetId="5" r:id="rId6"/>
    <sheet name="2B By Location %" sheetId="6" r:id="rId7"/>
    <sheet name="3A By Area" sheetId="7" r:id="rId8"/>
    <sheet name="3B By Area %" sheetId="8" r:id="rId9"/>
    <sheet name="4A By Neighborhood" sheetId="9" r:id="rId10"/>
    <sheet name="4B By Neighborhood %" sheetId="10" r:id="rId11"/>
    <sheet name="5A By Lot" sheetId="11" r:id="rId12"/>
    <sheet name="5B By Lot %" sheetId="12" r:id="rId13"/>
    <sheet name="6A By Structure" sheetId="13" r:id="rId14"/>
    <sheet name="6A By Structure %" sheetId="14" r:id="rId15"/>
    <sheet name="7 A" sheetId="15" r:id="rId16"/>
    <sheet name="8 Visitor" sheetId="16" r:id="rId17"/>
    <sheet name="9 Reserved" sheetId="17" r:id="rId18"/>
    <sheet name="10 Allocated" sheetId="19" r:id="rId19"/>
    <sheet name="11 Accessible" sheetId="20" r:id="rId20"/>
    <sheet name="Copy of Copy of 11 Accessible" sheetId="22" state="hidden" r:id="rId21"/>
    <sheet name="Printed Accessible Checking She" sheetId="23" state="hidden" r:id="rId22"/>
    <sheet name="12 Loading" sheetId="24" r:id="rId23"/>
    <sheet name="13 Key to Locations" sheetId="25" r:id="rId24"/>
    <sheet name="14 Parking Space Descriptions" sheetId="26" r:id="rId25"/>
  </sheets>
  <definedNames>
    <definedName name="_xlnm.Print_Area" localSheetId="23">'13 Key to Locations'!$A$1:$V$70</definedName>
    <definedName name="_xlnm.Print_Area" localSheetId="3">'1A University-wide'!$A$1:$M$10</definedName>
    <definedName name="_xlnm.Print_Area" localSheetId="4">'1B University-wide %'!$A$1:$L$11</definedName>
    <definedName name="_xlnm.Print_Area" localSheetId="5">'2A By Location'!$A$1:$N$14</definedName>
    <definedName name="_xlnm.Print_Area" localSheetId="6">'2B By Location %'!$A$1:$M$12</definedName>
    <definedName name="_xlnm.Print_Area" localSheetId="7">'3A By Area'!$A$1:$N$15</definedName>
    <definedName name="_xlnm.Print_Area" localSheetId="8">'3B By Area %'!$A$1:$M$15</definedName>
    <definedName name="_xlnm.Print_Area" localSheetId="9">'4A By Neighborhood'!$A$1:$N$31</definedName>
    <definedName name="_xlnm.Print_Area" localSheetId="10">'4B By Neighborhood %'!$A$1:$M$32</definedName>
    <definedName name="_xlnm.Print_Area" localSheetId="11">'5A By Lot'!$A$1:$N$193</definedName>
    <definedName name="_xlnm.Print_Area" localSheetId="12">'5B By Lot %'!$A$1:$L$192</definedName>
    <definedName name="_xlnm.Print_Area" localSheetId="13">'6A By Structure'!$A$1:$N$20</definedName>
    <definedName name="_xlnm.Print_Area" localSheetId="14">'6A By Structure %'!$A$1:$M$21</definedName>
    <definedName name="_xlnm.Print_Area" localSheetId="15">'7 A'!$A$1:$G$55</definedName>
    <definedName name="_xlnm.Print_Area" localSheetId="16">'8 Visitor'!$A$1:$H$55</definedName>
    <definedName name="_xlnm.Print_Area" localSheetId="17">'9 Reserved'!$A$1:$I$631</definedName>
    <definedName name="_xlnm.Print_Area" localSheetId="2">'Key Abbreviations'!$B$1:$C$81</definedName>
    <definedName name="_xlnm.Print_Area" localSheetId="0">Title!$A$1:$G$20</definedName>
    <definedName name="_xlnm.Print_Titles" localSheetId="18">'10 Allocated'!$1:$5</definedName>
    <definedName name="_xlnm.Print_Titles" localSheetId="19">'11 Accessible'!$1:$5</definedName>
    <definedName name="_xlnm.Print_Titles" localSheetId="11">'5A By Lot'!$1:$8</definedName>
    <definedName name="_xlnm.Print_Titles" localSheetId="12">'5B By Lot %'!$1:$7</definedName>
    <definedName name="_xlnm.Print_Titles" localSheetId="17">'9 Reserved'!$1:$7</definedName>
    <definedName name="_xlnm.Print_Titles" localSheetId="2">'Key Abbreviations'!$2:$7</definedName>
  </definedNames>
  <calcPr calcId="191029"/>
</workbook>
</file>

<file path=xl/calcChain.xml><?xml version="1.0" encoding="utf-8"?>
<calcChain xmlns="http://schemas.openxmlformats.org/spreadsheetml/2006/main">
  <c r="G35" i="16" l="1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B2" i="20" l="1"/>
  <c r="B2" i="27" l="1"/>
  <c r="B2" i="26"/>
  <c r="H57" i="24"/>
  <c r="G57" i="24"/>
  <c r="F57" i="24"/>
  <c r="E57" i="24"/>
  <c r="D57" i="24"/>
  <c r="C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7" i="24"/>
  <c r="B2" i="24"/>
  <c r="B2" i="23"/>
  <c r="E57" i="22"/>
  <c r="D57" i="22"/>
  <c r="F57" i="22" s="1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C2" i="22"/>
  <c r="D107" i="20"/>
  <c r="C107" i="20"/>
  <c r="E107" i="20" s="1"/>
  <c r="E106" i="20"/>
  <c r="E105" i="20"/>
  <c r="E104" i="20"/>
  <c r="E103" i="20"/>
  <c r="E102" i="20"/>
  <c r="E101" i="20"/>
  <c r="E100" i="20"/>
  <c r="E99" i="20"/>
  <c r="E98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D142" i="19"/>
  <c r="B2" i="19"/>
  <c r="B2" i="17"/>
  <c r="F51" i="16"/>
  <c r="E51" i="16"/>
  <c r="D51" i="16"/>
  <c r="C51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B2" i="16"/>
  <c r="E52" i="15"/>
  <c r="D52" i="15"/>
  <c r="C52" i="15"/>
  <c r="B52" i="15"/>
  <c r="A2" i="15"/>
  <c r="A2" i="14"/>
  <c r="M18" i="13"/>
  <c r="K18" i="13"/>
  <c r="J18" i="13"/>
  <c r="I18" i="13"/>
  <c r="H18" i="13"/>
  <c r="G18" i="13"/>
  <c r="F18" i="13"/>
  <c r="E18" i="13"/>
  <c r="D18" i="13"/>
  <c r="C18" i="13"/>
  <c r="B18" i="13"/>
  <c r="M17" i="13"/>
  <c r="K17" i="13"/>
  <c r="J17" i="13"/>
  <c r="I17" i="13"/>
  <c r="H17" i="13"/>
  <c r="G17" i="13"/>
  <c r="F17" i="13"/>
  <c r="E17" i="13"/>
  <c r="D17" i="13"/>
  <c r="C17" i="13"/>
  <c r="B17" i="13"/>
  <c r="M16" i="13"/>
  <c r="K16" i="13"/>
  <c r="J16" i="13"/>
  <c r="I16" i="13"/>
  <c r="H16" i="13"/>
  <c r="G16" i="13"/>
  <c r="F16" i="13"/>
  <c r="E16" i="13"/>
  <c r="D16" i="13"/>
  <c r="C16" i="13"/>
  <c r="B16" i="13"/>
  <c r="M15" i="13"/>
  <c r="K15" i="13"/>
  <c r="J15" i="13"/>
  <c r="I15" i="13"/>
  <c r="H15" i="13"/>
  <c r="G15" i="13"/>
  <c r="F15" i="13"/>
  <c r="E15" i="13"/>
  <c r="D15" i="13"/>
  <c r="C15" i="13"/>
  <c r="B15" i="13"/>
  <c r="M14" i="13"/>
  <c r="K14" i="13"/>
  <c r="J14" i="13"/>
  <c r="I14" i="13"/>
  <c r="H14" i="13"/>
  <c r="G14" i="13"/>
  <c r="F14" i="13"/>
  <c r="E14" i="13"/>
  <c r="D14" i="13"/>
  <c r="C14" i="13"/>
  <c r="B14" i="13"/>
  <c r="M13" i="13"/>
  <c r="K13" i="13"/>
  <c r="J13" i="13"/>
  <c r="I13" i="13"/>
  <c r="H13" i="13"/>
  <c r="G13" i="13"/>
  <c r="F13" i="13"/>
  <c r="E13" i="13"/>
  <c r="D13" i="13"/>
  <c r="C13" i="13"/>
  <c r="B13" i="13"/>
  <c r="M12" i="13"/>
  <c r="K12" i="13"/>
  <c r="J12" i="13"/>
  <c r="I12" i="13"/>
  <c r="H12" i="13"/>
  <c r="G12" i="13"/>
  <c r="F12" i="13"/>
  <c r="E12" i="13"/>
  <c r="D12" i="13"/>
  <c r="C12" i="13"/>
  <c r="B12" i="13"/>
  <c r="M11" i="13"/>
  <c r="K11" i="13"/>
  <c r="J11" i="13"/>
  <c r="I11" i="13"/>
  <c r="H11" i="13"/>
  <c r="G11" i="13"/>
  <c r="F11" i="13"/>
  <c r="E11" i="13"/>
  <c r="D11" i="13"/>
  <c r="C11" i="13"/>
  <c r="B11" i="13"/>
  <c r="M10" i="13"/>
  <c r="K10" i="13"/>
  <c r="J10" i="13"/>
  <c r="I10" i="13"/>
  <c r="H10" i="13"/>
  <c r="G10" i="13"/>
  <c r="F10" i="13"/>
  <c r="E10" i="13"/>
  <c r="D10" i="13"/>
  <c r="C10" i="13"/>
  <c r="B10" i="13"/>
  <c r="M9" i="13"/>
  <c r="K9" i="13"/>
  <c r="J9" i="13"/>
  <c r="I9" i="13"/>
  <c r="H9" i="13"/>
  <c r="G9" i="13"/>
  <c r="F9" i="13"/>
  <c r="E9" i="13"/>
  <c r="D9" i="13"/>
  <c r="C9" i="13"/>
  <c r="B9" i="13"/>
  <c r="M8" i="13"/>
  <c r="K8" i="13"/>
  <c r="J8" i="13"/>
  <c r="I8" i="13"/>
  <c r="H8" i="13"/>
  <c r="G8" i="13"/>
  <c r="F8" i="13"/>
  <c r="E8" i="13"/>
  <c r="D8" i="13"/>
  <c r="C8" i="13"/>
  <c r="B8" i="13"/>
  <c r="A2" i="13"/>
  <c r="A2" i="12"/>
  <c r="M193" i="11"/>
  <c r="M192" i="11"/>
  <c r="M191" i="11"/>
  <c r="M190" i="11"/>
  <c r="B187" i="12" s="1"/>
  <c r="M189" i="11"/>
  <c r="M188" i="11"/>
  <c r="M187" i="11"/>
  <c r="M186" i="11"/>
  <c r="M185" i="11"/>
  <c r="M184" i="11"/>
  <c r="D181" i="12" s="1"/>
  <c r="M183" i="11"/>
  <c r="M182" i="11"/>
  <c r="M181" i="11"/>
  <c r="M180" i="11"/>
  <c r="M179" i="11"/>
  <c r="M178" i="11"/>
  <c r="E175" i="12" s="1"/>
  <c r="M177" i="11"/>
  <c r="M176" i="11"/>
  <c r="K173" i="12" s="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E147" i="12" s="1"/>
  <c r="M149" i="11"/>
  <c r="M148" i="11"/>
  <c r="L145" i="12" s="1"/>
  <c r="M147" i="11"/>
  <c r="M146" i="11"/>
  <c r="M145" i="11"/>
  <c r="M144" i="11"/>
  <c r="H142" i="12" s="1"/>
  <c r="M143" i="11"/>
  <c r="M142" i="11"/>
  <c r="C140" i="12" s="1"/>
  <c r="M141" i="11"/>
  <c r="M140" i="11"/>
  <c r="I138" i="12" s="1"/>
  <c r="M139" i="11"/>
  <c r="M138" i="11"/>
  <c r="D136" i="12" s="1"/>
  <c r="M137" i="11"/>
  <c r="M136" i="11"/>
  <c r="J134" i="12" s="1"/>
  <c r="M135" i="11"/>
  <c r="M134" i="11"/>
  <c r="F132" i="12" s="1"/>
  <c r="M133" i="11"/>
  <c r="M132" i="11"/>
  <c r="H130" i="12" s="1"/>
  <c r="M131" i="11"/>
  <c r="M130" i="11"/>
  <c r="B128" i="12" s="1"/>
  <c r="M129" i="11"/>
  <c r="M128" i="11"/>
  <c r="L126" i="12" s="1"/>
  <c r="M127" i="11"/>
  <c r="M126" i="11"/>
  <c r="J124" i="12" s="1"/>
  <c r="M125" i="11"/>
  <c r="M124" i="11"/>
  <c r="H122" i="12" s="1"/>
  <c r="M123" i="11"/>
  <c r="M122" i="11"/>
  <c r="J120" i="12" s="1"/>
  <c r="M121" i="11"/>
  <c r="M120" i="11"/>
  <c r="L118" i="12" s="1"/>
  <c r="M119" i="11"/>
  <c r="M118" i="11"/>
  <c r="F116" i="12" s="1"/>
  <c r="M117" i="11"/>
  <c r="M116" i="11"/>
  <c r="H114" i="12" s="1"/>
  <c r="M115" i="11"/>
  <c r="M114" i="11"/>
  <c r="B112" i="12" s="1"/>
  <c r="M113" i="11"/>
  <c r="M112" i="11"/>
  <c r="L110" i="12" s="1"/>
  <c r="M111" i="11"/>
  <c r="M110" i="11"/>
  <c r="J108" i="12" s="1"/>
  <c r="M109" i="11"/>
  <c r="M108" i="11"/>
  <c r="H106" i="12" s="1"/>
  <c r="M107" i="11"/>
  <c r="M106" i="11"/>
  <c r="J104" i="12" s="1"/>
  <c r="M105" i="11"/>
  <c r="M104" i="11"/>
  <c r="L102" i="12" s="1"/>
  <c r="M103" i="11"/>
  <c r="M102" i="11"/>
  <c r="F100" i="12" s="1"/>
  <c r="M101" i="11"/>
  <c r="M100" i="11"/>
  <c r="H98" i="12" s="1"/>
  <c r="M99" i="11"/>
  <c r="M98" i="11"/>
  <c r="B96" i="12" s="1"/>
  <c r="M97" i="11"/>
  <c r="M96" i="11"/>
  <c r="L94" i="12" s="1"/>
  <c r="M95" i="11"/>
  <c r="M94" i="11"/>
  <c r="G92" i="12" s="1"/>
  <c r="M93" i="11"/>
  <c r="M92" i="11"/>
  <c r="K90" i="12" s="1"/>
  <c r="M91" i="11"/>
  <c r="M90" i="11"/>
  <c r="K88" i="12" s="1"/>
  <c r="M89" i="11"/>
  <c r="M88" i="11"/>
  <c r="C86" i="12" s="1"/>
  <c r="M85" i="11"/>
  <c r="M84" i="11"/>
  <c r="G82" i="12" s="1"/>
  <c r="M83" i="11"/>
  <c r="M82" i="11"/>
  <c r="G80" i="12" s="1"/>
  <c r="M81" i="11"/>
  <c r="M80" i="11"/>
  <c r="K78" i="12" s="1"/>
  <c r="M79" i="11"/>
  <c r="M78" i="11"/>
  <c r="K76" i="12" s="1"/>
  <c r="M77" i="11"/>
  <c r="M76" i="11"/>
  <c r="G74" i="12" s="1"/>
  <c r="M75" i="11"/>
  <c r="M74" i="11"/>
  <c r="K72" i="12" s="1"/>
  <c r="M73" i="11"/>
  <c r="M72" i="11"/>
  <c r="K70" i="12" s="1"/>
  <c r="M71" i="11"/>
  <c r="M70" i="11"/>
  <c r="C68" i="12" s="1"/>
  <c r="M69" i="11"/>
  <c r="M68" i="11"/>
  <c r="G66" i="12" s="1"/>
  <c r="M67" i="11"/>
  <c r="M66" i="11"/>
  <c r="G64" i="12" s="1"/>
  <c r="M65" i="11"/>
  <c r="M64" i="11"/>
  <c r="K62" i="12" s="1"/>
  <c r="M63" i="11"/>
  <c r="M62" i="11"/>
  <c r="L60" i="12" s="1"/>
  <c r="M61" i="11"/>
  <c r="M60" i="11"/>
  <c r="K58" i="12" s="1"/>
  <c r="M59" i="11"/>
  <c r="M58" i="11"/>
  <c r="I56" i="12" s="1"/>
  <c r="M57" i="11"/>
  <c r="M56" i="11"/>
  <c r="K54" i="12" s="1"/>
  <c r="M55" i="11"/>
  <c r="M54" i="11"/>
  <c r="I52" i="12" s="1"/>
  <c r="M53" i="11"/>
  <c r="M52" i="11"/>
  <c r="K50" i="12" s="1"/>
  <c r="M51" i="11"/>
  <c r="M50" i="11"/>
  <c r="I48" i="12" s="1"/>
  <c r="M49" i="11"/>
  <c r="M48" i="11"/>
  <c r="K46" i="12" s="1"/>
  <c r="M47" i="11"/>
  <c r="M46" i="11"/>
  <c r="I44" i="12" s="1"/>
  <c r="M45" i="11"/>
  <c r="M44" i="11"/>
  <c r="K42" i="12" s="1"/>
  <c r="M43" i="11"/>
  <c r="M42" i="11"/>
  <c r="I40" i="12" s="1"/>
  <c r="M41" i="11"/>
  <c r="M40" i="11"/>
  <c r="K38" i="12" s="1"/>
  <c r="M39" i="11"/>
  <c r="M38" i="11"/>
  <c r="I36" i="12" s="1"/>
  <c r="M37" i="11"/>
  <c r="E35" i="12" s="1"/>
  <c r="M36" i="11"/>
  <c r="K34" i="12" s="1"/>
  <c r="M35" i="11"/>
  <c r="M34" i="11"/>
  <c r="J33" i="12" s="1"/>
  <c r="M33" i="11"/>
  <c r="J32" i="12" s="1"/>
  <c r="M32" i="11"/>
  <c r="L31" i="12" s="1"/>
  <c r="M31" i="11"/>
  <c r="F30" i="12" s="1"/>
  <c r="M30" i="11"/>
  <c r="J29" i="12" s="1"/>
  <c r="M29" i="11"/>
  <c r="H28" i="12" s="1"/>
  <c r="M28" i="11"/>
  <c r="L27" i="12" s="1"/>
  <c r="M27" i="11"/>
  <c r="J26" i="12" s="1"/>
  <c r="M26" i="11"/>
  <c r="J25" i="12" s="1"/>
  <c r="M25" i="11"/>
  <c r="L24" i="12" s="1"/>
  <c r="M24" i="11"/>
  <c r="L23" i="12" s="1"/>
  <c r="M23" i="11"/>
  <c r="F22" i="12" s="1"/>
  <c r="M22" i="11"/>
  <c r="J21" i="12" s="1"/>
  <c r="M21" i="11"/>
  <c r="H20" i="12" s="1"/>
  <c r="M20" i="11"/>
  <c r="L19" i="12" s="1"/>
  <c r="M19" i="11"/>
  <c r="J18" i="12" s="1"/>
  <c r="M18" i="11"/>
  <c r="J17" i="12" s="1"/>
  <c r="M17" i="11"/>
  <c r="L16" i="12" s="1"/>
  <c r="M16" i="11"/>
  <c r="L15" i="12" s="1"/>
  <c r="M15" i="11"/>
  <c r="F14" i="12" s="1"/>
  <c r="M14" i="11"/>
  <c r="J13" i="12" s="1"/>
  <c r="M13" i="11"/>
  <c r="H12" i="12" s="1"/>
  <c r="M12" i="11"/>
  <c r="L11" i="12" s="1"/>
  <c r="M11" i="11"/>
  <c r="J10" i="12" s="1"/>
  <c r="M10" i="11"/>
  <c r="J9" i="12" s="1"/>
  <c r="M9" i="11"/>
  <c r="L8" i="12" s="1"/>
  <c r="A2" i="11"/>
  <c r="A2" i="10"/>
  <c r="M27" i="9"/>
  <c r="K27" i="9"/>
  <c r="K11" i="7" s="1"/>
  <c r="K9" i="5" s="1"/>
  <c r="J27" i="9"/>
  <c r="I27" i="9"/>
  <c r="H27" i="9"/>
  <c r="H11" i="7" s="1"/>
  <c r="H9" i="5" s="1"/>
  <c r="G27" i="9"/>
  <c r="G11" i="7" s="1"/>
  <c r="G9" i="5" s="1"/>
  <c r="F27" i="9"/>
  <c r="E27" i="9"/>
  <c r="D27" i="9"/>
  <c r="C27" i="9"/>
  <c r="C11" i="7" s="1"/>
  <c r="C9" i="5" s="1"/>
  <c r="B27" i="9"/>
  <c r="M26" i="9"/>
  <c r="K26" i="9"/>
  <c r="J26" i="9"/>
  <c r="J10" i="7" s="1"/>
  <c r="I26" i="9"/>
  <c r="H26" i="9"/>
  <c r="G26" i="9"/>
  <c r="F26" i="9"/>
  <c r="E26" i="9"/>
  <c r="D26" i="9"/>
  <c r="C26" i="9"/>
  <c r="B26" i="9"/>
  <c r="B10" i="7" s="1"/>
  <c r="M25" i="9"/>
  <c r="K25" i="9"/>
  <c r="K10" i="7" s="1"/>
  <c r="J25" i="9"/>
  <c r="I25" i="9"/>
  <c r="H25" i="9"/>
  <c r="G25" i="9"/>
  <c r="G10" i="7" s="1"/>
  <c r="F25" i="9"/>
  <c r="F10" i="7" s="1"/>
  <c r="E25" i="9"/>
  <c r="E10" i="7" s="1"/>
  <c r="D25" i="9"/>
  <c r="C25" i="9"/>
  <c r="C10" i="7" s="1"/>
  <c r="B25" i="9"/>
  <c r="M24" i="9"/>
  <c r="K24" i="9"/>
  <c r="J24" i="9"/>
  <c r="I24" i="9"/>
  <c r="H24" i="9"/>
  <c r="G24" i="9"/>
  <c r="F24" i="9"/>
  <c r="E24" i="9"/>
  <c r="D24" i="9"/>
  <c r="C24" i="9"/>
  <c r="B24" i="9"/>
  <c r="M23" i="9"/>
  <c r="K23" i="9"/>
  <c r="J23" i="9"/>
  <c r="I23" i="9"/>
  <c r="H23" i="9"/>
  <c r="G23" i="9"/>
  <c r="F23" i="9"/>
  <c r="E23" i="9"/>
  <c r="D23" i="9"/>
  <c r="C23" i="9"/>
  <c r="B23" i="9"/>
  <c r="M22" i="9"/>
  <c r="K22" i="9"/>
  <c r="J22" i="9"/>
  <c r="I22" i="9"/>
  <c r="H22" i="9"/>
  <c r="G22" i="9"/>
  <c r="F22" i="9"/>
  <c r="E22" i="9"/>
  <c r="D22" i="9"/>
  <c r="C22" i="9"/>
  <c r="B22" i="9"/>
  <c r="M21" i="9"/>
  <c r="K21" i="9"/>
  <c r="J21" i="9"/>
  <c r="I21" i="9"/>
  <c r="H21" i="9"/>
  <c r="G21" i="9"/>
  <c r="F21" i="9"/>
  <c r="E21" i="9"/>
  <c r="D21" i="9"/>
  <c r="C21" i="9"/>
  <c r="B21" i="9"/>
  <c r="M20" i="9"/>
  <c r="K20" i="9"/>
  <c r="J20" i="9"/>
  <c r="I20" i="9"/>
  <c r="H20" i="9"/>
  <c r="G20" i="9"/>
  <c r="F20" i="9"/>
  <c r="E20" i="9"/>
  <c r="D20" i="9"/>
  <c r="C20" i="9"/>
  <c r="B20" i="9"/>
  <c r="M19" i="9"/>
  <c r="K19" i="9"/>
  <c r="J19" i="9"/>
  <c r="I19" i="9"/>
  <c r="H19" i="9"/>
  <c r="G19" i="9"/>
  <c r="F19" i="9"/>
  <c r="E19" i="9"/>
  <c r="D19" i="9"/>
  <c r="C19" i="9"/>
  <c r="B19" i="9"/>
  <c r="M18" i="9"/>
  <c r="K18" i="9"/>
  <c r="J18" i="9"/>
  <c r="I18" i="9"/>
  <c r="H18" i="9"/>
  <c r="G18" i="9"/>
  <c r="F18" i="9"/>
  <c r="E18" i="9"/>
  <c r="D18" i="9"/>
  <c r="C18" i="9"/>
  <c r="B18" i="9"/>
  <c r="M17" i="9"/>
  <c r="K17" i="9"/>
  <c r="J17" i="9"/>
  <c r="I17" i="9"/>
  <c r="H17" i="9"/>
  <c r="G17" i="9"/>
  <c r="F17" i="9"/>
  <c r="E17" i="9"/>
  <c r="D17" i="9"/>
  <c r="C17" i="9"/>
  <c r="B17" i="9"/>
  <c r="M16" i="9"/>
  <c r="K16" i="9"/>
  <c r="J16" i="9"/>
  <c r="I16" i="9"/>
  <c r="H16" i="9"/>
  <c r="G16" i="9"/>
  <c r="F16" i="9"/>
  <c r="E16" i="9"/>
  <c r="D16" i="9"/>
  <c r="C16" i="9"/>
  <c r="B16" i="9"/>
  <c r="M15" i="9"/>
  <c r="K15" i="9"/>
  <c r="J15" i="9"/>
  <c r="I15" i="9"/>
  <c r="H15" i="9"/>
  <c r="G15" i="9"/>
  <c r="F15" i="9"/>
  <c r="E15" i="9"/>
  <c r="D15" i="9"/>
  <c r="C15" i="9"/>
  <c r="B15" i="9"/>
  <c r="M14" i="9"/>
  <c r="K14" i="9"/>
  <c r="J14" i="9"/>
  <c r="I14" i="9"/>
  <c r="H14" i="9"/>
  <c r="G14" i="9"/>
  <c r="F14" i="9"/>
  <c r="E14" i="9"/>
  <c r="D14" i="9"/>
  <c r="C14" i="9"/>
  <c r="B14" i="9"/>
  <c r="M13" i="9"/>
  <c r="K13" i="9"/>
  <c r="J13" i="9"/>
  <c r="I13" i="9"/>
  <c r="I9" i="7" s="1"/>
  <c r="H13" i="9"/>
  <c r="G13" i="9"/>
  <c r="F13" i="9"/>
  <c r="E13" i="9"/>
  <c r="D13" i="9"/>
  <c r="C13" i="9"/>
  <c r="B13" i="9"/>
  <c r="M12" i="9"/>
  <c r="K12" i="9"/>
  <c r="J12" i="9"/>
  <c r="I12" i="9"/>
  <c r="H12" i="9"/>
  <c r="G12" i="9"/>
  <c r="F12" i="9"/>
  <c r="E12" i="9"/>
  <c r="D12" i="9"/>
  <c r="D9" i="7" s="1"/>
  <c r="C12" i="9"/>
  <c r="B12" i="9"/>
  <c r="M11" i="9"/>
  <c r="K11" i="9"/>
  <c r="J11" i="9"/>
  <c r="I11" i="9"/>
  <c r="H11" i="9"/>
  <c r="G11" i="9"/>
  <c r="F11" i="9"/>
  <c r="E11" i="9"/>
  <c r="D11" i="9"/>
  <c r="C11" i="9"/>
  <c r="B11" i="9"/>
  <c r="M10" i="9"/>
  <c r="K10" i="9"/>
  <c r="J10" i="9"/>
  <c r="I10" i="9"/>
  <c r="H10" i="9"/>
  <c r="G10" i="9"/>
  <c r="F10" i="9"/>
  <c r="E10" i="9"/>
  <c r="D10" i="9"/>
  <c r="C10" i="9"/>
  <c r="B10" i="9"/>
  <c r="M9" i="9"/>
  <c r="K9" i="9"/>
  <c r="J9" i="9"/>
  <c r="I9" i="9"/>
  <c r="H9" i="9"/>
  <c r="G9" i="9"/>
  <c r="F9" i="9"/>
  <c r="E9" i="9"/>
  <c r="D9" i="9"/>
  <c r="C9" i="9"/>
  <c r="B9" i="9"/>
  <c r="M8" i="9"/>
  <c r="K8" i="9"/>
  <c r="J8" i="9"/>
  <c r="I8" i="9"/>
  <c r="H8" i="9"/>
  <c r="H8" i="7" s="1"/>
  <c r="G8" i="9"/>
  <c r="F8" i="9"/>
  <c r="E8" i="9"/>
  <c r="D8" i="9"/>
  <c r="C8" i="9"/>
  <c r="B8" i="9"/>
  <c r="A2" i="9"/>
  <c r="A2" i="8"/>
  <c r="M11" i="7"/>
  <c r="M9" i="5" s="1"/>
  <c r="J11" i="7"/>
  <c r="J9" i="5" s="1"/>
  <c r="I11" i="7"/>
  <c r="I9" i="5" s="1"/>
  <c r="F11" i="7"/>
  <c r="F9" i="5" s="1"/>
  <c r="E11" i="7"/>
  <c r="E9" i="5" s="1"/>
  <c r="D11" i="7"/>
  <c r="D9" i="5" s="1"/>
  <c r="B11" i="7"/>
  <c r="B9" i="5" s="1"/>
  <c r="M10" i="7"/>
  <c r="I10" i="7"/>
  <c r="H10" i="7"/>
  <c r="D10" i="7"/>
  <c r="D8" i="7"/>
  <c r="A2" i="7"/>
  <c r="A2" i="6"/>
  <c r="A2" i="5"/>
  <c r="A2" i="4"/>
  <c r="A2" i="3"/>
  <c r="E9" i="7" l="1"/>
  <c r="D64" i="22"/>
  <c r="C8" i="7"/>
  <c r="C9" i="7"/>
  <c r="D8" i="5"/>
  <c r="D8" i="3" s="1"/>
  <c r="I8" i="7"/>
  <c r="I8" i="5" s="1"/>
  <c r="I8" i="3" s="1"/>
  <c r="G8" i="7"/>
  <c r="G8" i="5" s="1"/>
  <c r="G8" i="3" s="1"/>
  <c r="K8" i="7"/>
  <c r="K8" i="5" s="1"/>
  <c r="K8" i="3" s="1"/>
  <c r="M8" i="7"/>
  <c r="G9" i="7"/>
  <c r="K9" i="7"/>
  <c r="H9" i="7"/>
  <c r="H8" i="5" s="1"/>
  <c r="H8" i="3" s="1"/>
  <c r="M9" i="7"/>
  <c r="E8" i="7"/>
  <c r="E8" i="5" s="1"/>
  <c r="E8" i="3" s="1"/>
  <c r="F8" i="7"/>
  <c r="F8" i="5" s="1"/>
  <c r="F9" i="7"/>
  <c r="L11" i="7"/>
  <c r="L11" i="9"/>
  <c r="L11" i="10" s="1"/>
  <c r="L19" i="9"/>
  <c r="L19" i="10" s="1"/>
  <c r="L27" i="9"/>
  <c r="L27" i="10" s="1"/>
  <c r="L8" i="9"/>
  <c r="L8" i="10" s="1"/>
  <c r="J8" i="7"/>
  <c r="L12" i="9"/>
  <c r="G12" i="10" s="1"/>
  <c r="J9" i="7"/>
  <c r="L16" i="9"/>
  <c r="L20" i="9"/>
  <c r="L24" i="9"/>
  <c r="C9" i="12"/>
  <c r="K9" i="12"/>
  <c r="I11" i="12"/>
  <c r="G13" i="12"/>
  <c r="E15" i="12"/>
  <c r="C17" i="12"/>
  <c r="K17" i="12"/>
  <c r="I19" i="12"/>
  <c r="G21" i="12"/>
  <c r="E23" i="12"/>
  <c r="C25" i="12"/>
  <c r="K25" i="12"/>
  <c r="I27" i="12"/>
  <c r="G29" i="12"/>
  <c r="E31" i="12"/>
  <c r="C33" i="12"/>
  <c r="K33" i="12"/>
  <c r="H34" i="12"/>
  <c r="D36" i="12"/>
  <c r="L36" i="12"/>
  <c r="H38" i="12"/>
  <c r="D40" i="12"/>
  <c r="L40" i="12"/>
  <c r="H42" i="12"/>
  <c r="D44" i="12"/>
  <c r="L44" i="12"/>
  <c r="H46" i="12"/>
  <c r="D48" i="12"/>
  <c r="L48" i="12"/>
  <c r="H50" i="12"/>
  <c r="D52" i="12"/>
  <c r="L52" i="12"/>
  <c r="H54" i="12"/>
  <c r="D56" i="12"/>
  <c r="L56" i="12"/>
  <c r="H58" i="12"/>
  <c r="D60" i="12"/>
  <c r="E62" i="12"/>
  <c r="K64" i="12"/>
  <c r="G68" i="12"/>
  <c r="C72" i="12"/>
  <c r="I74" i="12"/>
  <c r="E78" i="12"/>
  <c r="K80" i="12"/>
  <c r="G86" i="12"/>
  <c r="C90" i="12"/>
  <c r="I92" i="12"/>
  <c r="F96" i="12"/>
  <c r="D102" i="12"/>
  <c r="B108" i="12"/>
  <c r="F112" i="12"/>
  <c r="D118" i="12"/>
  <c r="B124" i="12"/>
  <c r="F128" i="12"/>
  <c r="L15" i="13"/>
  <c r="C8" i="10"/>
  <c r="E9" i="12"/>
  <c r="C11" i="12"/>
  <c r="K11" i="12"/>
  <c r="I13" i="12"/>
  <c r="G15" i="12"/>
  <c r="E17" i="12"/>
  <c r="C19" i="12"/>
  <c r="K19" i="12"/>
  <c r="I21" i="12"/>
  <c r="G23" i="12"/>
  <c r="E25" i="12"/>
  <c r="C27" i="12"/>
  <c r="K27" i="12"/>
  <c r="I29" i="12"/>
  <c r="G31" i="12"/>
  <c r="E33" i="12"/>
  <c r="B34" i="12"/>
  <c r="J34" i="12"/>
  <c r="F36" i="12"/>
  <c r="B38" i="12"/>
  <c r="J38" i="12"/>
  <c r="F40" i="12"/>
  <c r="B42" i="12"/>
  <c r="J42" i="12"/>
  <c r="F44" i="12"/>
  <c r="B46" i="12"/>
  <c r="J46" i="12"/>
  <c r="F48" i="12"/>
  <c r="B50" i="12"/>
  <c r="J50" i="12"/>
  <c r="F52" i="12"/>
  <c r="B54" i="12"/>
  <c r="J54" i="12"/>
  <c r="F56" i="12"/>
  <c r="B58" i="12"/>
  <c r="J58" i="12"/>
  <c r="F60" i="12"/>
  <c r="I62" i="12"/>
  <c r="E66" i="12"/>
  <c r="K68" i="12"/>
  <c r="G72" i="12"/>
  <c r="C76" i="12"/>
  <c r="I78" i="12"/>
  <c r="E82" i="12"/>
  <c r="K86" i="12"/>
  <c r="G90" i="12"/>
  <c r="C94" i="12"/>
  <c r="J136" i="12"/>
  <c r="L10" i="7"/>
  <c r="B10" i="8" s="1"/>
  <c r="L10" i="9"/>
  <c r="L14" i="9"/>
  <c r="G14" i="10" s="1"/>
  <c r="L18" i="9"/>
  <c r="I18" i="10" s="1"/>
  <c r="L22" i="9"/>
  <c r="E22" i="10" s="1"/>
  <c r="L26" i="9"/>
  <c r="G9" i="12"/>
  <c r="E11" i="12"/>
  <c r="C13" i="12"/>
  <c r="K13" i="12"/>
  <c r="I15" i="12"/>
  <c r="G17" i="12"/>
  <c r="E19" i="12"/>
  <c r="C21" i="12"/>
  <c r="K21" i="12"/>
  <c r="I23" i="12"/>
  <c r="G25" i="12"/>
  <c r="E27" i="12"/>
  <c r="C29" i="12"/>
  <c r="K29" i="12"/>
  <c r="I31" i="12"/>
  <c r="G33" i="12"/>
  <c r="D34" i="12"/>
  <c r="L34" i="12"/>
  <c r="H36" i="12"/>
  <c r="D38" i="12"/>
  <c r="L38" i="12"/>
  <c r="H40" i="12"/>
  <c r="D42" i="12"/>
  <c r="L42" i="12"/>
  <c r="H44" i="12"/>
  <c r="D46" i="12"/>
  <c r="L46" i="12"/>
  <c r="H48" i="12"/>
  <c r="D50" i="12"/>
  <c r="L50" i="12"/>
  <c r="H52" i="12"/>
  <c r="D54" i="12"/>
  <c r="L54" i="12"/>
  <c r="H56" i="12"/>
  <c r="D58" i="12"/>
  <c r="L58" i="12"/>
  <c r="H60" i="12"/>
  <c r="C64" i="12"/>
  <c r="I66" i="12"/>
  <c r="E70" i="12"/>
  <c r="G76" i="12"/>
  <c r="C80" i="12"/>
  <c r="I82" i="12"/>
  <c r="E88" i="12"/>
  <c r="G94" i="12"/>
  <c r="B100" i="12"/>
  <c r="F104" i="12"/>
  <c r="D110" i="12"/>
  <c r="B116" i="12"/>
  <c r="F120" i="12"/>
  <c r="D126" i="12"/>
  <c r="B132" i="12"/>
  <c r="L9" i="13"/>
  <c r="L13" i="13"/>
  <c r="H13" i="14" s="1"/>
  <c r="L17" i="13"/>
  <c r="C17" i="14" s="1"/>
  <c r="I9" i="12"/>
  <c r="G11" i="12"/>
  <c r="E13" i="12"/>
  <c r="C15" i="12"/>
  <c r="K15" i="12"/>
  <c r="I17" i="12"/>
  <c r="G19" i="12"/>
  <c r="E21" i="12"/>
  <c r="C23" i="12"/>
  <c r="K23" i="12"/>
  <c r="I25" i="12"/>
  <c r="G27" i="12"/>
  <c r="E29" i="12"/>
  <c r="C31" i="12"/>
  <c r="K31" i="12"/>
  <c r="I33" i="12"/>
  <c r="F34" i="12"/>
  <c r="B36" i="12"/>
  <c r="J36" i="12"/>
  <c r="F38" i="12"/>
  <c r="B40" i="12"/>
  <c r="J40" i="12"/>
  <c r="F42" i="12"/>
  <c r="B44" i="12"/>
  <c r="J44" i="12"/>
  <c r="F46" i="12"/>
  <c r="B48" i="12"/>
  <c r="J48" i="12"/>
  <c r="F50" i="12"/>
  <c r="B52" i="12"/>
  <c r="J52" i="12"/>
  <c r="F54" i="12"/>
  <c r="B56" i="12"/>
  <c r="J56" i="12"/>
  <c r="F58" i="12"/>
  <c r="B60" i="12"/>
  <c r="J60" i="12"/>
  <c r="I70" i="12"/>
  <c r="E74" i="12"/>
  <c r="I88" i="12"/>
  <c r="E92" i="12"/>
  <c r="J100" i="12"/>
  <c r="J116" i="12"/>
  <c r="K132" i="12"/>
  <c r="H140" i="12"/>
  <c r="G9" i="14"/>
  <c r="E15" i="14"/>
  <c r="B15" i="14"/>
  <c r="G51" i="16"/>
  <c r="F52" i="15"/>
  <c r="E8" i="10"/>
  <c r="I8" i="10"/>
  <c r="G10" i="10"/>
  <c r="D11" i="10"/>
  <c r="H11" i="10"/>
  <c r="D19" i="10"/>
  <c r="H19" i="10"/>
  <c r="C11" i="8"/>
  <c r="G11" i="8"/>
  <c r="K11" i="8"/>
  <c r="J8" i="5"/>
  <c r="L12" i="10"/>
  <c r="E12" i="10"/>
  <c r="K12" i="10"/>
  <c r="C12" i="10"/>
  <c r="I12" i="10"/>
  <c r="L16" i="10"/>
  <c r="I16" i="10"/>
  <c r="G16" i="10"/>
  <c r="E16" i="10"/>
  <c r="K16" i="10"/>
  <c r="C16" i="10"/>
  <c r="L20" i="10"/>
  <c r="E20" i="10"/>
  <c r="K20" i="10"/>
  <c r="C20" i="10"/>
  <c r="I20" i="10"/>
  <c r="G20" i="10"/>
  <c r="L24" i="10"/>
  <c r="I24" i="10"/>
  <c r="G24" i="10"/>
  <c r="E24" i="10"/>
  <c r="K24" i="10"/>
  <c r="C24" i="10"/>
  <c r="J11" i="8"/>
  <c r="F11" i="8"/>
  <c r="B11" i="8"/>
  <c r="I11" i="8"/>
  <c r="E11" i="8"/>
  <c r="L11" i="8"/>
  <c r="H11" i="8"/>
  <c r="G8" i="10"/>
  <c r="K8" i="10"/>
  <c r="F11" i="10"/>
  <c r="J11" i="10"/>
  <c r="F19" i="10"/>
  <c r="J19" i="10"/>
  <c r="I10" i="8"/>
  <c r="G10" i="8"/>
  <c r="L10" i="10"/>
  <c r="K10" i="10"/>
  <c r="C10" i="10"/>
  <c r="I10" i="10"/>
  <c r="E10" i="10"/>
  <c r="L14" i="10"/>
  <c r="K14" i="10"/>
  <c r="C14" i="10"/>
  <c r="I14" i="10"/>
  <c r="L18" i="10"/>
  <c r="K18" i="10"/>
  <c r="C18" i="10"/>
  <c r="E18" i="10"/>
  <c r="L22" i="10"/>
  <c r="C22" i="10"/>
  <c r="L26" i="10"/>
  <c r="K26" i="10"/>
  <c r="C26" i="10"/>
  <c r="I26" i="10"/>
  <c r="G26" i="10"/>
  <c r="E26" i="10"/>
  <c r="C11" i="10"/>
  <c r="G11" i="10"/>
  <c r="K11" i="10"/>
  <c r="C19" i="10"/>
  <c r="G19" i="10"/>
  <c r="K19" i="10"/>
  <c r="K27" i="10"/>
  <c r="B11" i="10"/>
  <c r="B19" i="10"/>
  <c r="H8" i="12"/>
  <c r="B10" i="12"/>
  <c r="D12" i="12"/>
  <c r="L12" i="12"/>
  <c r="H16" i="12"/>
  <c r="B18" i="12"/>
  <c r="D20" i="12"/>
  <c r="L20" i="12"/>
  <c r="H24" i="12"/>
  <c r="B26" i="12"/>
  <c r="D28" i="12"/>
  <c r="L28" i="12"/>
  <c r="B32" i="12"/>
  <c r="B8" i="7"/>
  <c r="B9" i="7"/>
  <c r="D11" i="8"/>
  <c r="D8" i="10"/>
  <c r="H8" i="10"/>
  <c r="L9" i="9"/>
  <c r="L9" i="10" s="1"/>
  <c r="D10" i="10"/>
  <c r="H10" i="10"/>
  <c r="D12" i="10"/>
  <c r="H12" i="10"/>
  <c r="L13" i="9"/>
  <c r="L13" i="10" s="1"/>
  <c r="D14" i="10"/>
  <c r="H14" i="10"/>
  <c r="L15" i="9"/>
  <c r="L15" i="10" s="1"/>
  <c r="D16" i="10"/>
  <c r="H16" i="10"/>
  <c r="L17" i="9"/>
  <c r="L17" i="10" s="1"/>
  <c r="D18" i="10"/>
  <c r="H18" i="10"/>
  <c r="D20" i="10"/>
  <c r="H20" i="10"/>
  <c r="L21" i="9"/>
  <c r="L21" i="10" s="1"/>
  <c r="H22" i="10"/>
  <c r="L23" i="9"/>
  <c r="L23" i="10" s="1"/>
  <c r="D24" i="10"/>
  <c r="H24" i="10"/>
  <c r="L25" i="9"/>
  <c r="L25" i="10" s="1"/>
  <c r="D26" i="10"/>
  <c r="H26" i="10"/>
  <c r="K10" i="12"/>
  <c r="G10" i="12"/>
  <c r="C10" i="12"/>
  <c r="I10" i="12"/>
  <c r="E10" i="12"/>
  <c r="K14" i="12"/>
  <c r="G14" i="12"/>
  <c r="C14" i="12"/>
  <c r="I14" i="12"/>
  <c r="E14" i="12"/>
  <c r="K18" i="12"/>
  <c r="G18" i="12"/>
  <c r="C18" i="12"/>
  <c r="I18" i="12"/>
  <c r="E18" i="12"/>
  <c r="K22" i="12"/>
  <c r="G22" i="12"/>
  <c r="C22" i="12"/>
  <c r="I22" i="12"/>
  <c r="E22" i="12"/>
  <c r="K26" i="12"/>
  <c r="G26" i="12"/>
  <c r="C26" i="12"/>
  <c r="I26" i="12"/>
  <c r="E26" i="12"/>
  <c r="K30" i="12"/>
  <c r="G30" i="12"/>
  <c r="C30" i="12"/>
  <c r="J30" i="12"/>
  <c r="I30" i="12"/>
  <c r="E30" i="12"/>
  <c r="K37" i="12"/>
  <c r="G37" i="12"/>
  <c r="C37" i="12"/>
  <c r="J37" i="12"/>
  <c r="F37" i="12"/>
  <c r="B37" i="12"/>
  <c r="I37" i="12"/>
  <c r="E37" i="12"/>
  <c r="L37" i="12"/>
  <c r="H37" i="12"/>
  <c r="D37" i="12"/>
  <c r="K41" i="12"/>
  <c r="G41" i="12"/>
  <c r="C41" i="12"/>
  <c r="J41" i="12"/>
  <c r="F41" i="12"/>
  <c r="B41" i="12"/>
  <c r="I41" i="12"/>
  <c r="E41" i="12"/>
  <c r="L41" i="12"/>
  <c r="H41" i="12"/>
  <c r="D41" i="12"/>
  <c r="K45" i="12"/>
  <c r="G45" i="12"/>
  <c r="C45" i="12"/>
  <c r="J45" i="12"/>
  <c r="F45" i="12"/>
  <c r="B45" i="12"/>
  <c r="I45" i="12"/>
  <c r="E45" i="12"/>
  <c r="L45" i="12"/>
  <c r="H45" i="12"/>
  <c r="D45" i="12"/>
  <c r="K49" i="12"/>
  <c r="G49" i="12"/>
  <c r="C49" i="12"/>
  <c r="J49" i="12"/>
  <c r="F49" i="12"/>
  <c r="B49" i="12"/>
  <c r="I49" i="12"/>
  <c r="E49" i="12"/>
  <c r="L49" i="12"/>
  <c r="H49" i="12"/>
  <c r="D49" i="12"/>
  <c r="K53" i="12"/>
  <c r="G53" i="12"/>
  <c r="C53" i="12"/>
  <c r="J53" i="12"/>
  <c r="F53" i="12"/>
  <c r="B53" i="12"/>
  <c r="I53" i="12"/>
  <c r="E53" i="12"/>
  <c r="L53" i="12"/>
  <c r="H53" i="12"/>
  <c r="D53" i="12"/>
  <c r="K57" i="12"/>
  <c r="G57" i="12"/>
  <c r="C57" i="12"/>
  <c r="J57" i="12"/>
  <c r="F57" i="12"/>
  <c r="B57" i="12"/>
  <c r="I57" i="12"/>
  <c r="E57" i="12"/>
  <c r="L57" i="12"/>
  <c r="H57" i="12"/>
  <c r="D57" i="12"/>
  <c r="K61" i="12"/>
  <c r="G61" i="12"/>
  <c r="I61" i="12"/>
  <c r="E61" i="12"/>
  <c r="L61" i="12"/>
  <c r="D61" i="12"/>
  <c r="J61" i="12"/>
  <c r="C61" i="12"/>
  <c r="H61" i="12"/>
  <c r="B61" i="12"/>
  <c r="F61" i="12"/>
  <c r="K65" i="12"/>
  <c r="G65" i="12"/>
  <c r="C65" i="12"/>
  <c r="I65" i="12"/>
  <c r="E65" i="12"/>
  <c r="H65" i="12"/>
  <c r="F65" i="12"/>
  <c r="L65" i="12"/>
  <c r="D65" i="12"/>
  <c r="J65" i="12"/>
  <c r="B65" i="12"/>
  <c r="K69" i="12"/>
  <c r="G69" i="12"/>
  <c r="C69" i="12"/>
  <c r="I69" i="12"/>
  <c r="E69" i="12"/>
  <c r="L69" i="12"/>
  <c r="D69" i="12"/>
  <c r="J69" i="12"/>
  <c r="B69" i="12"/>
  <c r="H69" i="12"/>
  <c r="F69" i="12"/>
  <c r="K73" i="12"/>
  <c r="G73" i="12"/>
  <c r="C73" i="12"/>
  <c r="I73" i="12"/>
  <c r="E73" i="12"/>
  <c r="H73" i="12"/>
  <c r="F73" i="12"/>
  <c r="L73" i="12"/>
  <c r="D73" i="12"/>
  <c r="J73" i="12"/>
  <c r="B73" i="12"/>
  <c r="K77" i="12"/>
  <c r="G77" i="12"/>
  <c r="C77" i="12"/>
  <c r="I77" i="12"/>
  <c r="E77" i="12"/>
  <c r="L77" i="12"/>
  <c r="D77" i="12"/>
  <c r="J77" i="12"/>
  <c r="B77" i="12"/>
  <c r="H77" i="12"/>
  <c r="F77" i="12"/>
  <c r="K81" i="12"/>
  <c r="G81" i="12"/>
  <c r="C81" i="12"/>
  <c r="I81" i="12"/>
  <c r="E81" i="12"/>
  <c r="H81" i="12"/>
  <c r="F81" i="12"/>
  <c r="L81" i="12"/>
  <c r="D81" i="12"/>
  <c r="J81" i="12"/>
  <c r="B81" i="12"/>
  <c r="K87" i="12"/>
  <c r="G87" i="12"/>
  <c r="C87" i="12"/>
  <c r="I87" i="12"/>
  <c r="E87" i="12"/>
  <c r="L87" i="12"/>
  <c r="D87" i="12"/>
  <c r="J87" i="12"/>
  <c r="B87" i="12"/>
  <c r="H87" i="12"/>
  <c r="F87" i="12"/>
  <c r="K91" i="12"/>
  <c r="G91" i="12"/>
  <c r="C91" i="12"/>
  <c r="I91" i="12"/>
  <c r="E91" i="12"/>
  <c r="H91" i="12"/>
  <c r="F91" i="12"/>
  <c r="L91" i="12"/>
  <c r="D91" i="12"/>
  <c r="J91" i="12"/>
  <c r="B91" i="12"/>
  <c r="L95" i="12"/>
  <c r="H95" i="12"/>
  <c r="D95" i="12"/>
  <c r="J95" i="12"/>
  <c r="F95" i="12"/>
  <c r="B95" i="12"/>
  <c r="G95" i="12"/>
  <c r="K95" i="12"/>
  <c r="C95" i="12"/>
  <c r="I95" i="12"/>
  <c r="E95" i="12"/>
  <c r="L99" i="12"/>
  <c r="H99" i="12"/>
  <c r="D99" i="12"/>
  <c r="J99" i="12"/>
  <c r="F99" i="12"/>
  <c r="B99" i="12"/>
  <c r="K99" i="12"/>
  <c r="C99" i="12"/>
  <c r="G99" i="12"/>
  <c r="I99" i="12"/>
  <c r="E99" i="12"/>
  <c r="L103" i="12"/>
  <c r="H103" i="12"/>
  <c r="D103" i="12"/>
  <c r="J103" i="12"/>
  <c r="F103" i="12"/>
  <c r="B103" i="12"/>
  <c r="G103" i="12"/>
  <c r="K103" i="12"/>
  <c r="C103" i="12"/>
  <c r="I103" i="12"/>
  <c r="E103" i="12"/>
  <c r="L107" i="12"/>
  <c r="H107" i="12"/>
  <c r="D107" i="12"/>
  <c r="J107" i="12"/>
  <c r="F107" i="12"/>
  <c r="B107" i="12"/>
  <c r="K107" i="12"/>
  <c r="C107" i="12"/>
  <c r="G107" i="12"/>
  <c r="E107" i="12"/>
  <c r="I107" i="12"/>
  <c r="L111" i="12"/>
  <c r="H111" i="12"/>
  <c r="D111" i="12"/>
  <c r="J111" i="12"/>
  <c r="F111" i="12"/>
  <c r="B111" i="12"/>
  <c r="G111" i="12"/>
  <c r="K111" i="12"/>
  <c r="C111" i="12"/>
  <c r="I111" i="12"/>
  <c r="E111" i="12"/>
  <c r="L115" i="12"/>
  <c r="H115" i="12"/>
  <c r="D115" i="12"/>
  <c r="J115" i="12"/>
  <c r="F115" i="12"/>
  <c r="B115" i="12"/>
  <c r="K115" i="12"/>
  <c r="C115" i="12"/>
  <c r="G115" i="12"/>
  <c r="I115" i="12"/>
  <c r="E115" i="12"/>
  <c r="L119" i="12"/>
  <c r="H119" i="12"/>
  <c r="D119" i="12"/>
  <c r="J119" i="12"/>
  <c r="F119" i="12"/>
  <c r="B119" i="12"/>
  <c r="G119" i="12"/>
  <c r="K119" i="12"/>
  <c r="C119" i="12"/>
  <c r="I119" i="12"/>
  <c r="E119" i="12"/>
  <c r="L123" i="12"/>
  <c r="H123" i="12"/>
  <c r="D123" i="12"/>
  <c r="J123" i="12"/>
  <c r="F123" i="12"/>
  <c r="B123" i="12"/>
  <c r="K123" i="12"/>
  <c r="C123" i="12"/>
  <c r="G123" i="12"/>
  <c r="E123" i="12"/>
  <c r="I123" i="12"/>
  <c r="L127" i="12"/>
  <c r="H127" i="12"/>
  <c r="D127" i="12"/>
  <c r="J127" i="12"/>
  <c r="F127" i="12"/>
  <c r="B127" i="12"/>
  <c r="G127" i="12"/>
  <c r="K127" i="12"/>
  <c r="C127" i="12"/>
  <c r="I127" i="12"/>
  <c r="E127" i="12"/>
  <c r="L131" i="12"/>
  <c r="H131" i="12"/>
  <c r="D131" i="12"/>
  <c r="J131" i="12"/>
  <c r="F131" i="12"/>
  <c r="B131" i="12"/>
  <c r="K131" i="12"/>
  <c r="C131" i="12"/>
  <c r="G131" i="12"/>
  <c r="I131" i="12"/>
  <c r="E131" i="12"/>
  <c r="L135" i="12"/>
  <c r="H135" i="12"/>
  <c r="D135" i="12"/>
  <c r="I135" i="12"/>
  <c r="C135" i="12"/>
  <c r="K135" i="12"/>
  <c r="F135" i="12"/>
  <c r="G135" i="12"/>
  <c r="B135" i="12"/>
  <c r="J135" i="12"/>
  <c r="E135" i="12"/>
  <c r="L139" i="12"/>
  <c r="H139" i="12"/>
  <c r="D139" i="12"/>
  <c r="G139" i="12"/>
  <c r="B139" i="12"/>
  <c r="J139" i="12"/>
  <c r="E139" i="12"/>
  <c r="F139" i="12"/>
  <c r="K139" i="12"/>
  <c r="I139" i="12"/>
  <c r="C139" i="12"/>
  <c r="L143" i="12"/>
  <c r="H143" i="12"/>
  <c r="D143" i="12"/>
  <c r="K143" i="12"/>
  <c r="F143" i="12"/>
  <c r="I143" i="12"/>
  <c r="C143" i="12"/>
  <c r="E143" i="12"/>
  <c r="J143" i="12"/>
  <c r="G143" i="12"/>
  <c r="B143" i="12"/>
  <c r="K146" i="12"/>
  <c r="G146" i="12"/>
  <c r="C146" i="12"/>
  <c r="H146" i="12"/>
  <c r="B146" i="12"/>
  <c r="F146" i="12"/>
  <c r="J146" i="12"/>
  <c r="D146" i="12"/>
  <c r="L146" i="12"/>
  <c r="E146" i="12"/>
  <c r="I146" i="12"/>
  <c r="K150" i="12"/>
  <c r="G150" i="12"/>
  <c r="C150" i="12"/>
  <c r="I150" i="12"/>
  <c r="D150" i="12"/>
  <c r="L150" i="12"/>
  <c r="F150" i="12"/>
  <c r="H150" i="12"/>
  <c r="B150" i="12"/>
  <c r="E150" i="12"/>
  <c r="J150" i="12"/>
  <c r="K154" i="12"/>
  <c r="G154" i="12"/>
  <c r="C154" i="12"/>
  <c r="H154" i="12"/>
  <c r="B154" i="12"/>
  <c r="J154" i="12"/>
  <c r="E154" i="12"/>
  <c r="F154" i="12"/>
  <c r="L154" i="12"/>
  <c r="D154" i="12"/>
  <c r="I154" i="12"/>
  <c r="K158" i="12"/>
  <c r="G158" i="12"/>
  <c r="C158" i="12"/>
  <c r="L158" i="12"/>
  <c r="F158" i="12"/>
  <c r="I158" i="12"/>
  <c r="D158" i="12"/>
  <c r="E158" i="12"/>
  <c r="J158" i="12"/>
  <c r="B158" i="12"/>
  <c r="H158" i="12"/>
  <c r="K162" i="12"/>
  <c r="G162" i="12"/>
  <c r="C162" i="12"/>
  <c r="J162" i="12"/>
  <c r="E162" i="12"/>
  <c r="H162" i="12"/>
  <c r="B162" i="12"/>
  <c r="D162" i="12"/>
  <c r="I162" i="12"/>
  <c r="L162" i="12"/>
  <c r="F162" i="12"/>
  <c r="K166" i="12"/>
  <c r="G166" i="12"/>
  <c r="C166" i="12"/>
  <c r="I166" i="12"/>
  <c r="D166" i="12"/>
  <c r="L166" i="12"/>
  <c r="F166" i="12"/>
  <c r="B166" i="12"/>
  <c r="H166" i="12"/>
  <c r="J166" i="12"/>
  <c r="E166" i="12"/>
  <c r="K170" i="12"/>
  <c r="G170" i="12"/>
  <c r="C170" i="12"/>
  <c r="I170" i="12"/>
  <c r="E170" i="12"/>
  <c r="J170" i="12"/>
  <c r="B170" i="12"/>
  <c r="F170" i="12"/>
  <c r="H170" i="12"/>
  <c r="D170" i="12"/>
  <c r="L170" i="12"/>
  <c r="K174" i="12"/>
  <c r="G174" i="12"/>
  <c r="C174" i="12"/>
  <c r="I174" i="12"/>
  <c r="E174" i="12"/>
  <c r="F174" i="12"/>
  <c r="J174" i="12"/>
  <c r="B174" i="12"/>
  <c r="L174" i="12"/>
  <c r="D174" i="12"/>
  <c r="H174" i="12"/>
  <c r="L178" i="12"/>
  <c r="H178" i="12"/>
  <c r="D178" i="12"/>
  <c r="I178" i="12"/>
  <c r="C178" i="12"/>
  <c r="K178" i="12"/>
  <c r="F178" i="12"/>
  <c r="G178" i="12"/>
  <c r="B178" i="12"/>
  <c r="E178" i="12"/>
  <c r="J178" i="12"/>
  <c r="J182" i="12"/>
  <c r="F182" i="12"/>
  <c r="B182" i="12"/>
  <c r="L182" i="12"/>
  <c r="H182" i="12"/>
  <c r="D182" i="12"/>
  <c r="G182" i="12"/>
  <c r="K182" i="12"/>
  <c r="C182" i="12"/>
  <c r="E182" i="12"/>
  <c r="I182" i="12"/>
  <c r="J186" i="12"/>
  <c r="F186" i="12"/>
  <c r="B186" i="12"/>
  <c r="L186" i="12"/>
  <c r="H186" i="12"/>
  <c r="D186" i="12"/>
  <c r="K186" i="12"/>
  <c r="C186" i="12"/>
  <c r="G186" i="12"/>
  <c r="I186" i="12"/>
  <c r="E186" i="12"/>
  <c r="J190" i="12"/>
  <c r="F190" i="12"/>
  <c r="B190" i="12"/>
  <c r="L190" i="12"/>
  <c r="H190" i="12"/>
  <c r="D190" i="12"/>
  <c r="G190" i="12"/>
  <c r="K190" i="12"/>
  <c r="C190" i="12"/>
  <c r="E190" i="12"/>
  <c r="I190" i="12"/>
  <c r="B8" i="12"/>
  <c r="J8" i="12"/>
  <c r="D10" i="12"/>
  <c r="L10" i="12"/>
  <c r="F12" i="12"/>
  <c r="H14" i="12"/>
  <c r="B16" i="12"/>
  <c r="J16" i="12"/>
  <c r="D18" i="12"/>
  <c r="L18" i="12"/>
  <c r="F20" i="12"/>
  <c r="H22" i="12"/>
  <c r="B24" i="12"/>
  <c r="J24" i="12"/>
  <c r="D26" i="12"/>
  <c r="L26" i="12"/>
  <c r="F28" i="12"/>
  <c r="H30" i="12"/>
  <c r="F32" i="12"/>
  <c r="I9" i="10"/>
  <c r="E11" i="10"/>
  <c r="I11" i="10"/>
  <c r="E13" i="10"/>
  <c r="I13" i="10"/>
  <c r="E17" i="10"/>
  <c r="I17" i="10"/>
  <c r="E19" i="10"/>
  <c r="I19" i="10"/>
  <c r="E23" i="10"/>
  <c r="I23" i="10"/>
  <c r="I25" i="10"/>
  <c r="D8" i="12"/>
  <c r="F10" i="12"/>
  <c r="B14" i="12"/>
  <c r="J14" i="12"/>
  <c r="D16" i="12"/>
  <c r="F18" i="12"/>
  <c r="B22" i="12"/>
  <c r="J22" i="12"/>
  <c r="D24" i="12"/>
  <c r="F26" i="12"/>
  <c r="B30" i="12"/>
  <c r="L30" i="12"/>
  <c r="L9" i="5"/>
  <c r="L9" i="6" s="1"/>
  <c r="B8" i="10"/>
  <c r="F8" i="10"/>
  <c r="J8" i="10"/>
  <c r="B10" i="10"/>
  <c r="F10" i="10"/>
  <c r="J10" i="10"/>
  <c r="B12" i="10"/>
  <c r="F12" i="10"/>
  <c r="J12" i="10"/>
  <c r="B14" i="10"/>
  <c r="F14" i="10"/>
  <c r="J14" i="10"/>
  <c r="B16" i="10"/>
  <c r="F16" i="10"/>
  <c r="J16" i="10"/>
  <c r="B18" i="10"/>
  <c r="F18" i="10"/>
  <c r="J18" i="10"/>
  <c r="B20" i="10"/>
  <c r="F20" i="10"/>
  <c r="J20" i="10"/>
  <c r="B24" i="10"/>
  <c r="F24" i="10"/>
  <c r="J24" i="10"/>
  <c r="B26" i="10"/>
  <c r="F26" i="10"/>
  <c r="J26" i="10"/>
  <c r="I8" i="12"/>
  <c r="E8" i="12"/>
  <c r="K8" i="12"/>
  <c r="G8" i="12"/>
  <c r="C8" i="12"/>
  <c r="I12" i="12"/>
  <c r="E12" i="12"/>
  <c r="K12" i="12"/>
  <c r="G12" i="12"/>
  <c r="C12" i="12"/>
  <c r="I16" i="12"/>
  <c r="E16" i="12"/>
  <c r="K16" i="12"/>
  <c r="G16" i="12"/>
  <c r="C16" i="12"/>
  <c r="I20" i="12"/>
  <c r="E20" i="12"/>
  <c r="K20" i="12"/>
  <c r="G20" i="12"/>
  <c r="C20" i="12"/>
  <c r="I24" i="12"/>
  <c r="E24" i="12"/>
  <c r="K24" i="12"/>
  <c r="G24" i="12"/>
  <c r="C24" i="12"/>
  <c r="I28" i="12"/>
  <c r="E28" i="12"/>
  <c r="K28" i="12"/>
  <c r="G28" i="12"/>
  <c r="C28" i="12"/>
  <c r="I32" i="12"/>
  <c r="E32" i="12"/>
  <c r="L32" i="12"/>
  <c r="H32" i="12"/>
  <c r="D32" i="12"/>
  <c r="K32" i="12"/>
  <c r="G32" i="12"/>
  <c r="C32" i="12"/>
  <c r="L35" i="12"/>
  <c r="H35" i="12"/>
  <c r="D35" i="12"/>
  <c r="K35" i="12"/>
  <c r="G35" i="12"/>
  <c r="C35" i="12"/>
  <c r="J35" i="12"/>
  <c r="F35" i="12"/>
  <c r="B35" i="12"/>
  <c r="I39" i="12"/>
  <c r="E39" i="12"/>
  <c r="L39" i="12"/>
  <c r="H39" i="12"/>
  <c r="D39" i="12"/>
  <c r="K39" i="12"/>
  <c r="G39" i="12"/>
  <c r="C39" i="12"/>
  <c r="J39" i="12"/>
  <c r="F39" i="12"/>
  <c r="B39" i="12"/>
  <c r="I43" i="12"/>
  <c r="E43" i="12"/>
  <c r="L43" i="12"/>
  <c r="H43" i="12"/>
  <c r="D43" i="12"/>
  <c r="K43" i="12"/>
  <c r="G43" i="12"/>
  <c r="C43" i="12"/>
  <c r="J43" i="12"/>
  <c r="F43" i="12"/>
  <c r="B43" i="12"/>
  <c r="I47" i="12"/>
  <c r="E47" i="12"/>
  <c r="L47" i="12"/>
  <c r="H47" i="12"/>
  <c r="D47" i="12"/>
  <c r="K47" i="12"/>
  <c r="G47" i="12"/>
  <c r="C47" i="12"/>
  <c r="J47" i="12"/>
  <c r="F47" i="12"/>
  <c r="B47" i="12"/>
  <c r="I51" i="12"/>
  <c r="E51" i="12"/>
  <c r="L51" i="12"/>
  <c r="H51" i="12"/>
  <c r="D51" i="12"/>
  <c r="K51" i="12"/>
  <c r="G51" i="12"/>
  <c r="C51" i="12"/>
  <c r="J51" i="12"/>
  <c r="F51" i="12"/>
  <c r="B51" i="12"/>
  <c r="I55" i="12"/>
  <c r="E55" i="12"/>
  <c r="L55" i="12"/>
  <c r="H55" i="12"/>
  <c r="D55" i="12"/>
  <c r="K55" i="12"/>
  <c r="G55" i="12"/>
  <c r="C55" i="12"/>
  <c r="J55" i="12"/>
  <c r="F55" i="12"/>
  <c r="B55" i="12"/>
  <c r="I59" i="12"/>
  <c r="E59" i="12"/>
  <c r="L59" i="12"/>
  <c r="H59" i="12"/>
  <c r="D59" i="12"/>
  <c r="K59" i="12"/>
  <c r="G59" i="12"/>
  <c r="C59" i="12"/>
  <c r="J59" i="12"/>
  <c r="F59" i="12"/>
  <c r="B59" i="12"/>
  <c r="I63" i="12"/>
  <c r="E63" i="12"/>
  <c r="K63" i="12"/>
  <c r="G63" i="12"/>
  <c r="C63" i="12"/>
  <c r="F63" i="12"/>
  <c r="L63" i="12"/>
  <c r="D63" i="12"/>
  <c r="J63" i="12"/>
  <c r="B63" i="12"/>
  <c r="H63" i="12"/>
  <c r="I67" i="12"/>
  <c r="E67" i="12"/>
  <c r="K67" i="12"/>
  <c r="G67" i="12"/>
  <c r="C67" i="12"/>
  <c r="J67" i="12"/>
  <c r="B67" i="12"/>
  <c r="H67" i="12"/>
  <c r="F67" i="12"/>
  <c r="L67" i="12"/>
  <c r="D67" i="12"/>
  <c r="I71" i="12"/>
  <c r="E71" i="12"/>
  <c r="K71" i="12"/>
  <c r="G71" i="12"/>
  <c r="C71" i="12"/>
  <c r="F71" i="12"/>
  <c r="L71" i="12"/>
  <c r="D71" i="12"/>
  <c r="J71" i="12"/>
  <c r="B71" i="12"/>
  <c r="H71" i="12"/>
  <c r="I75" i="12"/>
  <c r="E75" i="12"/>
  <c r="K75" i="12"/>
  <c r="G75" i="12"/>
  <c r="C75" i="12"/>
  <c r="J75" i="12"/>
  <c r="B75" i="12"/>
  <c r="H75" i="12"/>
  <c r="F75" i="12"/>
  <c r="L75" i="12"/>
  <c r="D75" i="12"/>
  <c r="I79" i="12"/>
  <c r="E79" i="12"/>
  <c r="K79" i="12"/>
  <c r="G79" i="12"/>
  <c r="C79" i="12"/>
  <c r="F79" i="12"/>
  <c r="L79" i="12"/>
  <c r="D79" i="12"/>
  <c r="J79" i="12"/>
  <c r="B79" i="12"/>
  <c r="H79" i="12"/>
  <c r="I83" i="12"/>
  <c r="E83" i="12"/>
  <c r="K83" i="12"/>
  <c r="G83" i="12"/>
  <c r="C83" i="12"/>
  <c r="J83" i="12"/>
  <c r="B83" i="12"/>
  <c r="H83" i="12"/>
  <c r="F83" i="12"/>
  <c r="L83" i="12"/>
  <c r="D83" i="12"/>
  <c r="I89" i="12"/>
  <c r="E89" i="12"/>
  <c r="K89" i="12"/>
  <c r="G89" i="12"/>
  <c r="C89" i="12"/>
  <c r="F89" i="12"/>
  <c r="L89" i="12"/>
  <c r="D89" i="12"/>
  <c r="J89" i="12"/>
  <c r="B89" i="12"/>
  <c r="H89" i="12"/>
  <c r="I93" i="12"/>
  <c r="E93" i="12"/>
  <c r="K93" i="12"/>
  <c r="G93" i="12"/>
  <c r="C93" i="12"/>
  <c r="J93" i="12"/>
  <c r="B93" i="12"/>
  <c r="H93" i="12"/>
  <c r="F93" i="12"/>
  <c r="L93" i="12"/>
  <c r="D93" i="12"/>
  <c r="J97" i="12"/>
  <c r="F97" i="12"/>
  <c r="B97" i="12"/>
  <c r="L97" i="12"/>
  <c r="H97" i="12"/>
  <c r="D97" i="12"/>
  <c r="I97" i="12"/>
  <c r="E97" i="12"/>
  <c r="C97" i="12"/>
  <c r="K97" i="12"/>
  <c r="G97" i="12"/>
  <c r="J101" i="12"/>
  <c r="F101" i="12"/>
  <c r="B101" i="12"/>
  <c r="L101" i="12"/>
  <c r="H101" i="12"/>
  <c r="D101" i="12"/>
  <c r="E101" i="12"/>
  <c r="I101" i="12"/>
  <c r="G101" i="12"/>
  <c r="C101" i="12"/>
  <c r="K101" i="12"/>
  <c r="J105" i="12"/>
  <c r="F105" i="12"/>
  <c r="B105" i="12"/>
  <c r="L105" i="12"/>
  <c r="H105" i="12"/>
  <c r="D105" i="12"/>
  <c r="I105" i="12"/>
  <c r="E105" i="12"/>
  <c r="K105" i="12"/>
  <c r="G105" i="12"/>
  <c r="C105" i="12"/>
  <c r="J109" i="12"/>
  <c r="F109" i="12"/>
  <c r="B109" i="12"/>
  <c r="L109" i="12"/>
  <c r="H109" i="12"/>
  <c r="D109" i="12"/>
  <c r="E109" i="12"/>
  <c r="I109" i="12"/>
  <c r="K109" i="12"/>
  <c r="G109" i="12"/>
  <c r="C109" i="12"/>
  <c r="J113" i="12"/>
  <c r="F113" i="12"/>
  <c r="B113" i="12"/>
  <c r="L113" i="12"/>
  <c r="H113" i="12"/>
  <c r="D113" i="12"/>
  <c r="I113" i="12"/>
  <c r="E113" i="12"/>
  <c r="C113" i="12"/>
  <c r="K113" i="12"/>
  <c r="G113" i="12"/>
  <c r="J117" i="12"/>
  <c r="F117" i="12"/>
  <c r="B117" i="12"/>
  <c r="L117" i="12"/>
  <c r="H117" i="12"/>
  <c r="D117" i="12"/>
  <c r="E117" i="12"/>
  <c r="I117" i="12"/>
  <c r="G117" i="12"/>
  <c r="C117" i="12"/>
  <c r="K117" i="12"/>
  <c r="J121" i="12"/>
  <c r="F121" i="12"/>
  <c r="B121" i="12"/>
  <c r="L121" i="12"/>
  <c r="H121" i="12"/>
  <c r="D121" i="12"/>
  <c r="I121" i="12"/>
  <c r="E121" i="12"/>
  <c r="K121" i="12"/>
  <c r="G121" i="12"/>
  <c r="C121" i="12"/>
  <c r="J125" i="12"/>
  <c r="F125" i="12"/>
  <c r="B125" i="12"/>
  <c r="L125" i="12"/>
  <c r="H125" i="12"/>
  <c r="D125" i="12"/>
  <c r="E125" i="12"/>
  <c r="I125" i="12"/>
  <c r="K125" i="12"/>
  <c r="G125" i="12"/>
  <c r="C125" i="12"/>
  <c r="J129" i="12"/>
  <c r="F129" i="12"/>
  <c r="B129" i="12"/>
  <c r="L129" i="12"/>
  <c r="H129" i="12"/>
  <c r="D129" i="12"/>
  <c r="I129" i="12"/>
  <c r="E129" i="12"/>
  <c r="C129" i="12"/>
  <c r="K129" i="12"/>
  <c r="G129" i="12"/>
  <c r="J133" i="12"/>
  <c r="F133" i="12"/>
  <c r="B133" i="12"/>
  <c r="I133" i="12"/>
  <c r="D133" i="12"/>
  <c r="L133" i="12"/>
  <c r="G133" i="12"/>
  <c r="H133" i="12"/>
  <c r="C133" i="12"/>
  <c r="K133" i="12"/>
  <c r="E133" i="12"/>
  <c r="J137" i="12"/>
  <c r="F137" i="12"/>
  <c r="B137" i="12"/>
  <c r="H137" i="12"/>
  <c r="C137" i="12"/>
  <c r="K137" i="12"/>
  <c r="E137" i="12"/>
  <c r="G137" i="12"/>
  <c r="L137" i="12"/>
  <c r="I137" i="12"/>
  <c r="D137" i="12"/>
  <c r="J141" i="12"/>
  <c r="F141" i="12"/>
  <c r="B141" i="12"/>
  <c r="L141" i="12"/>
  <c r="G141" i="12"/>
  <c r="I141" i="12"/>
  <c r="D141" i="12"/>
  <c r="E141" i="12"/>
  <c r="K141" i="12"/>
  <c r="H141" i="12"/>
  <c r="C141" i="12"/>
  <c r="I144" i="12"/>
  <c r="E144" i="12"/>
  <c r="H144" i="12"/>
  <c r="C144" i="12"/>
  <c r="G144" i="12"/>
  <c r="K144" i="12"/>
  <c r="D144" i="12"/>
  <c r="F144" i="12"/>
  <c r="L144" i="12"/>
  <c r="J144" i="12"/>
  <c r="B144" i="12"/>
  <c r="I148" i="12"/>
  <c r="E148" i="12"/>
  <c r="J148" i="12"/>
  <c r="D148" i="12"/>
  <c r="L148" i="12"/>
  <c r="G148" i="12"/>
  <c r="B148" i="12"/>
  <c r="H148" i="12"/>
  <c r="C148" i="12"/>
  <c r="F148" i="12"/>
  <c r="K148" i="12"/>
  <c r="I152" i="12"/>
  <c r="E152" i="12"/>
  <c r="H152" i="12"/>
  <c r="C152" i="12"/>
  <c r="K152" i="12"/>
  <c r="F152" i="12"/>
  <c r="G152" i="12"/>
  <c r="L152" i="12"/>
  <c r="B152" i="12"/>
  <c r="D152" i="12"/>
  <c r="J152" i="12"/>
  <c r="I156" i="12"/>
  <c r="E156" i="12"/>
  <c r="L156" i="12"/>
  <c r="G156" i="12"/>
  <c r="B156" i="12"/>
  <c r="J156" i="12"/>
  <c r="D156" i="12"/>
  <c r="F156" i="12"/>
  <c r="K156" i="12"/>
  <c r="C156" i="12"/>
  <c r="H156" i="12"/>
  <c r="I160" i="12"/>
  <c r="E160" i="12"/>
  <c r="K160" i="12"/>
  <c r="F160" i="12"/>
  <c r="H160" i="12"/>
  <c r="C160" i="12"/>
  <c r="D160" i="12"/>
  <c r="J160" i="12"/>
  <c r="B160" i="12"/>
  <c r="L160" i="12"/>
  <c r="G160" i="12"/>
  <c r="I164" i="12"/>
  <c r="E164" i="12"/>
  <c r="J164" i="12"/>
  <c r="D164" i="12"/>
  <c r="L164" i="12"/>
  <c r="G164" i="12"/>
  <c r="B164" i="12"/>
  <c r="C164" i="12"/>
  <c r="H164" i="12"/>
  <c r="K164" i="12"/>
  <c r="F164" i="12"/>
  <c r="I168" i="12"/>
  <c r="E168" i="12"/>
  <c r="K168" i="12"/>
  <c r="H168" i="12"/>
  <c r="C168" i="12"/>
  <c r="L168" i="12"/>
  <c r="F168" i="12"/>
  <c r="B168" i="12"/>
  <c r="G168" i="12"/>
  <c r="J168" i="12"/>
  <c r="D168" i="12"/>
  <c r="I172" i="12"/>
  <c r="E172" i="12"/>
  <c r="K172" i="12"/>
  <c r="G172" i="12"/>
  <c r="C172" i="12"/>
  <c r="L172" i="12"/>
  <c r="D172" i="12"/>
  <c r="H172" i="12"/>
  <c r="B172" i="12"/>
  <c r="J172" i="12"/>
  <c r="F172" i="12"/>
  <c r="J176" i="12"/>
  <c r="I176" i="12"/>
  <c r="E176" i="12"/>
  <c r="L176" i="12"/>
  <c r="G176" i="12"/>
  <c r="C176" i="12"/>
  <c r="H176" i="12"/>
  <c r="D176" i="12"/>
  <c r="F176" i="12"/>
  <c r="B176" i="12"/>
  <c r="K176" i="12"/>
  <c r="L180" i="12"/>
  <c r="H180" i="12"/>
  <c r="D180" i="12"/>
  <c r="J180" i="12"/>
  <c r="F180" i="12"/>
  <c r="B180" i="12"/>
  <c r="E180" i="12"/>
  <c r="I180" i="12"/>
  <c r="K180" i="12"/>
  <c r="C180" i="12"/>
  <c r="G180" i="12"/>
  <c r="L184" i="12"/>
  <c r="H184" i="12"/>
  <c r="D184" i="12"/>
  <c r="J184" i="12"/>
  <c r="F184" i="12"/>
  <c r="B184" i="12"/>
  <c r="I184" i="12"/>
  <c r="E184" i="12"/>
  <c r="G184" i="12"/>
  <c r="K184" i="12"/>
  <c r="C184" i="12"/>
  <c r="L188" i="12"/>
  <c r="H188" i="12"/>
  <c r="D188" i="12"/>
  <c r="J188" i="12"/>
  <c r="F188" i="12"/>
  <c r="B188" i="12"/>
  <c r="E188" i="12"/>
  <c r="I188" i="12"/>
  <c r="C188" i="12"/>
  <c r="K188" i="12"/>
  <c r="G188" i="12"/>
  <c r="F8" i="12"/>
  <c r="H10" i="12"/>
  <c r="B12" i="12"/>
  <c r="J12" i="12"/>
  <c r="D14" i="12"/>
  <c r="L14" i="12"/>
  <c r="F16" i="12"/>
  <c r="H18" i="12"/>
  <c r="B20" i="12"/>
  <c r="J20" i="12"/>
  <c r="D22" i="12"/>
  <c r="L22" i="12"/>
  <c r="F24" i="12"/>
  <c r="H26" i="12"/>
  <c r="B28" i="12"/>
  <c r="J28" i="12"/>
  <c r="D30" i="12"/>
  <c r="I35" i="12"/>
  <c r="J64" i="12"/>
  <c r="F64" i="12"/>
  <c r="B64" i="12"/>
  <c r="L64" i="12"/>
  <c r="H64" i="12"/>
  <c r="D64" i="12"/>
  <c r="J68" i="12"/>
  <c r="F68" i="12"/>
  <c r="B68" i="12"/>
  <c r="L68" i="12"/>
  <c r="H68" i="12"/>
  <c r="D68" i="12"/>
  <c r="J72" i="12"/>
  <c r="F72" i="12"/>
  <c r="B72" i="12"/>
  <c r="L72" i="12"/>
  <c r="H72" i="12"/>
  <c r="D72" i="12"/>
  <c r="J76" i="12"/>
  <c r="F76" i="12"/>
  <c r="B76" i="12"/>
  <c r="L76" i="12"/>
  <c r="H76" i="12"/>
  <c r="D76" i="12"/>
  <c r="J80" i="12"/>
  <c r="F80" i="12"/>
  <c r="B80" i="12"/>
  <c r="L80" i="12"/>
  <c r="H80" i="12"/>
  <c r="D80" i="12"/>
  <c r="J86" i="12"/>
  <c r="F86" i="12"/>
  <c r="B86" i="12"/>
  <c r="L86" i="12"/>
  <c r="H86" i="12"/>
  <c r="D86" i="12"/>
  <c r="J90" i="12"/>
  <c r="F90" i="12"/>
  <c r="B90" i="12"/>
  <c r="L90" i="12"/>
  <c r="H90" i="12"/>
  <c r="D90" i="12"/>
  <c r="K94" i="12"/>
  <c r="J94" i="12"/>
  <c r="F94" i="12"/>
  <c r="B94" i="12"/>
  <c r="H94" i="12"/>
  <c r="D94" i="12"/>
  <c r="K98" i="12"/>
  <c r="G98" i="12"/>
  <c r="C98" i="12"/>
  <c r="I98" i="12"/>
  <c r="E98" i="12"/>
  <c r="F98" i="12"/>
  <c r="J98" i="12"/>
  <c r="B98" i="12"/>
  <c r="K102" i="12"/>
  <c r="G102" i="12"/>
  <c r="C102" i="12"/>
  <c r="I102" i="12"/>
  <c r="E102" i="12"/>
  <c r="J102" i="12"/>
  <c r="B102" i="12"/>
  <c r="F102" i="12"/>
  <c r="K106" i="12"/>
  <c r="G106" i="12"/>
  <c r="C106" i="12"/>
  <c r="I106" i="12"/>
  <c r="E106" i="12"/>
  <c r="F106" i="12"/>
  <c r="J106" i="12"/>
  <c r="B106" i="12"/>
  <c r="K110" i="12"/>
  <c r="G110" i="12"/>
  <c r="C110" i="12"/>
  <c r="I110" i="12"/>
  <c r="E110" i="12"/>
  <c r="J110" i="12"/>
  <c r="B110" i="12"/>
  <c r="F110" i="12"/>
  <c r="K114" i="12"/>
  <c r="G114" i="12"/>
  <c r="C114" i="12"/>
  <c r="I114" i="12"/>
  <c r="E114" i="12"/>
  <c r="F114" i="12"/>
  <c r="J114" i="12"/>
  <c r="B114" i="12"/>
  <c r="K118" i="12"/>
  <c r="G118" i="12"/>
  <c r="C118" i="12"/>
  <c r="I118" i="12"/>
  <c r="E118" i="12"/>
  <c r="J118" i="12"/>
  <c r="B118" i="12"/>
  <c r="F118" i="12"/>
  <c r="K122" i="12"/>
  <c r="G122" i="12"/>
  <c r="C122" i="12"/>
  <c r="I122" i="12"/>
  <c r="E122" i="12"/>
  <c r="F122" i="12"/>
  <c r="J122" i="12"/>
  <c r="B122" i="12"/>
  <c r="K126" i="12"/>
  <c r="G126" i="12"/>
  <c r="C126" i="12"/>
  <c r="I126" i="12"/>
  <c r="E126" i="12"/>
  <c r="J126" i="12"/>
  <c r="B126" i="12"/>
  <c r="F126" i="12"/>
  <c r="K130" i="12"/>
  <c r="G130" i="12"/>
  <c r="C130" i="12"/>
  <c r="I130" i="12"/>
  <c r="E130" i="12"/>
  <c r="F130" i="12"/>
  <c r="J130" i="12"/>
  <c r="B130" i="12"/>
  <c r="K134" i="12"/>
  <c r="G134" i="12"/>
  <c r="C134" i="12"/>
  <c r="I134" i="12"/>
  <c r="D134" i="12"/>
  <c r="L134" i="12"/>
  <c r="F134" i="12"/>
  <c r="H134" i="12"/>
  <c r="B134" i="12"/>
  <c r="K138" i="12"/>
  <c r="G138" i="12"/>
  <c r="C138" i="12"/>
  <c r="H138" i="12"/>
  <c r="B138" i="12"/>
  <c r="J138" i="12"/>
  <c r="E138" i="12"/>
  <c r="F138" i="12"/>
  <c r="L138" i="12"/>
  <c r="K142" i="12"/>
  <c r="G142" i="12"/>
  <c r="C142" i="12"/>
  <c r="L142" i="12"/>
  <c r="F142" i="12"/>
  <c r="I142" i="12"/>
  <c r="D142" i="12"/>
  <c r="E142" i="12"/>
  <c r="J142" i="12"/>
  <c r="J145" i="12"/>
  <c r="F145" i="12"/>
  <c r="B145" i="12"/>
  <c r="H145" i="12"/>
  <c r="C145" i="12"/>
  <c r="K145" i="12"/>
  <c r="D145" i="12"/>
  <c r="G145" i="12"/>
  <c r="I145" i="12"/>
  <c r="J149" i="12"/>
  <c r="F149" i="12"/>
  <c r="B149" i="12"/>
  <c r="I149" i="12"/>
  <c r="D149" i="12"/>
  <c r="L149" i="12"/>
  <c r="G149" i="12"/>
  <c r="H149" i="12"/>
  <c r="C149" i="12"/>
  <c r="E149" i="12"/>
  <c r="J153" i="12"/>
  <c r="F153" i="12"/>
  <c r="B153" i="12"/>
  <c r="H153" i="12"/>
  <c r="C153" i="12"/>
  <c r="K153" i="12"/>
  <c r="E153" i="12"/>
  <c r="G153" i="12"/>
  <c r="L153" i="12"/>
  <c r="D153" i="12"/>
  <c r="J157" i="12"/>
  <c r="F157" i="12"/>
  <c r="B157" i="12"/>
  <c r="L157" i="12"/>
  <c r="G157" i="12"/>
  <c r="I157" i="12"/>
  <c r="D157" i="12"/>
  <c r="E157" i="12"/>
  <c r="K157" i="12"/>
  <c r="C157" i="12"/>
  <c r="J161" i="12"/>
  <c r="F161" i="12"/>
  <c r="B161" i="12"/>
  <c r="K161" i="12"/>
  <c r="E161" i="12"/>
  <c r="H161" i="12"/>
  <c r="C161" i="12"/>
  <c r="D161" i="12"/>
  <c r="I161" i="12"/>
  <c r="L161" i="12"/>
  <c r="J165" i="12"/>
  <c r="F165" i="12"/>
  <c r="B165" i="12"/>
  <c r="I165" i="12"/>
  <c r="D165" i="12"/>
  <c r="L165" i="12"/>
  <c r="G165" i="12"/>
  <c r="C165" i="12"/>
  <c r="H165" i="12"/>
  <c r="K165" i="12"/>
  <c r="J169" i="12"/>
  <c r="F169" i="12"/>
  <c r="B169" i="12"/>
  <c r="L169" i="12"/>
  <c r="H169" i="12"/>
  <c r="D169" i="12"/>
  <c r="E169" i="12"/>
  <c r="I169" i="12"/>
  <c r="C169" i="12"/>
  <c r="K169" i="12"/>
  <c r="J173" i="12"/>
  <c r="F173" i="12"/>
  <c r="B173" i="12"/>
  <c r="L173" i="12"/>
  <c r="H173" i="12"/>
  <c r="D173" i="12"/>
  <c r="I173" i="12"/>
  <c r="E173" i="12"/>
  <c r="G173" i="12"/>
  <c r="C173" i="12"/>
  <c r="K177" i="12"/>
  <c r="G177" i="12"/>
  <c r="C177" i="12"/>
  <c r="I177" i="12"/>
  <c r="D177" i="12"/>
  <c r="L177" i="12"/>
  <c r="F177" i="12"/>
  <c r="H177" i="12"/>
  <c r="B177" i="12"/>
  <c r="E177" i="12"/>
  <c r="J177" i="12"/>
  <c r="I181" i="12"/>
  <c r="E181" i="12"/>
  <c r="K181" i="12"/>
  <c r="G181" i="12"/>
  <c r="C181" i="12"/>
  <c r="J181" i="12"/>
  <c r="B181" i="12"/>
  <c r="F181" i="12"/>
  <c r="H181" i="12"/>
  <c r="L181" i="12"/>
  <c r="I185" i="12"/>
  <c r="E185" i="12"/>
  <c r="K185" i="12"/>
  <c r="G185" i="12"/>
  <c r="C185" i="12"/>
  <c r="F185" i="12"/>
  <c r="J185" i="12"/>
  <c r="B185" i="12"/>
  <c r="D185" i="12"/>
  <c r="L185" i="12"/>
  <c r="H185" i="12"/>
  <c r="I189" i="12"/>
  <c r="E189" i="12"/>
  <c r="K189" i="12"/>
  <c r="G189" i="12"/>
  <c r="C189" i="12"/>
  <c r="J189" i="12"/>
  <c r="B189" i="12"/>
  <c r="F189" i="12"/>
  <c r="H189" i="12"/>
  <c r="D189" i="12"/>
  <c r="D9" i="12"/>
  <c r="H9" i="12"/>
  <c r="L9" i="12"/>
  <c r="B11" i="12"/>
  <c r="F11" i="12"/>
  <c r="J11" i="12"/>
  <c r="D13" i="12"/>
  <c r="H13" i="12"/>
  <c r="L13" i="12"/>
  <c r="B15" i="12"/>
  <c r="F15" i="12"/>
  <c r="J15" i="12"/>
  <c r="D17" i="12"/>
  <c r="H17" i="12"/>
  <c r="L17" i="12"/>
  <c r="B19" i="12"/>
  <c r="F19" i="12"/>
  <c r="J19" i="12"/>
  <c r="D21" i="12"/>
  <c r="H21" i="12"/>
  <c r="L21" i="12"/>
  <c r="B23" i="12"/>
  <c r="F23" i="12"/>
  <c r="J23" i="12"/>
  <c r="D25" i="12"/>
  <c r="H25" i="12"/>
  <c r="L25" i="12"/>
  <c r="B27" i="12"/>
  <c r="F27" i="12"/>
  <c r="J27" i="12"/>
  <c r="D29" i="12"/>
  <c r="H29" i="12"/>
  <c r="L29" i="12"/>
  <c r="B31" i="12"/>
  <c r="F31" i="12"/>
  <c r="J31" i="12"/>
  <c r="D33" i="12"/>
  <c r="H33" i="12"/>
  <c r="L33" i="12"/>
  <c r="E34" i="12"/>
  <c r="I34" i="12"/>
  <c r="C36" i="12"/>
  <c r="G36" i="12"/>
  <c r="K36" i="12"/>
  <c r="E38" i="12"/>
  <c r="I38" i="12"/>
  <c r="C40" i="12"/>
  <c r="G40" i="12"/>
  <c r="K40" i="12"/>
  <c r="E42" i="12"/>
  <c r="I42" i="12"/>
  <c r="C44" i="12"/>
  <c r="G44" i="12"/>
  <c r="K44" i="12"/>
  <c r="E46" i="12"/>
  <c r="I46" i="12"/>
  <c r="C48" i="12"/>
  <c r="G48" i="12"/>
  <c r="K48" i="12"/>
  <c r="E50" i="12"/>
  <c r="I50" i="12"/>
  <c r="C52" i="12"/>
  <c r="G52" i="12"/>
  <c r="K52" i="12"/>
  <c r="E54" i="12"/>
  <c r="I54" i="12"/>
  <c r="C56" i="12"/>
  <c r="G56" i="12"/>
  <c r="K56" i="12"/>
  <c r="E58" i="12"/>
  <c r="I58" i="12"/>
  <c r="C60" i="12"/>
  <c r="G60" i="12"/>
  <c r="K60" i="12"/>
  <c r="C62" i="12"/>
  <c r="E64" i="12"/>
  <c r="I68" i="12"/>
  <c r="C70" i="12"/>
  <c r="E72" i="12"/>
  <c r="I76" i="12"/>
  <c r="C78" i="12"/>
  <c r="E80" i="12"/>
  <c r="I86" i="12"/>
  <c r="C88" i="12"/>
  <c r="E90" i="12"/>
  <c r="I94" i="12"/>
  <c r="L98" i="12"/>
  <c r="D106" i="12"/>
  <c r="H110" i="12"/>
  <c r="L114" i="12"/>
  <c r="D122" i="12"/>
  <c r="H126" i="12"/>
  <c r="L130" i="12"/>
  <c r="E134" i="12"/>
  <c r="D138" i="12"/>
  <c r="B142" i="12"/>
  <c r="K149" i="12"/>
  <c r="I153" i="12"/>
  <c r="H157" i="12"/>
  <c r="G161" i="12"/>
  <c r="E165" i="12"/>
  <c r="G169" i="12"/>
  <c r="L62" i="12"/>
  <c r="H62" i="12"/>
  <c r="D62" i="12"/>
  <c r="J62" i="12"/>
  <c r="F62" i="12"/>
  <c r="B62" i="12"/>
  <c r="L66" i="12"/>
  <c r="H66" i="12"/>
  <c r="D66" i="12"/>
  <c r="J66" i="12"/>
  <c r="F66" i="12"/>
  <c r="B66" i="12"/>
  <c r="L70" i="12"/>
  <c r="H70" i="12"/>
  <c r="D70" i="12"/>
  <c r="J70" i="12"/>
  <c r="F70" i="12"/>
  <c r="B70" i="12"/>
  <c r="L74" i="12"/>
  <c r="H74" i="12"/>
  <c r="D74" i="12"/>
  <c r="J74" i="12"/>
  <c r="F74" i="12"/>
  <c r="B74" i="12"/>
  <c r="L78" i="12"/>
  <c r="H78" i="12"/>
  <c r="D78" i="12"/>
  <c r="J78" i="12"/>
  <c r="F78" i="12"/>
  <c r="B78" i="12"/>
  <c r="L82" i="12"/>
  <c r="H82" i="12"/>
  <c r="D82" i="12"/>
  <c r="J82" i="12"/>
  <c r="F82" i="12"/>
  <c r="B82" i="12"/>
  <c r="L88" i="12"/>
  <c r="H88" i="12"/>
  <c r="D88" i="12"/>
  <c r="J88" i="12"/>
  <c r="F88" i="12"/>
  <c r="B88" i="12"/>
  <c r="L92" i="12"/>
  <c r="H92" i="12"/>
  <c r="D92" i="12"/>
  <c r="J92" i="12"/>
  <c r="F92" i="12"/>
  <c r="B92" i="12"/>
  <c r="I96" i="12"/>
  <c r="E96" i="12"/>
  <c r="K96" i="12"/>
  <c r="G96" i="12"/>
  <c r="C96" i="12"/>
  <c r="L96" i="12"/>
  <c r="D96" i="12"/>
  <c r="H96" i="12"/>
  <c r="I100" i="12"/>
  <c r="E100" i="12"/>
  <c r="K100" i="12"/>
  <c r="G100" i="12"/>
  <c r="C100" i="12"/>
  <c r="H100" i="12"/>
  <c r="L100" i="12"/>
  <c r="D100" i="12"/>
  <c r="I104" i="12"/>
  <c r="E104" i="12"/>
  <c r="K104" i="12"/>
  <c r="G104" i="12"/>
  <c r="C104" i="12"/>
  <c r="L104" i="12"/>
  <c r="D104" i="12"/>
  <c r="H104" i="12"/>
  <c r="I108" i="12"/>
  <c r="E108" i="12"/>
  <c r="K108" i="12"/>
  <c r="G108" i="12"/>
  <c r="C108" i="12"/>
  <c r="H108" i="12"/>
  <c r="L108" i="12"/>
  <c r="D108" i="12"/>
  <c r="I112" i="12"/>
  <c r="E112" i="12"/>
  <c r="K112" i="12"/>
  <c r="G112" i="12"/>
  <c r="C112" i="12"/>
  <c r="L112" i="12"/>
  <c r="D112" i="12"/>
  <c r="H112" i="12"/>
  <c r="I116" i="12"/>
  <c r="E116" i="12"/>
  <c r="K116" i="12"/>
  <c r="G116" i="12"/>
  <c r="C116" i="12"/>
  <c r="H116" i="12"/>
  <c r="L116" i="12"/>
  <c r="D116" i="12"/>
  <c r="I120" i="12"/>
  <c r="E120" i="12"/>
  <c r="K120" i="12"/>
  <c r="G120" i="12"/>
  <c r="C120" i="12"/>
  <c r="L120" i="12"/>
  <c r="D120" i="12"/>
  <c r="H120" i="12"/>
  <c r="I124" i="12"/>
  <c r="E124" i="12"/>
  <c r="K124" i="12"/>
  <c r="G124" i="12"/>
  <c r="C124" i="12"/>
  <c r="H124" i="12"/>
  <c r="L124" i="12"/>
  <c r="D124" i="12"/>
  <c r="I128" i="12"/>
  <c r="E128" i="12"/>
  <c r="K128" i="12"/>
  <c r="G128" i="12"/>
  <c r="C128" i="12"/>
  <c r="L128" i="12"/>
  <c r="D128" i="12"/>
  <c r="H128" i="12"/>
  <c r="I132" i="12"/>
  <c r="J132" i="12"/>
  <c r="E132" i="12"/>
  <c r="L132" i="12"/>
  <c r="G132" i="12"/>
  <c r="C132" i="12"/>
  <c r="H132" i="12"/>
  <c r="D132" i="12"/>
  <c r="I136" i="12"/>
  <c r="E136" i="12"/>
  <c r="H136" i="12"/>
  <c r="C136" i="12"/>
  <c r="K136" i="12"/>
  <c r="F136" i="12"/>
  <c r="G136" i="12"/>
  <c r="L136" i="12"/>
  <c r="B136" i="12"/>
  <c r="I140" i="12"/>
  <c r="E140" i="12"/>
  <c r="L140" i="12"/>
  <c r="G140" i="12"/>
  <c r="B140" i="12"/>
  <c r="J140" i="12"/>
  <c r="D140" i="12"/>
  <c r="F140" i="12"/>
  <c r="K140" i="12"/>
  <c r="L147" i="12"/>
  <c r="H147" i="12"/>
  <c r="D147" i="12"/>
  <c r="G147" i="12"/>
  <c r="B147" i="12"/>
  <c r="J147" i="12"/>
  <c r="C147" i="12"/>
  <c r="F147" i="12"/>
  <c r="I147" i="12"/>
  <c r="L151" i="12"/>
  <c r="H151" i="12"/>
  <c r="D151" i="12"/>
  <c r="I151" i="12"/>
  <c r="C151" i="12"/>
  <c r="K151" i="12"/>
  <c r="F151" i="12"/>
  <c r="G151" i="12"/>
  <c r="B151" i="12"/>
  <c r="E151" i="12"/>
  <c r="L155" i="12"/>
  <c r="H155" i="12"/>
  <c r="D155" i="12"/>
  <c r="G155" i="12"/>
  <c r="B155" i="12"/>
  <c r="J155" i="12"/>
  <c r="E155" i="12"/>
  <c r="F155" i="12"/>
  <c r="K155" i="12"/>
  <c r="C155" i="12"/>
  <c r="L159" i="12"/>
  <c r="H159" i="12"/>
  <c r="D159" i="12"/>
  <c r="K159" i="12"/>
  <c r="F159" i="12"/>
  <c r="I159" i="12"/>
  <c r="C159" i="12"/>
  <c r="E159" i="12"/>
  <c r="J159" i="12"/>
  <c r="B159" i="12"/>
  <c r="L163" i="12"/>
  <c r="H163" i="12"/>
  <c r="D163" i="12"/>
  <c r="J163" i="12"/>
  <c r="E163" i="12"/>
  <c r="G163" i="12"/>
  <c r="B163" i="12"/>
  <c r="C163" i="12"/>
  <c r="I163" i="12"/>
  <c r="K163" i="12"/>
  <c r="L167" i="12"/>
  <c r="H167" i="12"/>
  <c r="D167" i="12"/>
  <c r="I167" i="12"/>
  <c r="C167" i="12"/>
  <c r="K167" i="12"/>
  <c r="F167" i="12"/>
  <c r="B167" i="12"/>
  <c r="G167" i="12"/>
  <c r="J167" i="12"/>
  <c r="L171" i="12"/>
  <c r="H171" i="12"/>
  <c r="D171" i="12"/>
  <c r="J171" i="12"/>
  <c r="F171" i="12"/>
  <c r="B171" i="12"/>
  <c r="G171" i="12"/>
  <c r="K171" i="12"/>
  <c r="C171" i="12"/>
  <c r="E171" i="12"/>
  <c r="I171" i="12"/>
  <c r="L175" i="12"/>
  <c r="H175" i="12"/>
  <c r="D175" i="12"/>
  <c r="J175" i="12"/>
  <c r="F175" i="12"/>
  <c r="B175" i="12"/>
  <c r="K175" i="12"/>
  <c r="C175" i="12"/>
  <c r="G175" i="12"/>
  <c r="I175" i="12"/>
  <c r="K179" i="12"/>
  <c r="I179" i="12"/>
  <c r="E179" i="12"/>
  <c r="H179" i="12"/>
  <c r="C179" i="12"/>
  <c r="L179" i="12"/>
  <c r="F179" i="12"/>
  <c r="G179" i="12"/>
  <c r="B179" i="12"/>
  <c r="D179" i="12"/>
  <c r="J179" i="12"/>
  <c r="K183" i="12"/>
  <c r="G183" i="12"/>
  <c r="C183" i="12"/>
  <c r="I183" i="12"/>
  <c r="E183" i="12"/>
  <c r="L183" i="12"/>
  <c r="D183" i="12"/>
  <c r="H183" i="12"/>
  <c r="J183" i="12"/>
  <c r="B183" i="12"/>
  <c r="F183" i="12"/>
  <c r="K187" i="12"/>
  <c r="G187" i="12"/>
  <c r="C187" i="12"/>
  <c r="I187" i="12"/>
  <c r="E187" i="12"/>
  <c r="H187" i="12"/>
  <c r="L187" i="12"/>
  <c r="D187" i="12"/>
  <c r="F187" i="12"/>
  <c r="J187" i="12"/>
  <c r="B9" i="12"/>
  <c r="F9" i="12"/>
  <c r="D11" i="12"/>
  <c r="H11" i="12"/>
  <c r="B13" i="12"/>
  <c r="F13" i="12"/>
  <c r="D15" i="12"/>
  <c r="H15" i="12"/>
  <c r="B17" i="12"/>
  <c r="F17" i="12"/>
  <c r="D19" i="12"/>
  <c r="H19" i="12"/>
  <c r="B21" i="12"/>
  <c r="F21" i="12"/>
  <c r="D23" i="12"/>
  <c r="H23" i="12"/>
  <c r="B25" i="12"/>
  <c r="F25" i="12"/>
  <c r="D27" i="12"/>
  <c r="H27" i="12"/>
  <c r="B29" i="12"/>
  <c r="F29" i="12"/>
  <c r="D31" i="12"/>
  <c r="H31" i="12"/>
  <c r="B33" i="12"/>
  <c r="F33" i="12"/>
  <c r="C34" i="12"/>
  <c r="G34" i="12"/>
  <c r="E36" i="12"/>
  <c r="C38" i="12"/>
  <c r="G38" i="12"/>
  <c r="E40" i="12"/>
  <c r="C42" i="12"/>
  <c r="G42" i="12"/>
  <c r="E44" i="12"/>
  <c r="C46" i="12"/>
  <c r="G46" i="12"/>
  <c r="E48" i="12"/>
  <c r="C50" i="12"/>
  <c r="G50" i="12"/>
  <c r="E52" i="12"/>
  <c r="C54" i="12"/>
  <c r="G54" i="12"/>
  <c r="E56" i="12"/>
  <c r="C58" i="12"/>
  <c r="G58" i="12"/>
  <c r="E60" i="12"/>
  <c r="I60" i="12"/>
  <c r="G62" i="12"/>
  <c r="I64" i="12"/>
  <c r="C66" i="12"/>
  <c r="K66" i="12"/>
  <c r="E68" i="12"/>
  <c r="G70" i="12"/>
  <c r="I72" i="12"/>
  <c r="C74" i="12"/>
  <c r="K74" i="12"/>
  <c r="E76" i="12"/>
  <c r="G78" i="12"/>
  <c r="I80" i="12"/>
  <c r="C82" i="12"/>
  <c r="K82" i="12"/>
  <c r="E86" i="12"/>
  <c r="G88" i="12"/>
  <c r="I90" i="12"/>
  <c r="C92" i="12"/>
  <c r="K92" i="12"/>
  <c r="E94" i="12"/>
  <c r="J96" i="12"/>
  <c r="D98" i="12"/>
  <c r="H102" i="12"/>
  <c r="B104" i="12"/>
  <c r="L106" i="12"/>
  <c r="F108" i="12"/>
  <c r="J112" i="12"/>
  <c r="D114" i="12"/>
  <c r="H118" i="12"/>
  <c r="B120" i="12"/>
  <c r="L122" i="12"/>
  <c r="F124" i="12"/>
  <c r="J128" i="12"/>
  <c r="D130" i="12"/>
  <c r="E145" i="12"/>
  <c r="K147" i="12"/>
  <c r="J151" i="12"/>
  <c r="I155" i="12"/>
  <c r="G159" i="12"/>
  <c r="F163" i="12"/>
  <c r="E167" i="12"/>
  <c r="L189" i="12"/>
  <c r="H9" i="14"/>
  <c r="D13" i="14"/>
  <c r="L15" i="14"/>
  <c r="J15" i="14"/>
  <c r="F15" i="14"/>
  <c r="H17" i="14"/>
  <c r="I9" i="14"/>
  <c r="G15" i="14"/>
  <c r="L13" i="14"/>
  <c r="K13" i="14"/>
  <c r="E9" i="14"/>
  <c r="I13" i="14"/>
  <c r="L14" i="13"/>
  <c r="C14" i="14" s="1"/>
  <c r="C15" i="14"/>
  <c r="K15" i="14"/>
  <c r="L8" i="13"/>
  <c r="K8" i="14" s="1"/>
  <c r="C9" i="14"/>
  <c r="K9" i="14"/>
  <c r="G13" i="14"/>
  <c r="I15" i="14"/>
  <c r="L16" i="13"/>
  <c r="E16" i="14" s="1"/>
  <c r="L10" i="13"/>
  <c r="G10" i="14" s="1"/>
  <c r="L11" i="13"/>
  <c r="K11" i="14" s="1"/>
  <c r="L12" i="13"/>
  <c r="G12" i="14" s="1"/>
  <c r="D15" i="14"/>
  <c r="H15" i="14"/>
  <c r="L18" i="13"/>
  <c r="E18" i="14" s="1"/>
  <c r="I57" i="24"/>
  <c r="B9" i="14"/>
  <c r="F9" i="14"/>
  <c r="J9" i="14"/>
  <c r="B13" i="14"/>
  <c r="F13" i="14"/>
  <c r="J13" i="14"/>
  <c r="I15" i="10" l="1"/>
  <c r="E15" i="10"/>
  <c r="I21" i="10"/>
  <c r="E9" i="10"/>
  <c r="E21" i="10"/>
  <c r="G18" i="10"/>
  <c r="E14" i="10"/>
  <c r="C8" i="5"/>
  <c r="C8" i="3" s="1"/>
  <c r="B17" i="14"/>
  <c r="B22" i="10"/>
  <c r="E27" i="10"/>
  <c r="I22" i="10"/>
  <c r="G22" i="10"/>
  <c r="C10" i="8"/>
  <c r="E10" i="8"/>
  <c r="M8" i="5"/>
  <c r="M8" i="3" s="1"/>
  <c r="J17" i="14"/>
  <c r="K17" i="14"/>
  <c r="E17" i="14"/>
  <c r="G17" i="14"/>
  <c r="J22" i="10"/>
  <c r="E25" i="10"/>
  <c r="D22" i="10"/>
  <c r="B27" i="10"/>
  <c r="G27" i="10"/>
  <c r="K22" i="10"/>
  <c r="K10" i="8"/>
  <c r="J27" i="10"/>
  <c r="H27" i="10"/>
  <c r="F17" i="14"/>
  <c r="F22" i="10"/>
  <c r="I27" i="10"/>
  <c r="D10" i="8"/>
  <c r="C27" i="10"/>
  <c r="H10" i="8"/>
  <c r="L10" i="8"/>
  <c r="F27" i="10"/>
  <c r="D27" i="10"/>
  <c r="D14" i="14"/>
  <c r="F8" i="14"/>
  <c r="H11" i="14"/>
  <c r="E11" i="14"/>
  <c r="H16" i="14"/>
  <c r="G18" i="14"/>
  <c r="B11" i="14"/>
  <c r="G16" i="14"/>
  <c r="L9" i="14"/>
  <c r="D9" i="14"/>
  <c r="E13" i="14"/>
  <c r="J10" i="8"/>
  <c r="J18" i="14"/>
  <c r="B10" i="14"/>
  <c r="C18" i="14"/>
  <c r="C16" i="14"/>
  <c r="E14" i="14"/>
  <c r="F10" i="8"/>
  <c r="D11" i="14"/>
  <c r="F16" i="14"/>
  <c r="B18" i="14"/>
  <c r="I18" i="14"/>
  <c r="D17" i="14"/>
  <c r="L17" i="14"/>
  <c r="B12" i="14"/>
  <c r="K18" i="14"/>
  <c r="K14" i="14"/>
  <c r="J11" i="14"/>
  <c r="I17" i="14"/>
  <c r="C13" i="14"/>
  <c r="F10" i="14"/>
  <c r="L10" i="14"/>
  <c r="D10" i="14"/>
  <c r="L8" i="14"/>
  <c r="B8" i="14"/>
  <c r="J8" i="14"/>
  <c r="D8" i="14"/>
  <c r="I12" i="14"/>
  <c r="I10" i="14"/>
  <c r="D18" i="14"/>
  <c r="F18" i="14"/>
  <c r="L18" i="14"/>
  <c r="L11" i="14"/>
  <c r="F11" i="14"/>
  <c r="I11" i="14"/>
  <c r="C11" i="14"/>
  <c r="H18" i="14"/>
  <c r="D16" i="14"/>
  <c r="J16" i="14"/>
  <c r="B16" i="14"/>
  <c r="L16" i="14"/>
  <c r="J12" i="14"/>
  <c r="F14" i="14"/>
  <c r="G11" i="14"/>
  <c r="H8" i="14"/>
  <c r="I16" i="14"/>
  <c r="E12" i="14"/>
  <c r="I8" i="14"/>
  <c r="K16" i="14"/>
  <c r="K12" i="14"/>
  <c r="E10" i="14"/>
  <c r="C8" i="14"/>
  <c r="L9" i="7"/>
  <c r="B9" i="8" s="1"/>
  <c r="K23" i="10"/>
  <c r="G21" i="10"/>
  <c r="K15" i="10"/>
  <c r="G13" i="10"/>
  <c r="I9" i="6"/>
  <c r="F23" i="10"/>
  <c r="J15" i="10"/>
  <c r="D13" i="10"/>
  <c r="D9" i="10"/>
  <c r="F8" i="3"/>
  <c r="K9" i="6"/>
  <c r="F25" i="10"/>
  <c r="J21" i="10"/>
  <c r="H15" i="10"/>
  <c r="B13" i="10"/>
  <c r="J9" i="10"/>
  <c r="B9" i="6"/>
  <c r="L14" i="14"/>
  <c r="J14" i="14"/>
  <c r="H14" i="14"/>
  <c r="B14" i="14"/>
  <c r="J10" i="14"/>
  <c r="K10" i="14"/>
  <c r="E8" i="14"/>
  <c r="I14" i="14"/>
  <c r="L8" i="7"/>
  <c r="B8" i="8" s="1"/>
  <c r="B8" i="5"/>
  <c r="K25" i="10"/>
  <c r="G23" i="10"/>
  <c r="C21" i="10"/>
  <c r="K17" i="10"/>
  <c r="G15" i="10"/>
  <c r="C13" i="10"/>
  <c r="K9" i="10"/>
  <c r="E9" i="6"/>
  <c r="H25" i="10"/>
  <c r="B23" i="10"/>
  <c r="F15" i="10"/>
  <c r="H9" i="6"/>
  <c r="G9" i="6"/>
  <c r="B25" i="10"/>
  <c r="F21" i="10"/>
  <c r="J17" i="10"/>
  <c r="D15" i="10"/>
  <c r="F9" i="10"/>
  <c r="G25" i="10"/>
  <c r="C23" i="10"/>
  <c r="G17" i="10"/>
  <c r="C15" i="10"/>
  <c r="G9" i="10"/>
  <c r="D25" i="10"/>
  <c r="H21" i="10"/>
  <c r="H17" i="10"/>
  <c r="B15" i="10"/>
  <c r="D9" i="6"/>
  <c r="J8" i="3"/>
  <c r="C9" i="6"/>
  <c r="H23" i="10"/>
  <c r="B21" i="10"/>
  <c r="F17" i="10"/>
  <c r="J13" i="10"/>
  <c r="B9" i="10"/>
  <c r="J9" i="6"/>
  <c r="L12" i="14"/>
  <c r="F12" i="14"/>
  <c r="H12" i="14"/>
  <c r="C12" i="14"/>
  <c r="H10" i="14"/>
  <c r="D12" i="14"/>
  <c r="G14" i="14"/>
  <c r="C10" i="14"/>
  <c r="G8" i="14"/>
  <c r="C25" i="10"/>
  <c r="K21" i="10"/>
  <c r="C17" i="10"/>
  <c r="K13" i="10"/>
  <c r="C9" i="10"/>
  <c r="J23" i="10"/>
  <c r="D21" i="10"/>
  <c r="D17" i="10"/>
  <c r="H13" i="10"/>
  <c r="H9" i="10"/>
  <c r="J25" i="10"/>
  <c r="D23" i="10"/>
  <c r="B17" i="10"/>
  <c r="F13" i="10"/>
  <c r="F9" i="6"/>
  <c r="L8" i="5" l="1"/>
  <c r="B8" i="6"/>
  <c r="B8" i="3"/>
  <c r="L8" i="3" s="1"/>
  <c r="K8" i="8"/>
  <c r="G8" i="8"/>
  <c r="C8" i="8"/>
  <c r="I8" i="8"/>
  <c r="E8" i="8"/>
  <c r="L8" i="8"/>
  <c r="H8" i="8"/>
  <c r="J8" i="8"/>
  <c r="F8" i="8"/>
  <c r="D8" i="8"/>
  <c r="L9" i="8"/>
  <c r="F9" i="8"/>
  <c r="D9" i="8"/>
  <c r="E9" i="8"/>
  <c r="C9" i="8"/>
  <c r="J9" i="8"/>
  <c r="I9" i="8"/>
  <c r="K9" i="8"/>
  <c r="G9" i="8"/>
  <c r="H9" i="8"/>
  <c r="B8" i="4" l="1"/>
  <c r="K8" i="6"/>
  <c r="G8" i="6"/>
  <c r="C8" i="6"/>
  <c r="I8" i="6"/>
  <c r="E8" i="6"/>
  <c r="L8" i="6"/>
  <c r="D8" i="6"/>
  <c r="H8" i="6"/>
  <c r="F8" i="6"/>
  <c r="J8" i="6"/>
  <c r="L8" i="4" l="1"/>
  <c r="C8" i="4"/>
  <c r="D8" i="4"/>
  <c r="G8" i="4"/>
  <c r="K8" i="4"/>
  <c r="I8" i="4"/>
  <c r="H8" i="4"/>
  <c r="E8" i="4"/>
  <c r="F8" i="4"/>
  <c r="J8" i="4"/>
</calcChain>
</file>

<file path=xl/sharedStrings.xml><?xml version="1.0" encoding="utf-8"?>
<sst xmlns="http://schemas.openxmlformats.org/spreadsheetml/2006/main" count="3358" uniqueCount="597">
  <si>
    <t>Table 1A</t>
  </si>
  <si>
    <t>Transportation Services</t>
  </si>
  <si>
    <t>University-wide</t>
  </si>
  <si>
    <t>Parking Spaces</t>
  </si>
  <si>
    <t>Contents</t>
  </si>
  <si>
    <t>Motorcycle</t>
  </si>
  <si>
    <t>Key:</t>
  </si>
  <si>
    <t>Abbreviations</t>
  </si>
  <si>
    <t>Parking Space Descriptions</t>
  </si>
  <si>
    <t>Table 1A:</t>
  </si>
  <si>
    <t>Table 1B:</t>
  </si>
  <si>
    <t>University-wide: Percent</t>
  </si>
  <si>
    <t>Table 2A:</t>
  </si>
  <si>
    <t>By Location</t>
  </si>
  <si>
    <t>Table 2B:</t>
  </si>
  <si>
    <t>By Location: Percent</t>
  </si>
  <si>
    <t>Table 3A:</t>
  </si>
  <si>
    <t>By Area</t>
  </si>
  <si>
    <t>Table 3B:</t>
  </si>
  <si>
    <t>By Area: Percent</t>
  </si>
  <si>
    <t>Table 4A:</t>
  </si>
  <si>
    <t>By Neighborhood</t>
  </si>
  <si>
    <t>Table 4B:</t>
  </si>
  <si>
    <t>By Neighborhood: Percent</t>
  </si>
  <si>
    <t>Table 5A:</t>
  </si>
  <si>
    <t>By Lot</t>
  </si>
  <si>
    <t>Table 5B:</t>
  </si>
  <si>
    <t>By Lot: Percent</t>
  </si>
  <si>
    <t>Table 6A:</t>
  </si>
  <si>
    <t>By Structure</t>
  </si>
  <si>
    <t>Table 6B:</t>
  </si>
  <si>
    <t>By Structure: Percent</t>
  </si>
  <si>
    <t>Table 7:</t>
  </si>
  <si>
    <t>Breakdown of "A" Parking Spaces</t>
  </si>
  <si>
    <t>Table 8:</t>
  </si>
  <si>
    <t>Breakdown of "Visitor" Parking Spaces</t>
  </si>
  <si>
    <t>Table 9:</t>
  </si>
  <si>
    <t>Breakdown of "Reserved" Parking Spaces</t>
  </si>
  <si>
    <t>Table 10:</t>
  </si>
  <si>
    <t>Breakdown of "Allocated" Parking Spaces</t>
  </si>
  <si>
    <t>Table 11:</t>
  </si>
  <si>
    <t>Breakdown of "Accessible" Parking Spaces</t>
  </si>
  <si>
    <t>Table 12:</t>
  </si>
  <si>
    <t>Breakdown of "Loading" Parking Spaces</t>
  </si>
  <si>
    <t>Parking Space Inventory</t>
  </si>
  <si>
    <t>University of California, San Diego</t>
  </si>
  <si>
    <t>A</t>
  </si>
  <si>
    <t>B</t>
  </si>
  <si>
    <t>S</t>
  </si>
  <si>
    <t>Visitor</t>
  </si>
  <si>
    <t>Reserved</t>
  </si>
  <si>
    <t>Allocated</t>
  </si>
  <si>
    <t>Accessible</t>
  </si>
  <si>
    <t>UC</t>
  </si>
  <si>
    <t>Service</t>
  </si>
  <si>
    <t>Loading</t>
  </si>
  <si>
    <t>Total</t>
  </si>
  <si>
    <t>Parking</t>
  </si>
  <si>
    <t>Vehicle</t>
  </si>
  <si>
    <t>Yard</t>
  </si>
  <si>
    <t>Sections</t>
  </si>
  <si>
    <t>Table 1B</t>
  </si>
  <si>
    <t>Percent Parking Spaces</t>
  </si>
  <si>
    <t>Percentages may not add to 100% due to rounding.</t>
  </si>
  <si>
    <t>Table 2A</t>
  </si>
  <si>
    <t>Location</t>
  </si>
  <si>
    <t>La Jolla Campus</t>
  </si>
  <si>
    <t>Table 2B</t>
  </si>
  <si>
    <t>Medical Center Hillcrest</t>
  </si>
  <si>
    <t>Table 3A</t>
  </si>
  <si>
    <t>Area</t>
  </si>
  <si>
    <t>Scripps Institution of Oceanography</t>
  </si>
  <si>
    <t>Table 3B</t>
  </si>
  <si>
    <t>West Campus</t>
  </si>
  <si>
    <t>East Campus</t>
  </si>
  <si>
    <t>Table 4A</t>
  </si>
  <si>
    <t>Neighborhood</t>
  </si>
  <si>
    <t>SIO South</t>
  </si>
  <si>
    <t>Table 4B</t>
  </si>
  <si>
    <t>SIO West</t>
  </si>
  <si>
    <t>SIO Hillside</t>
  </si>
  <si>
    <t>Aquarium</t>
  </si>
  <si>
    <t>Theatre District</t>
  </si>
  <si>
    <t>Revelle College</t>
  </si>
  <si>
    <t>Muir College</t>
  </si>
  <si>
    <t>Marshall College</t>
  </si>
  <si>
    <t>Roosevelt College</t>
  </si>
  <si>
    <t>North Campus</t>
  </si>
  <si>
    <t>North Torrey Pines and Glider Port</t>
  </si>
  <si>
    <t>Warren College</t>
  </si>
  <si>
    <t>Campus Services Complex</t>
  </si>
  <si>
    <t>Sixth College</t>
  </si>
  <si>
    <t>School of Medicine</t>
  </si>
  <si>
    <t>University Center</t>
  </si>
  <si>
    <t>East Campus Academic</t>
  </si>
  <si>
    <t>Health Sciences</t>
  </si>
  <si>
    <t>Science Research Park</t>
  </si>
  <si>
    <t>Table 5A</t>
  </si>
  <si>
    <t>Zone</t>
  </si>
  <si>
    <t>Table 5B</t>
  </si>
  <si>
    <t>Lot</t>
  </si>
  <si>
    <t>Name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</si>
  <si>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</si>
  <si>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</si>
  <si>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</si>
  <si>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</si>
  <si>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</si>
  <si>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</si>
  <si>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</si>
  <si>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</si>
  <si>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</si>
  <si>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</si>
  <si>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</si>
  <si>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</si>
  <si>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</si>
  <si>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</si>
  <si>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</si>
  <si>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</si>
  <si>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</si>
  <si>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P021</t>
  </si>
  <si>
    <t>P101</t>
  </si>
  <si>
    <t>P102</t>
  </si>
  <si>
    <t>P103</t>
  </si>
  <si>
    <t>P105</t>
  </si>
  <si>
    <t>P106</t>
  </si>
  <si>
    <t>P107</t>
  </si>
  <si>
    <t>P108</t>
  </si>
  <si>
    <t>P110</t>
  </si>
  <si>
    <t>P111</t>
  </si>
  <si>
    <t>P112</t>
  </si>
  <si>
    <t>P113</t>
  </si>
  <si>
    <t>P114</t>
  </si>
  <si>
    <t>P116</t>
  </si>
  <si>
    <t>P201</t>
  </si>
  <si>
    <t>P202</t>
  </si>
  <si>
    <t>P203</t>
  </si>
  <si>
    <t>P204</t>
  </si>
  <si>
    <t>P205</t>
  </si>
  <si>
    <t>P206</t>
  </si>
  <si>
    <t>P302</t>
  </si>
  <si>
    <t>P303</t>
  </si>
  <si>
    <t>P304</t>
  </si>
  <si>
    <t>P306</t>
  </si>
  <si>
    <t>P308</t>
  </si>
  <si>
    <t>P309</t>
  </si>
  <si>
    <t>P310</t>
  </si>
  <si>
    <t>Roosevelt: Hopkins</t>
  </si>
  <si>
    <t>P341</t>
  </si>
  <si>
    <t>P342</t>
  </si>
  <si>
    <t>P343</t>
  </si>
  <si>
    <t>P344</t>
  </si>
  <si>
    <t>P345</t>
  </si>
  <si>
    <t>P346</t>
  </si>
  <si>
    <t>P347</t>
  </si>
  <si>
    <t>P351</t>
  </si>
  <si>
    <t>P352</t>
  </si>
  <si>
    <t>P353</t>
  </si>
  <si>
    <t>P354</t>
  </si>
  <si>
    <t>P357</t>
  </si>
  <si>
    <t>P358</t>
  </si>
  <si>
    <t>P359</t>
  </si>
  <si>
    <t>Roosevelt: Pangea</t>
  </si>
  <si>
    <t>P371</t>
  </si>
  <si>
    <t>P372</t>
  </si>
  <si>
    <t>P373</t>
  </si>
  <si>
    <t>P374</t>
  </si>
  <si>
    <t>P375</t>
  </si>
  <si>
    <t>P376</t>
  </si>
  <si>
    <t>Torrey Pines: South Structure</t>
  </si>
  <si>
    <t>P381</t>
  </si>
  <si>
    <t>P382</t>
  </si>
  <si>
    <t>N. Torrey Pines &amp; Gliderport</t>
  </si>
  <si>
    <t>P383</t>
  </si>
  <si>
    <t>P384</t>
  </si>
  <si>
    <t>P385</t>
  </si>
  <si>
    <t>Gliderport</t>
  </si>
  <si>
    <t>P386</t>
  </si>
  <si>
    <t>Torrey Pines: North Structure</t>
  </si>
  <si>
    <t>P391</t>
  </si>
  <si>
    <t>P392</t>
  </si>
  <si>
    <t>P393</t>
  </si>
  <si>
    <t>P394</t>
  </si>
  <si>
    <t>P395</t>
  </si>
  <si>
    <t>P401</t>
  </si>
  <si>
    <t>P402</t>
  </si>
  <si>
    <t>P403</t>
  </si>
  <si>
    <t>Closed for construction</t>
  </si>
  <si>
    <t>P404</t>
  </si>
  <si>
    <t>P405</t>
  </si>
  <si>
    <t>P406</t>
  </si>
  <si>
    <t>P407</t>
  </si>
  <si>
    <t>P408</t>
  </si>
  <si>
    <t>P410</t>
  </si>
  <si>
    <t>P411</t>
  </si>
  <si>
    <t>P412</t>
  </si>
  <si>
    <t>P413</t>
  </si>
  <si>
    <t>P414</t>
  </si>
  <si>
    <t>P415</t>
  </si>
  <si>
    <t>P416</t>
  </si>
  <si>
    <t>P418</t>
  </si>
  <si>
    <t>Sixth: Gilman Structure</t>
  </si>
  <si>
    <t>P451</t>
  </si>
  <si>
    <t>P452</t>
  </si>
  <si>
    <t>P453</t>
  </si>
  <si>
    <t>P454</t>
  </si>
  <si>
    <t>P455</t>
  </si>
  <si>
    <t>P456</t>
  </si>
  <si>
    <t>P501</t>
  </si>
  <si>
    <t>P502</t>
  </si>
  <si>
    <t>Table 6A</t>
  </si>
  <si>
    <t>P503</t>
  </si>
  <si>
    <t>P504</t>
  </si>
  <si>
    <t>P505</t>
  </si>
  <si>
    <t>Structure</t>
  </si>
  <si>
    <t>P506</t>
  </si>
  <si>
    <t>P507</t>
  </si>
  <si>
    <t>Hopkins</t>
  </si>
  <si>
    <t>P508</t>
  </si>
  <si>
    <t>P509</t>
  </si>
  <si>
    <t>P510</t>
  </si>
  <si>
    <t>Pangea</t>
  </si>
  <si>
    <t>P511</t>
  </si>
  <si>
    <t>P601</t>
  </si>
  <si>
    <t>P602</t>
  </si>
  <si>
    <t>P603</t>
  </si>
  <si>
    <t>P605</t>
  </si>
  <si>
    <t>P606</t>
  </si>
  <si>
    <t>Torrey Pines Center South</t>
  </si>
  <si>
    <t>P607</t>
  </si>
  <si>
    <t>P608</t>
  </si>
  <si>
    <t>P610</t>
  </si>
  <si>
    <t>P701</t>
  </si>
  <si>
    <t>P703</t>
  </si>
  <si>
    <t>Torrey Pines Center North</t>
  </si>
  <si>
    <t>P704</t>
  </si>
  <si>
    <t>P705</t>
  </si>
  <si>
    <t>Gilman</t>
  </si>
  <si>
    <t>P706</t>
  </si>
  <si>
    <t>Health Sciences: Campus Pt E</t>
  </si>
  <si>
    <t>P721</t>
  </si>
  <si>
    <t>P722</t>
  </si>
  <si>
    <t>Health Sciences: Campus Pt W</t>
  </si>
  <si>
    <t>P731</t>
  </si>
  <si>
    <t>P732</t>
  </si>
  <si>
    <t>Campus Point East</t>
  </si>
  <si>
    <t>P733</t>
  </si>
  <si>
    <t>P734</t>
  </si>
  <si>
    <t>P735</t>
  </si>
  <si>
    <t>Health Sciences: Athena</t>
  </si>
  <si>
    <t>P741</t>
  </si>
  <si>
    <t>P742</t>
  </si>
  <si>
    <t>P743</t>
  </si>
  <si>
    <t>Campus Point West</t>
  </si>
  <si>
    <t>P744</t>
  </si>
  <si>
    <t>P745</t>
  </si>
  <si>
    <t>P746</t>
  </si>
  <si>
    <t>P747</t>
  </si>
  <si>
    <t>Health Sciences Lots</t>
  </si>
  <si>
    <t>P751</t>
  </si>
  <si>
    <t>Athena</t>
  </si>
  <si>
    <t>P752</t>
  </si>
  <si>
    <t>P753</t>
  </si>
  <si>
    <t>P757</t>
  </si>
  <si>
    <t>P758</t>
  </si>
  <si>
    <t>P759</t>
  </si>
  <si>
    <t>P760</t>
  </si>
  <si>
    <t>P761</t>
  </si>
  <si>
    <t>P762</t>
  </si>
  <si>
    <t>P782</t>
  </si>
  <si>
    <t>P784</t>
  </si>
  <si>
    <t>P785</t>
  </si>
  <si>
    <t>Arbor</t>
  </si>
  <si>
    <t>Hillcrest: Arbor Structure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</si>
  <si>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</si>
  <si>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</si>
  <si>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</si>
  <si>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</si>
  <si>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</si>
  <si>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</si>
  <si>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</si>
  <si>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</si>
  <si>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</si>
  <si>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</si>
  <si>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</si>
  <si>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Bachman</t>
  </si>
  <si>
    <t>P912</t>
  </si>
  <si>
    <t>P913</t>
  </si>
  <si>
    <t>P914</t>
  </si>
  <si>
    <t>Hillcrest: Bachman Structure</t>
  </si>
  <si>
    <t>P921</t>
  </si>
  <si>
    <t>P922</t>
  </si>
  <si>
    <t>P923</t>
  </si>
  <si>
    <t>140 Arbor</t>
  </si>
  <si>
    <t>P924</t>
  </si>
  <si>
    <t>P925</t>
  </si>
  <si>
    <t>P926</t>
  </si>
  <si>
    <t>P927</t>
  </si>
  <si>
    <t>P928</t>
  </si>
  <si>
    <t>P929</t>
  </si>
  <si>
    <t>P930</t>
  </si>
  <si>
    <t>P931</t>
  </si>
  <si>
    <t>Hillcrest: Lots</t>
  </si>
  <si>
    <t>P941</t>
  </si>
  <si>
    <t>P942</t>
  </si>
  <si>
    <t>P952</t>
  </si>
  <si>
    <t>P953</t>
  </si>
  <si>
    <t>P954</t>
  </si>
  <si>
    <t>P955</t>
  </si>
  <si>
    <t>P956</t>
  </si>
  <si>
    <t>P957</t>
  </si>
  <si>
    <t>P958</t>
  </si>
  <si>
    <t>P962</t>
  </si>
  <si>
    <t>P963</t>
  </si>
  <si>
    <t>P964</t>
  </si>
  <si>
    <t>P965</t>
  </si>
  <si>
    <t>Table 6B</t>
  </si>
  <si>
    <t>Table 7</t>
  </si>
  <si>
    <t>Regular</t>
  </si>
  <si>
    <t>24 Hours, 7 Days</t>
  </si>
  <si>
    <t>2 Hour</t>
  </si>
  <si>
    <t>3 Hour</t>
  </si>
  <si>
    <t>Table 9</t>
  </si>
  <si>
    <t>Space</t>
  </si>
  <si>
    <t>Table 8</t>
  </si>
  <si>
    <t>Meter</t>
  </si>
  <si>
    <t>ParkMobile</t>
  </si>
  <si>
    <t>D</t>
  </si>
  <si>
    <t>Sanford Consortium</t>
  </si>
  <si>
    <t>P208</t>
  </si>
  <si>
    <t>6 seater</t>
  </si>
  <si>
    <t>ADRC</t>
  </si>
  <si>
    <t>HDCRC</t>
  </si>
  <si>
    <t>Valet</t>
  </si>
  <si>
    <t>P207</t>
  </si>
  <si>
    <t>PAD</t>
  </si>
  <si>
    <t>PBS</t>
  </si>
  <si>
    <t>Paystation with no numbered stall</t>
  </si>
  <si>
    <t>Paystation with numbered stalls</t>
  </si>
  <si>
    <t>STEMI: 692</t>
  </si>
  <si>
    <t>STEMI: 693</t>
  </si>
  <si>
    <t>STEMI: 694</t>
  </si>
  <si>
    <t>STEMI: 695</t>
  </si>
  <si>
    <t>STEMI: 696</t>
  </si>
  <si>
    <t>Table 10</t>
  </si>
  <si>
    <t>Type</t>
  </si>
  <si>
    <t>Scripps Institution of Oceanography Staff</t>
  </si>
  <si>
    <t>Electric Vehicle</t>
  </si>
  <si>
    <t>Lifeguard</t>
  </si>
  <si>
    <t>UC Cart</t>
  </si>
  <si>
    <t>Coastal Access</t>
  </si>
  <si>
    <t>Birch Aquarium Visitor</t>
  </si>
  <si>
    <t>La Jolla Playhouse Visitor</t>
  </si>
  <si>
    <t>S Carpool</t>
  </si>
  <si>
    <t>Zipcar</t>
  </si>
  <si>
    <t>Revelle Information Board Visitor</t>
  </si>
  <si>
    <t>Catering Vehicle</t>
  </si>
  <si>
    <t>Housing, Dining, and Hospitality Vehicle</t>
  </si>
  <si>
    <t>UC Vehicle #0796</t>
  </si>
  <si>
    <t>Housing/Dining Maintenance Vehicle</t>
  </si>
  <si>
    <t>Faculty Club Visitor</t>
  </si>
  <si>
    <t>Extended Studies and Public Programs Visitor</t>
  </si>
  <si>
    <t>V2G</t>
  </si>
  <si>
    <t>Hopkins Office Visitor</t>
  </si>
  <si>
    <t>Special Events Vehicle</t>
  </si>
  <si>
    <t>Rady School of Management Visitor</t>
  </si>
  <si>
    <t>Fuel-efficient Vehicle</t>
  </si>
  <si>
    <t>B Carpool</t>
  </si>
  <si>
    <t>Building Engineer</t>
  </si>
  <si>
    <t>Environment, Health, and Safety Vehicle</t>
  </si>
  <si>
    <t>Emergency Response Vehicle</t>
  </si>
  <si>
    <t>Property Management</t>
  </si>
  <si>
    <t>UC Electric Vehicles</t>
  </si>
  <si>
    <t>Sanford Consortium for Regenerative Medicine Staff</t>
  </si>
  <si>
    <t>A Carpool</t>
  </si>
  <si>
    <t>Vanpool Vehicle</t>
  </si>
  <si>
    <t>Table 11</t>
  </si>
  <si>
    <t>Van</t>
  </si>
  <si>
    <t>Retirement Association Visitor</t>
  </si>
  <si>
    <t>Hazardous Materials Vehicle</t>
  </si>
  <si>
    <t>Student Health Attending Staff</t>
  </si>
  <si>
    <t>Student Health Patient</t>
  </si>
  <si>
    <t>Credit Union Staff</t>
  </si>
  <si>
    <t>Credit Union Visitor</t>
  </si>
  <si>
    <t>Gilman Parking Office Visitor</t>
  </si>
  <si>
    <t>Pay Stations Vehicle</t>
  </si>
  <si>
    <t>Transportation Office Vehicle</t>
  </si>
  <si>
    <t>Electric Ucc</t>
  </si>
  <si>
    <t>Caltrans Vehicle</t>
  </si>
  <si>
    <t>Key Pickup</t>
  </si>
  <si>
    <t>Live Scan Visitor</t>
  </si>
  <si>
    <t>Police Visitor</t>
  </si>
  <si>
    <t>Triton Mobility Services</t>
  </si>
  <si>
    <t>Family Medicine Patient</t>
  </si>
  <si>
    <t>Standardized Patient Program Patient</t>
  </si>
  <si>
    <t>NPA</t>
  </si>
  <si>
    <t>Rita Atkinson Residences</t>
  </si>
  <si>
    <t>Ambulance</t>
  </si>
  <si>
    <t>Radiation Oncology Center Patient/Visitor</t>
  </si>
  <si>
    <t>East Campus West Office</t>
  </si>
  <si>
    <t>ER Reserved</t>
  </si>
  <si>
    <t>La Jolla Medical Center Patient/Visitor (30 Minutes)</t>
  </si>
  <si>
    <t>Physician On Call</t>
  </si>
  <si>
    <t>Thornton Hospital</t>
  </si>
  <si>
    <t>Clean Air Vehicle</t>
  </si>
  <si>
    <t>Alzheimers Disease Research Center Patient</t>
  </si>
  <si>
    <t>Medical Center Hillcrest Patient/Visitor (30 Minutes)</t>
  </si>
  <si>
    <t>Bachman Parking Office Visitor</t>
  </si>
  <si>
    <t>140 Arbor Patient</t>
  </si>
  <si>
    <t>140 Arbor Visitor</t>
  </si>
  <si>
    <t>Law Enforcement Transport Vehicle</t>
  </si>
  <si>
    <t>Mortuary</t>
  </si>
  <si>
    <t>Bannister Family House Patient/Visitor</t>
  </si>
  <si>
    <t>Facilities Planning and Management Vehicle</t>
  </si>
  <si>
    <t>Forklift</t>
  </si>
  <si>
    <t>Antiviral Research Center / HIV Neurobehavioral Research Center Patient</t>
  </si>
  <si>
    <t>CTC</t>
  </si>
  <si>
    <t>Mail Drop</t>
  </si>
  <si>
    <t>Mail Vehicle</t>
  </si>
  <si>
    <t>Have I compared with ADA report?</t>
  </si>
  <si>
    <t>NEEDS TO BE CHECKED</t>
  </si>
  <si>
    <t>TPC South</t>
  </si>
  <si>
    <t>Giman</t>
  </si>
  <si>
    <t>Campus Pt E</t>
  </si>
  <si>
    <t>Campus Pt W</t>
  </si>
  <si>
    <t>Table 12</t>
  </si>
  <si>
    <t>10 Minutes</t>
  </si>
  <si>
    <t>15 Minutes</t>
  </si>
  <si>
    <t>20 Minutes</t>
  </si>
  <si>
    <t>30 Minutes</t>
  </si>
  <si>
    <t>Commercial</t>
  </si>
  <si>
    <t>Dock</t>
  </si>
  <si>
    <t>Main Campus Lots</t>
  </si>
  <si>
    <t>University of California, San Diego Parking Space Inventory, Summer 2018</t>
  </si>
  <si>
    <t>Key to Locations, Areas, Neighborhoods, Lots, and Structures</t>
  </si>
  <si>
    <t>University</t>
  </si>
  <si>
    <t>of</t>
  </si>
  <si>
    <t>California,</t>
  </si>
  <si>
    <t>San Diego</t>
  </si>
  <si>
    <t>La Jolla</t>
  </si>
  <si>
    <t>Medical</t>
  </si>
  <si>
    <t>Campus</t>
  </si>
  <si>
    <t>Center</t>
  </si>
  <si>
    <t>Hillcrest</t>
  </si>
  <si>
    <t>Scripps</t>
  </si>
  <si>
    <t>West</t>
  </si>
  <si>
    <t>East</t>
  </si>
  <si>
    <t>Institution</t>
  </si>
  <si>
    <t>Oceanography</t>
  </si>
  <si>
    <t>SIO</t>
  </si>
  <si>
    <t>Theatre</t>
  </si>
  <si>
    <t>Revelle</t>
  </si>
  <si>
    <t>Muir</t>
  </si>
  <si>
    <t>Marshall</t>
  </si>
  <si>
    <t>North</t>
  </si>
  <si>
    <t>Roosevelt</t>
  </si>
  <si>
    <t>North Torrey Pines</t>
  </si>
  <si>
    <t>Warren</t>
  </si>
  <si>
    <t>Sixth</t>
  </si>
  <si>
    <t>School</t>
  </si>
  <si>
    <t>Science</t>
  </si>
  <si>
    <t>Health</t>
  </si>
  <si>
    <t>South</t>
  </si>
  <si>
    <t>Hillside</t>
  </si>
  <si>
    <t>District</t>
  </si>
  <si>
    <t>College</t>
  </si>
  <si>
    <t>and</t>
  </si>
  <si>
    <t>Services</t>
  </si>
  <si>
    <t>Research</t>
  </si>
  <si>
    <t>Sciences</t>
  </si>
  <si>
    <t>Structures</t>
  </si>
  <si>
    <t>Lots</t>
  </si>
  <si>
    <t>Glider Port</t>
  </si>
  <si>
    <t>Complex</t>
  </si>
  <si>
    <t>Medicine</t>
  </si>
  <si>
    <t>Academic</t>
  </si>
  <si>
    <t>Park</t>
  </si>
  <si>
    <t>Table 13</t>
  </si>
  <si>
    <t>Parking Space Type</t>
  </si>
  <si>
    <t>Description</t>
  </si>
  <si>
    <t>"A" spaces are for individuals with "A" permits.</t>
  </si>
  <si>
    <t>These include faculty, physicians, and members of upper management.</t>
  </si>
  <si>
    <t>"B" spaces are for individuals with "B" permits.</t>
  </si>
  <si>
    <t>These include staff and graduate students.</t>
  </si>
  <si>
    <t>"S" spaces are for individuals with "S" permits.</t>
  </si>
  <si>
    <t>These include undergraduate students.</t>
  </si>
  <si>
    <t>"Visitor" spaces are for those without permits.</t>
  </si>
  <si>
    <t>These include visitors and patients.</t>
  </si>
  <si>
    <t>"Reserved" spaces are for individuals with "R" permits.</t>
  </si>
  <si>
    <t>These include select faculty, physicians, and members of upper management.</t>
  </si>
  <si>
    <t>"Allocated" spaces are special use spaces.</t>
  </si>
  <si>
    <t>Examples include Carpool, Electric Vehicle, and Zipcar spaces.</t>
  </si>
  <si>
    <t>"Accessible" spaces are for individuals with disabilities.</t>
  </si>
  <si>
    <t>UC Vehicle</t>
  </si>
  <si>
    <t>"UC Vehicle" spaces are for official university vehicles.</t>
  </si>
  <si>
    <t>Service Yard</t>
  </si>
  <si>
    <t>"Service Yard" spaces are for authorized personal vehicles.</t>
  </si>
  <si>
    <t>"Loading" spaces are for individuals loading and unloading.</t>
  </si>
  <si>
    <t>"Motorcycle" sections are for individuals with "M" permits.</t>
  </si>
  <si>
    <t>Campus Pt East</t>
  </si>
  <si>
    <t>(P341-7)</t>
  </si>
  <si>
    <t>(P381-2)</t>
  </si>
  <si>
    <t>(P451-6)</t>
  </si>
  <si>
    <t>(P721-2)</t>
  </si>
  <si>
    <t>(P901-14)</t>
  </si>
  <si>
    <t>TPC North</t>
  </si>
  <si>
    <t>Campus Pt West</t>
  </si>
  <si>
    <t>(P371-6)</t>
  </si>
  <si>
    <t>(P391-4)</t>
  </si>
  <si>
    <t>(P731-5)</t>
  </si>
  <si>
    <t>(P921-31)</t>
  </si>
  <si>
    <t>(P741-7)</t>
  </si>
  <si>
    <t>(P941-2)</t>
  </si>
  <si>
    <t>Allocated Parking Spaces</t>
  </si>
  <si>
    <t>Abbreviation</t>
  </si>
  <si>
    <t>140P</t>
  </si>
  <si>
    <t>140V</t>
  </si>
  <si>
    <t>ACP</t>
  </si>
  <si>
    <t>AMB</t>
  </si>
  <si>
    <t>AVRC</t>
  </si>
  <si>
    <t>BA</t>
  </si>
  <si>
    <t>BCP</t>
  </si>
  <si>
    <t>BE</t>
  </si>
  <si>
    <t>BFH</t>
  </si>
  <si>
    <t>BPO</t>
  </si>
  <si>
    <t>CA</t>
  </si>
  <si>
    <t>CAL</t>
  </si>
  <si>
    <t>CAT</t>
  </si>
  <si>
    <t>CAV</t>
  </si>
  <si>
    <t>COMP</t>
  </si>
  <si>
    <t>Compliance Vehicle</t>
  </si>
  <si>
    <t>CUS</t>
  </si>
  <si>
    <t>CUV</t>
  </si>
  <si>
    <t>ECO</t>
  </si>
  <si>
    <t>EHS</t>
  </si>
  <si>
    <t>ERV</t>
  </si>
  <si>
    <t>ESPP</t>
  </si>
  <si>
    <t>EV</t>
  </si>
  <si>
    <t>FC</t>
  </si>
  <si>
    <t>FEV</t>
  </si>
  <si>
    <t>FL</t>
  </si>
  <si>
    <t>FM</t>
  </si>
  <si>
    <t>FPM</t>
  </si>
  <si>
    <t>GPO</t>
  </si>
  <si>
    <t>HDH</t>
  </si>
  <si>
    <t>HDM</t>
  </si>
  <si>
    <t>Huntington's Disease Clinical Research Center</t>
  </si>
  <si>
    <t>HM</t>
  </si>
  <si>
    <t>HO</t>
  </si>
  <si>
    <t>HPV</t>
  </si>
  <si>
    <t>Medical Center Hillcrest Patient/Visitor</t>
  </si>
  <si>
    <t>KPU</t>
  </si>
  <si>
    <t>LET</t>
  </si>
  <si>
    <t>LG</t>
  </si>
  <si>
    <t>LJP</t>
  </si>
  <si>
    <t>LJPV</t>
  </si>
  <si>
    <t>Medical Center La Jolla Patient/Visitor</t>
  </si>
  <si>
    <t>LS</t>
  </si>
  <si>
    <t>MD</t>
  </si>
  <si>
    <t>MOR</t>
  </si>
  <si>
    <t>Mortuary Vehicle</t>
  </si>
  <si>
    <t>MV</t>
  </si>
  <si>
    <t>PM</t>
  </si>
  <si>
    <t>POC</t>
  </si>
  <si>
    <t>PS</t>
  </si>
  <si>
    <t>Paystation</t>
  </si>
  <si>
    <t>PUE</t>
  </si>
  <si>
    <t>Pay Upon Exit</t>
  </si>
  <si>
    <t>PVIS</t>
  </si>
  <si>
    <t>RAR</t>
  </si>
  <si>
    <t>RIB</t>
  </si>
  <si>
    <t>ROC</t>
  </si>
  <si>
    <t>RSM</t>
  </si>
  <si>
    <t>SCP</t>
  </si>
  <si>
    <t>SCRM</t>
  </si>
  <si>
    <t>SHAS</t>
  </si>
  <si>
    <t>SHP</t>
  </si>
  <si>
    <t>SPP</t>
  </si>
  <si>
    <t>TH</t>
  </si>
  <si>
    <t>TMS</t>
  </si>
  <si>
    <t>TO</t>
  </si>
  <si>
    <t>UCC</t>
  </si>
  <si>
    <t>UCEV</t>
  </si>
  <si>
    <t>V0796</t>
  </si>
  <si>
    <t>V1G/VGI</t>
  </si>
  <si>
    <t>Vehicle Grid Integration</t>
  </si>
  <si>
    <t>Vehicle to Grid</t>
  </si>
  <si>
    <t>VAL</t>
  </si>
  <si>
    <t>VP</t>
  </si>
  <si>
    <t>ZIP</t>
  </si>
  <si>
    <t>Key: Locations, Areas, Neighborhoods, Lots, and Structures</t>
  </si>
  <si>
    <t>Key: Parking Space Descriptions</t>
  </si>
  <si>
    <t>Table 14:</t>
  </si>
  <si>
    <t>Table 13:</t>
  </si>
  <si>
    <t>Highlighted lots also have ParkMobile signs up</t>
  </si>
  <si>
    <t>Pay and Display (PAD)</t>
  </si>
  <si>
    <t>Pay by Space (PBS)</t>
  </si>
  <si>
    <t>July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</si>
</sst>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General_)"/>
  </numFmts>
  <fonts count="26">
    <font>
      <sz val="10"/>
      <color rgb="FF000000"/>
      <name val="Open Sans"/>
    </font>
    <font>
      <sz val="9"/>
      <color rgb="FF003366"/>
      <name val="Arial"/>
    </font>
    <font>
      <b/>
      <u/>
      <sz val="11"/>
      <color rgb="FF003366"/>
      <name val="Arial"/>
    </font>
    <font>
      <sz val="10"/>
      <color rgb="FF003366"/>
      <name val="Arial"/>
    </font>
    <font>
      <sz val="12"/>
      <color rgb="FF003366"/>
      <name val="Arial"/>
    </font>
    <font>
      <b/>
      <sz val="9"/>
      <color rgb="FF003366"/>
      <name val="Arial"/>
    </font>
    <font>
      <sz val="10"/>
      <name val="Open Sans"/>
    </font>
    <font>
      <sz val="16"/>
      <color rgb="FF003366"/>
      <name val="Arial"/>
    </font>
    <font>
      <sz val="24"/>
      <color rgb="FF003366"/>
      <name val="Arial"/>
    </font>
    <font>
      <sz val="8"/>
      <color rgb="FF003366"/>
      <name val="Arial"/>
    </font>
    <font>
      <sz val="10"/>
      <name val="Arial"/>
    </font>
    <font>
      <b/>
      <u/>
      <sz val="11"/>
      <color rgb="FFFF0000"/>
      <name val="Arial"/>
    </font>
    <font>
      <sz val="10"/>
      <color rgb="FFFF0000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u/>
      <sz val="11"/>
      <color rgb="FF003366"/>
      <name val="Arial"/>
    </font>
    <font>
      <sz val="10"/>
      <name val="Open Sans"/>
    </font>
    <font>
      <sz val="9"/>
      <name val="Open Sans"/>
    </font>
    <font>
      <sz val="7"/>
      <color rgb="FF003366"/>
      <name val="Arial"/>
    </font>
    <font>
      <b/>
      <sz val="7"/>
      <color rgb="FF003366"/>
      <name val="Arial"/>
    </font>
    <font>
      <b/>
      <u/>
      <sz val="11"/>
      <color rgb="FF003366"/>
      <name val="Arial"/>
    </font>
    <font>
      <u/>
      <sz val="10"/>
      <color rgb="FF003366"/>
      <name val="Arial"/>
    </font>
    <font>
      <sz val="11"/>
      <color rgb="FF003366"/>
      <name val="Arial"/>
    </font>
    <font>
      <sz val="8"/>
      <color rgb="FF003366"/>
      <name val="Open Sans"/>
    </font>
    <font>
      <b/>
      <sz val="8"/>
      <color rgb="FF003366"/>
      <name val="Arial"/>
    </font>
    <font>
      <sz val="9"/>
      <color rgb="FF00336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EAEAEA"/>
        <bgColor rgb="FFEAEAEA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 style="thin">
        <color rgb="FF000000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397">
    <xf numFmtId="164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4" fillId="0" borderId="9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5" fillId="2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0" fontId="5" fillId="2" borderId="16" xfId="0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vertical="center"/>
    </xf>
    <xf numFmtId="0" fontId="5" fillId="2" borderId="17" xfId="0" applyNumberFormat="1" applyFont="1" applyFill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vertical="center"/>
    </xf>
    <xf numFmtId="9" fontId="1" fillId="0" borderId="18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3" borderId="16" xfId="0" applyNumberFormat="1" applyFont="1" applyFill="1" applyBorder="1" applyAlignment="1">
      <alignment vertical="center"/>
    </xf>
    <xf numFmtId="9" fontId="1" fillId="0" borderId="19" xfId="0" applyNumberFormat="1" applyFont="1" applyBorder="1" applyAlignment="1">
      <alignment vertical="center"/>
    </xf>
    <xf numFmtId="9" fontId="1" fillId="3" borderId="16" xfId="0" applyNumberFormat="1" applyFont="1" applyFill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1" fillId="3" borderId="11" xfId="0" applyNumberFormat="1" applyFont="1" applyFill="1" applyBorder="1" applyAlignment="1">
      <alignment vertical="center"/>
    </xf>
    <xf numFmtId="9" fontId="1" fillId="0" borderId="20" xfId="0" applyNumberFormat="1" applyFont="1" applyBorder="1" applyAlignment="1">
      <alignment vertical="center"/>
    </xf>
    <xf numFmtId="9" fontId="1" fillId="3" borderId="11" xfId="0" applyNumberFormat="1" applyFont="1" applyFill="1" applyBorder="1" applyAlignment="1">
      <alignment vertical="center"/>
    </xf>
    <xf numFmtId="9" fontId="9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5" fillId="2" borderId="22" xfId="0" applyNumberFormat="1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23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23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vertical="center"/>
    </xf>
    <xf numFmtId="0" fontId="1" fillId="0" borderId="22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27" xfId="0" applyNumberFormat="1" applyFont="1" applyBorder="1" applyAlignment="1">
      <alignment vertical="center"/>
    </xf>
    <xf numFmtId="0" fontId="1" fillId="0" borderId="27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vertical="center"/>
    </xf>
    <xf numFmtId="0" fontId="1" fillId="4" borderId="11" xfId="0" applyNumberFormat="1" applyFont="1" applyFill="1" applyBorder="1" applyAlignment="1">
      <alignment vertical="center"/>
    </xf>
    <xf numFmtId="0" fontId="1" fillId="5" borderId="11" xfId="0" applyNumberFormat="1" applyFont="1" applyFill="1" applyBorder="1" applyAlignment="1">
      <alignment vertical="center"/>
    </xf>
    <xf numFmtId="0" fontId="1" fillId="5" borderId="16" xfId="0" applyNumberFormat="1" applyFont="1" applyFill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9" fontId="1" fillId="4" borderId="11" xfId="0" applyNumberFormat="1" applyFont="1" applyFill="1" applyBorder="1" applyAlignment="1">
      <alignment vertical="center"/>
    </xf>
    <xf numFmtId="9" fontId="1" fillId="5" borderId="11" xfId="0" applyNumberFormat="1" applyFont="1" applyFill="1" applyBorder="1" applyAlignment="1">
      <alignment vertical="center"/>
    </xf>
    <xf numFmtId="9" fontId="1" fillId="5" borderId="16" xfId="0" applyNumberFormat="1" applyFont="1" applyFill="1" applyBorder="1" applyAlignment="1">
      <alignment vertical="center"/>
    </xf>
    <xf numFmtId="0" fontId="1" fillId="0" borderId="29" xfId="0" applyNumberFormat="1" applyFont="1" applyBorder="1" applyAlignment="1">
      <alignment vertical="center"/>
    </xf>
    <xf numFmtId="0" fontId="1" fillId="3" borderId="27" xfId="0" applyNumberFormat="1" applyFont="1" applyFill="1" applyBorder="1" applyAlignment="1">
      <alignment vertical="center"/>
    </xf>
    <xf numFmtId="9" fontId="1" fillId="3" borderId="27" xfId="0" applyNumberFormat="1" applyFont="1" applyFill="1" applyBorder="1" applyAlignment="1">
      <alignment vertical="center"/>
    </xf>
    <xf numFmtId="0" fontId="5" fillId="2" borderId="29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1" fillId="6" borderId="11" xfId="0" applyNumberFormat="1" applyFont="1" applyFill="1" applyBorder="1" applyAlignment="1">
      <alignment vertical="center"/>
    </xf>
    <xf numFmtId="0" fontId="1" fillId="6" borderId="11" xfId="0" applyNumberFormat="1" applyFont="1" applyFill="1" applyBorder="1" applyAlignment="1">
      <alignment vertical="center"/>
    </xf>
    <xf numFmtId="0" fontId="1" fillId="5" borderId="11" xfId="0" applyNumberFormat="1" applyFont="1" applyFill="1" applyBorder="1" applyAlignment="1">
      <alignment vertical="center"/>
    </xf>
    <xf numFmtId="0" fontId="1" fillId="4" borderId="16" xfId="0" applyNumberFormat="1" applyFont="1" applyFill="1" applyBorder="1" applyAlignment="1">
      <alignment vertical="center"/>
    </xf>
    <xf numFmtId="9" fontId="1" fillId="4" borderId="16" xfId="0" applyNumberFormat="1" applyFont="1" applyFill="1" applyBorder="1" applyAlignment="1">
      <alignment vertical="center"/>
    </xf>
    <xf numFmtId="0" fontId="1" fillId="5" borderId="5" xfId="0" applyNumberFormat="1" applyFont="1" applyFill="1" applyBorder="1" applyAlignment="1">
      <alignment vertical="center"/>
    </xf>
    <xf numFmtId="0" fontId="1" fillId="3" borderId="11" xfId="0" applyNumberFormat="1" applyFont="1" applyFill="1" applyBorder="1" applyAlignment="1">
      <alignment vertical="center"/>
    </xf>
    <xf numFmtId="0" fontId="1" fillId="4" borderId="11" xfId="0" applyNumberFormat="1" applyFont="1" applyFill="1" applyBorder="1" applyAlignment="1">
      <alignment vertical="center"/>
    </xf>
    <xf numFmtId="0" fontId="5" fillId="2" borderId="29" xfId="0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22" xfId="0" applyNumberFormat="1" applyFont="1" applyFill="1" applyBorder="1" applyAlignment="1">
      <alignment horizontal="center" vertical="center"/>
    </xf>
    <xf numFmtId="0" fontId="13" fillId="0" borderId="20" xfId="0" applyNumberFormat="1" applyFont="1" applyBorder="1" applyAlignment="1">
      <alignment vertical="center"/>
    </xf>
    <xf numFmtId="0" fontId="13" fillId="0" borderId="2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vertical="center"/>
    </xf>
    <xf numFmtId="0" fontId="13" fillId="0" borderId="9" xfId="0" applyNumberFormat="1" applyFont="1" applyBorder="1" applyAlignment="1">
      <alignment vertical="center"/>
    </xf>
    <xf numFmtId="0" fontId="13" fillId="0" borderId="19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right" vertical="center"/>
    </xf>
    <xf numFmtId="0" fontId="13" fillId="0" borderId="9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0" fontId="1" fillId="3" borderId="11" xfId="0" applyNumberFormat="1" applyFont="1" applyFill="1" applyBorder="1" applyAlignment="1">
      <alignment vertical="center"/>
    </xf>
    <xf numFmtId="0" fontId="1" fillId="3" borderId="11" xfId="0" applyNumberFormat="1" applyFont="1" applyFill="1" applyBorder="1" applyAlignment="1">
      <alignment vertical="center"/>
    </xf>
    <xf numFmtId="0" fontId="1" fillId="4" borderId="28" xfId="0" applyNumberFormat="1" applyFont="1" applyFill="1" applyBorder="1" applyAlignment="1">
      <alignment vertical="center"/>
    </xf>
    <xf numFmtId="9" fontId="1" fillId="4" borderId="28" xfId="0" applyNumberFormat="1" applyFont="1" applyFill="1" applyBorder="1" applyAlignment="1">
      <alignment vertical="center"/>
    </xf>
    <xf numFmtId="0" fontId="13" fillId="0" borderId="18" xfId="0" applyNumberFormat="1" applyFont="1" applyBorder="1" applyAlignment="1">
      <alignment vertical="center"/>
    </xf>
    <xf numFmtId="0" fontId="13" fillId="0" borderId="14" xfId="0" applyNumberFormat="1" applyFont="1" applyBorder="1" applyAlignment="1">
      <alignment horizontal="right" vertical="center"/>
    </xf>
    <xf numFmtId="0" fontId="13" fillId="0" borderId="15" xfId="0" applyNumberFormat="1" applyFont="1" applyBorder="1" applyAlignment="1">
      <alignment vertical="center"/>
    </xf>
    <xf numFmtId="0" fontId="1" fillId="5" borderId="11" xfId="0" applyNumberFormat="1" applyFont="1" applyFill="1" applyBorder="1" applyAlignment="1">
      <alignment vertical="center"/>
    </xf>
    <xf numFmtId="0" fontId="1" fillId="4" borderId="11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6" borderId="12" xfId="0" applyNumberFormat="1" applyFont="1" applyFill="1" applyBorder="1" applyAlignment="1">
      <alignment vertical="center"/>
    </xf>
    <xf numFmtId="0" fontId="1" fillId="5" borderId="12" xfId="0" applyNumberFormat="1" applyFont="1" applyFill="1" applyBorder="1" applyAlignment="1">
      <alignment vertical="center"/>
    </xf>
    <xf numFmtId="0" fontId="1" fillId="6" borderId="12" xfId="0" applyNumberFormat="1" applyFont="1" applyFill="1" applyBorder="1" applyAlignment="1">
      <alignment vertical="center"/>
    </xf>
    <xf numFmtId="0" fontId="1" fillId="5" borderId="12" xfId="0" applyNumberFormat="1" applyFont="1" applyFill="1" applyBorder="1" applyAlignment="1">
      <alignment vertical="center"/>
    </xf>
    <xf numFmtId="0" fontId="15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1" fillId="5" borderId="28" xfId="0" applyNumberFormat="1" applyFont="1" applyFill="1" applyBorder="1" applyAlignment="1">
      <alignment vertical="center"/>
    </xf>
    <xf numFmtId="0" fontId="1" fillId="5" borderId="28" xfId="0" applyNumberFormat="1" applyFont="1" applyFill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" fillId="6" borderId="32" xfId="0" applyNumberFormat="1" applyFont="1" applyFill="1" applyBorder="1" applyAlignment="1">
      <alignment vertical="center"/>
    </xf>
    <xf numFmtId="0" fontId="1" fillId="6" borderId="28" xfId="0" applyNumberFormat="1" applyFont="1" applyFill="1" applyBorder="1" applyAlignment="1">
      <alignment vertical="center"/>
    </xf>
    <xf numFmtId="0" fontId="1" fillId="6" borderId="28" xfId="0" applyNumberFormat="1" applyFont="1" applyFill="1" applyBorder="1" applyAlignment="1">
      <alignment vertical="center"/>
    </xf>
    <xf numFmtId="0" fontId="1" fillId="5" borderId="23" xfId="0" applyNumberFormat="1" applyFont="1" applyFill="1" applyBorder="1" applyAlignment="1">
      <alignment vertical="center"/>
    </xf>
    <xf numFmtId="0" fontId="1" fillId="2" borderId="29" xfId="0" applyNumberFormat="1" applyFont="1" applyFill="1" applyBorder="1" applyAlignment="1">
      <alignment vertical="center"/>
    </xf>
    <xf numFmtId="0" fontId="1" fillId="2" borderId="33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5" fillId="2" borderId="33" xfId="0" applyNumberFormat="1" applyFont="1" applyFill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9" borderId="2" xfId="0" applyNumberFormat="1" applyFont="1" applyFill="1" applyBorder="1" applyAlignment="1">
      <alignment horizontal="left" vertical="center"/>
    </xf>
    <xf numFmtId="0" fontId="1" fillId="9" borderId="20" xfId="0" applyNumberFormat="1" applyFont="1" applyFill="1" applyBorder="1" applyAlignment="1">
      <alignment vertical="center"/>
    </xf>
    <xf numFmtId="0" fontId="1" fillId="9" borderId="20" xfId="0" applyNumberFormat="1" applyFont="1" applyFill="1" applyBorder="1" applyAlignment="1">
      <alignment vertical="center"/>
    </xf>
    <xf numFmtId="0" fontId="6" fillId="9" borderId="0" xfId="0" applyNumberFormat="1" applyFont="1" applyFill="1" applyAlignment="1">
      <alignment horizontal="left" vertical="center"/>
    </xf>
    <xf numFmtId="0" fontId="1" fillId="9" borderId="0" xfId="0" applyNumberFormat="1" applyFont="1" applyFill="1" applyAlignment="1">
      <alignment horizontal="right" vertical="center"/>
    </xf>
    <xf numFmtId="0" fontId="1" fillId="9" borderId="19" xfId="0" applyNumberFormat="1" applyFont="1" applyFill="1" applyBorder="1" applyAlignment="1">
      <alignment vertical="center"/>
    </xf>
    <xf numFmtId="0" fontId="6" fillId="9" borderId="0" xfId="0" applyNumberFormat="1" applyFont="1" applyFill="1" applyAlignment="1">
      <alignment vertical="center"/>
    </xf>
    <xf numFmtId="0" fontId="1" fillId="9" borderId="19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1" fillId="9" borderId="11" xfId="0" applyNumberFormat="1" applyFont="1" applyFill="1" applyBorder="1" applyAlignment="1">
      <alignment vertical="center"/>
    </xf>
    <xf numFmtId="0" fontId="1" fillId="9" borderId="11" xfId="0" applyNumberFormat="1" applyFont="1" applyFill="1" applyBorder="1" applyAlignment="1">
      <alignment vertical="center"/>
    </xf>
    <xf numFmtId="0" fontId="6" fillId="0" borderId="14" xfId="0" applyNumberFormat="1" applyFont="1" applyBorder="1" applyAlignment="1">
      <alignment vertical="center"/>
    </xf>
    <xf numFmtId="0" fontId="6" fillId="9" borderId="14" xfId="0" applyNumberFormat="1" applyFont="1" applyFill="1" applyBorder="1" applyAlignment="1">
      <alignment horizontal="left" vertical="center"/>
    </xf>
    <xf numFmtId="0" fontId="1" fillId="9" borderId="16" xfId="0" applyNumberFormat="1" applyFont="1" applyFill="1" applyBorder="1" applyAlignment="1">
      <alignment vertical="center"/>
    </xf>
    <xf numFmtId="0" fontId="1" fillId="9" borderId="16" xfId="0" applyNumberFormat="1" applyFont="1" applyFill="1" applyBorder="1" applyAlignment="1">
      <alignment vertical="center"/>
    </xf>
    <xf numFmtId="0" fontId="1" fillId="9" borderId="5" xfId="0" applyNumberFormat="1" applyFont="1" applyFill="1" applyBorder="1" applyAlignment="1">
      <alignment vertical="center"/>
    </xf>
    <xf numFmtId="0" fontId="1" fillId="9" borderId="5" xfId="0" applyNumberFormat="1" applyFont="1" applyFill="1" applyBorder="1" applyAlignment="1">
      <alignment vertical="center"/>
    </xf>
    <xf numFmtId="0" fontId="6" fillId="7" borderId="0" xfId="0" applyNumberFormat="1" applyFont="1" applyFill="1" applyAlignment="1">
      <alignment horizontal="left" vertical="center"/>
    </xf>
    <xf numFmtId="0" fontId="1" fillId="7" borderId="27" xfId="0" applyNumberFormat="1" applyFont="1" applyFill="1" applyBorder="1" applyAlignment="1">
      <alignment vertical="center"/>
    </xf>
    <xf numFmtId="0" fontId="1" fillId="7" borderId="27" xfId="0" applyNumberFormat="1" applyFont="1" applyFill="1" applyBorder="1" applyAlignment="1">
      <alignment vertical="center"/>
    </xf>
    <xf numFmtId="0" fontId="1" fillId="7" borderId="0" xfId="0" applyNumberFormat="1" applyFont="1" applyFill="1" applyAlignment="1">
      <alignment horizontal="right" vertical="center"/>
    </xf>
    <xf numFmtId="0" fontId="6" fillId="7" borderId="0" xfId="0" applyNumberFormat="1" applyFont="1" applyFill="1" applyAlignment="1">
      <alignment vertical="center"/>
    </xf>
    <xf numFmtId="0" fontId="6" fillId="7" borderId="14" xfId="0" applyNumberFormat="1" applyFont="1" applyFill="1" applyBorder="1" applyAlignment="1">
      <alignment horizontal="left" vertical="center"/>
    </xf>
    <xf numFmtId="0" fontId="1" fillId="7" borderId="16" xfId="0" applyNumberFormat="1" applyFont="1" applyFill="1" applyBorder="1" applyAlignment="1">
      <alignment vertical="center"/>
    </xf>
    <xf numFmtId="0" fontId="1" fillId="7" borderId="16" xfId="0" applyNumberFormat="1" applyFont="1" applyFill="1" applyBorder="1" applyAlignment="1">
      <alignment vertical="center"/>
    </xf>
    <xf numFmtId="0" fontId="1" fillId="4" borderId="22" xfId="0" applyNumberFormat="1" applyFont="1" applyFill="1" applyBorder="1" applyAlignment="1">
      <alignment vertical="center"/>
    </xf>
    <xf numFmtId="0" fontId="1" fillId="4" borderId="2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horizontal="left" vertical="center"/>
    </xf>
    <xf numFmtId="0" fontId="1" fillId="7" borderId="20" xfId="0" applyNumberFormat="1" applyFont="1" applyFill="1" applyBorder="1" applyAlignment="1">
      <alignment vertical="center"/>
    </xf>
    <xf numFmtId="0" fontId="1" fillId="7" borderId="5" xfId="0" applyNumberFormat="1" applyFont="1" applyFill="1" applyBorder="1" applyAlignment="1">
      <alignment vertical="center"/>
    </xf>
    <xf numFmtId="0" fontId="1" fillId="7" borderId="5" xfId="0" applyNumberFormat="1" applyFont="1" applyFill="1" applyBorder="1" applyAlignment="1">
      <alignment vertical="center"/>
    </xf>
    <xf numFmtId="0" fontId="1" fillId="7" borderId="14" xfId="0" applyNumberFormat="1" applyFont="1" applyFill="1" applyBorder="1" applyAlignment="1">
      <alignment horizontal="left" vertical="center"/>
    </xf>
    <xf numFmtId="0" fontId="1" fillId="7" borderId="0" xfId="0" applyNumberFormat="1" applyFont="1" applyFill="1" applyAlignment="1">
      <alignment vertical="center"/>
    </xf>
    <xf numFmtId="0" fontId="1" fillId="9" borderId="0" xfId="0" applyNumberFormat="1" applyFont="1" applyFill="1" applyAlignment="1">
      <alignment horizontal="left" vertical="center"/>
    </xf>
    <xf numFmtId="0" fontId="1" fillId="9" borderId="27" xfId="0" applyNumberFormat="1" applyFont="1" applyFill="1" applyBorder="1" applyAlignment="1">
      <alignment vertical="center"/>
    </xf>
    <xf numFmtId="0" fontId="1" fillId="9" borderId="27" xfId="0" applyNumberFormat="1" applyFont="1" applyFill="1" applyBorder="1" applyAlignment="1">
      <alignment vertical="center"/>
    </xf>
    <xf numFmtId="0" fontId="1" fillId="9" borderId="0" xfId="0" applyNumberFormat="1" applyFont="1" applyFill="1" applyAlignment="1">
      <alignment vertical="center"/>
    </xf>
    <xf numFmtId="0" fontId="1" fillId="9" borderId="14" xfId="0" applyNumberFormat="1" applyFont="1" applyFill="1" applyBorder="1" applyAlignment="1">
      <alignment horizontal="left" vertical="center"/>
    </xf>
    <xf numFmtId="0" fontId="1" fillId="4" borderId="27" xfId="0" applyNumberFormat="1" applyFont="1" applyFill="1" applyBorder="1" applyAlignment="1">
      <alignment vertical="center"/>
    </xf>
    <xf numFmtId="0" fontId="1" fillId="4" borderId="27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horizontal="left" vertical="center"/>
    </xf>
    <xf numFmtId="0" fontId="1" fillId="4" borderId="5" xfId="0" applyNumberFormat="1" applyFont="1" applyFill="1" applyBorder="1" applyAlignment="1">
      <alignment vertical="center"/>
    </xf>
    <xf numFmtId="0" fontId="1" fillId="0" borderId="29" xfId="0" applyNumberFormat="1" applyFont="1" applyBorder="1" applyAlignment="1">
      <alignment vertical="center"/>
    </xf>
    <xf numFmtId="0" fontId="1" fillId="4" borderId="5" xfId="0" applyNumberFormat="1" applyFont="1" applyFill="1" applyBorder="1" applyAlignment="1">
      <alignment vertical="center"/>
    </xf>
    <xf numFmtId="0" fontId="1" fillId="5" borderId="22" xfId="0" applyNumberFormat="1" applyFont="1" applyFill="1" applyBorder="1" applyAlignment="1">
      <alignment vertical="center"/>
    </xf>
    <xf numFmtId="0" fontId="1" fillId="5" borderId="22" xfId="0" applyNumberFormat="1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1" fillId="5" borderId="5" xfId="0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" fillId="0" borderId="14" xfId="0" applyNumberFormat="1" applyFont="1" applyBorder="1" applyAlignment="1">
      <alignment horizontal="left" vertical="center"/>
    </xf>
    <xf numFmtId="0" fontId="1" fillId="4" borderId="16" xfId="0" applyNumberFormat="1" applyFont="1" applyFill="1" applyBorder="1" applyAlignment="1">
      <alignment vertical="center"/>
    </xf>
    <xf numFmtId="0" fontId="1" fillId="5" borderId="27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horizontal="center" vertical="center"/>
    </xf>
    <xf numFmtId="0" fontId="1" fillId="5" borderId="27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13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9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vertical="center"/>
    </xf>
    <xf numFmtId="0" fontId="18" fillId="0" borderId="19" xfId="0" applyNumberFormat="1" applyFont="1" applyBorder="1" applyAlignment="1">
      <alignment vertical="center"/>
    </xf>
    <xf numFmtId="0" fontId="18" fillId="0" borderId="4" xfId="0" applyNumberFormat="1" applyFont="1" applyBorder="1" applyAlignment="1">
      <alignment vertical="center"/>
    </xf>
    <xf numFmtId="0" fontId="18" fillId="0" borderId="9" xfId="0" applyNumberFormat="1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18" fillId="0" borderId="18" xfId="0" applyNumberFormat="1" applyFont="1" applyBorder="1" applyAlignment="1">
      <alignment vertical="center"/>
    </xf>
    <xf numFmtId="0" fontId="18" fillId="0" borderId="15" xfId="0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0" fontId="24" fillId="2" borderId="5" xfId="0" applyNumberFormat="1" applyFont="1" applyFill="1" applyBorder="1" applyAlignment="1">
      <alignment horizontal="center" vertical="center"/>
    </xf>
    <xf numFmtId="0" fontId="24" fillId="2" borderId="11" xfId="0" applyNumberFormat="1" applyFont="1" applyFill="1" applyBorder="1" applyAlignment="1">
      <alignment horizontal="center" vertical="center"/>
    </xf>
    <xf numFmtId="0" fontId="24" fillId="2" borderId="16" xfId="0" applyNumberFormat="1" applyFont="1" applyFill="1" applyBorder="1" applyAlignment="1">
      <alignment horizontal="center" vertical="center"/>
    </xf>
    <xf numFmtId="0" fontId="9" fillId="0" borderId="19" xfId="0" applyNumberFormat="1" applyFont="1" applyBorder="1" applyAlignment="1">
      <alignment vertical="center"/>
    </xf>
    <xf numFmtId="0" fontId="9" fillId="0" borderId="19" xfId="0" applyNumberFormat="1" applyFont="1" applyBorder="1" applyAlignment="1">
      <alignment vertical="center"/>
    </xf>
    <xf numFmtId="0" fontId="9" fillId="0" borderId="18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vertical="center"/>
    </xf>
    <xf numFmtId="0" fontId="5" fillId="2" borderId="31" xfId="0" applyNumberFormat="1" applyFont="1" applyFill="1" applyBorder="1" applyAlignment="1">
      <alignment vertical="center"/>
    </xf>
    <xf numFmtId="0" fontId="5" fillId="2" borderId="38" xfId="0" applyNumberFormat="1" applyFont="1" applyFill="1" applyBorder="1" applyAlignment="1">
      <alignment vertical="center"/>
    </xf>
    <xf numFmtId="164" fontId="25" fillId="10" borderId="39" xfId="0" applyNumberFormat="1" applyFont="1" applyFill="1" applyBorder="1" applyAlignment="1">
      <alignment vertical="center" wrapText="1"/>
    </xf>
    <xf numFmtId="164" fontId="25" fillId="10" borderId="39" xfId="0" applyNumberFormat="1" applyFont="1" applyFill="1" applyBorder="1" applyAlignment="1">
      <alignment horizontal="right" vertical="center" wrapText="1"/>
    </xf>
    <xf numFmtId="164" fontId="0" fillId="10" borderId="39" xfId="0" applyNumberFormat="1" applyFont="1" applyFill="1" applyBorder="1" applyAlignment="1">
      <alignment vertical="center" wrapText="1"/>
    </xf>
    <xf numFmtId="164" fontId="25" fillId="11" borderId="36" xfId="0" applyNumberFormat="1" applyFont="1" applyFill="1" applyBorder="1" applyAlignment="1">
      <alignment vertical="center" wrapText="1"/>
    </xf>
    <xf numFmtId="164" fontId="25" fillId="11" borderId="36" xfId="0" applyNumberFormat="1" applyFont="1" applyFill="1" applyBorder="1" applyAlignment="1">
      <alignment horizontal="right" vertical="center" wrapText="1"/>
    </xf>
    <xf numFmtId="164" fontId="0" fillId="11" borderId="36" xfId="0" applyNumberFormat="1" applyFont="1" applyFill="1" applyBorder="1" applyAlignment="1">
      <alignment vertical="center" wrapText="1"/>
    </xf>
    <xf numFmtId="164" fontId="25" fillId="10" borderId="36" xfId="0" applyNumberFormat="1" applyFont="1" applyFill="1" applyBorder="1" applyAlignment="1">
      <alignment vertical="center" wrapText="1"/>
    </xf>
    <xf numFmtId="164" fontId="25" fillId="10" borderId="36" xfId="0" applyNumberFormat="1" applyFont="1" applyFill="1" applyBorder="1" applyAlignment="1">
      <alignment horizontal="right" vertical="center" wrapText="1"/>
    </xf>
    <xf numFmtId="164" fontId="0" fillId="10" borderId="36" xfId="0" applyNumberFormat="1" applyFont="1" applyFill="1" applyBorder="1" applyAlignment="1">
      <alignment vertical="center" wrapText="1"/>
    </xf>
    <xf numFmtId="164" fontId="25" fillId="11" borderId="40" xfId="0" applyNumberFormat="1" applyFont="1" applyFill="1" applyBorder="1" applyAlignment="1">
      <alignment vertical="center" wrapText="1"/>
    </xf>
    <xf numFmtId="164" fontId="25" fillId="11" borderId="40" xfId="0" applyNumberFormat="1" applyFont="1" applyFill="1" applyBorder="1" applyAlignment="1">
      <alignment horizontal="right" vertical="center" wrapText="1"/>
    </xf>
    <xf numFmtId="164" fontId="0" fillId="11" borderId="40" xfId="0" applyNumberFormat="1" applyFont="1" applyFill="1" applyBorder="1" applyAlignment="1">
      <alignment vertical="center" wrapText="1"/>
    </xf>
    <xf numFmtId="49" fontId="25" fillId="8" borderId="19" xfId="0" applyNumberFormat="1" applyFont="1" applyFill="1" applyBorder="1" applyAlignment="1">
      <alignment horizontal="left" vertical="center"/>
    </xf>
    <xf numFmtId="0" fontId="1" fillId="8" borderId="11" xfId="0" applyNumberFormat="1" applyFont="1" applyFill="1" applyBorder="1" applyAlignment="1">
      <alignment horizontal="left" vertical="center"/>
    </xf>
    <xf numFmtId="0" fontId="1" fillId="8" borderId="19" xfId="0" applyNumberFormat="1" applyFont="1" applyFill="1" applyBorder="1" applyAlignment="1">
      <alignment horizontal="left" vertical="center"/>
    </xf>
    <xf numFmtId="0" fontId="1" fillId="0" borderId="19" xfId="0" applyNumberFormat="1" applyFont="1" applyBorder="1" applyAlignment="1">
      <alignment horizontal="left" vertical="center"/>
    </xf>
    <xf numFmtId="0" fontId="1" fillId="3" borderId="11" xfId="0" applyNumberFormat="1" applyFon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4" borderId="11" xfId="0" applyNumberFormat="1" applyFont="1" applyFill="1" applyBorder="1" applyAlignment="1">
      <alignment horizontal="left" vertical="center"/>
    </xf>
    <xf numFmtId="0" fontId="1" fillId="5" borderId="11" xfId="0" applyNumberFormat="1" applyFont="1" applyFill="1" applyBorder="1" applyAlignment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13" fillId="0" borderId="35" xfId="0" applyNumberFormat="1" applyFont="1" applyBorder="1" applyAlignment="1">
      <alignment vertical="center"/>
    </xf>
    <xf numFmtId="0" fontId="13" fillId="0" borderId="37" xfId="0" applyNumberFormat="1" applyFont="1" applyBorder="1" applyAlignment="1">
      <alignment vertical="center"/>
    </xf>
    <xf numFmtId="0" fontId="14" fillId="2" borderId="27" xfId="0" applyNumberFormat="1" applyFont="1" applyFill="1" applyBorder="1" applyAlignment="1">
      <alignment horizontal="center" vertical="center"/>
    </xf>
    <xf numFmtId="0" fontId="13" fillId="0" borderId="37" xfId="0" applyNumberFormat="1" applyFont="1" applyBorder="1" applyAlignment="1">
      <alignment horizontal="right" vertical="center"/>
    </xf>
    <xf numFmtId="0" fontId="13" fillId="0" borderId="41" xfId="0" applyNumberFormat="1" applyFont="1" applyBorder="1" applyAlignment="1">
      <alignment horizontal="right" vertical="center"/>
    </xf>
    <xf numFmtId="0" fontId="13" fillId="0" borderId="42" xfId="0" applyNumberFormat="1" applyFont="1" applyBorder="1" applyAlignment="1">
      <alignment vertical="center"/>
    </xf>
    <xf numFmtId="0" fontId="13" fillId="0" borderId="36" xfId="0" applyNumberFormat="1" applyFont="1" applyBorder="1" applyAlignment="1">
      <alignment vertical="center"/>
    </xf>
    <xf numFmtId="0" fontId="13" fillId="0" borderId="40" xfId="0" applyNumberFormat="1" applyFont="1" applyBorder="1" applyAlignment="1">
      <alignment vertical="center"/>
    </xf>
    <xf numFmtId="0" fontId="1" fillId="6" borderId="35" xfId="0" applyNumberFormat="1" applyFont="1" applyFill="1" applyBorder="1" applyAlignment="1">
      <alignment vertical="center"/>
    </xf>
    <xf numFmtId="0" fontId="1" fillId="6" borderId="37" xfId="0" applyNumberFormat="1" applyFont="1" applyFill="1" applyBorder="1" applyAlignment="1">
      <alignment vertical="center"/>
    </xf>
    <xf numFmtId="0" fontId="1" fillId="6" borderId="36" xfId="0" applyNumberFormat="1" applyFont="1" applyFill="1" applyBorder="1" applyAlignment="1">
      <alignment vertical="center"/>
    </xf>
    <xf numFmtId="0" fontId="1" fillId="5" borderId="43" xfId="0" applyNumberFormat="1" applyFont="1" applyFill="1" applyBorder="1" applyAlignment="1">
      <alignment vertical="center"/>
    </xf>
    <xf numFmtId="0" fontId="25" fillId="0" borderId="19" xfId="0" applyNumberFormat="1" applyFont="1" applyBorder="1" applyAlignment="1">
      <alignment vertical="center"/>
    </xf>
    <xf numFmtId="0" fontId="25" fillId="6" borderId="11" xfId="0" applyNumberFormat="1" applyFont="1" applyFill="1" applyBorder="1" applyAlignment="1">
      <alignment vertical="center"/>
    </xf>
    <xf numFmtId="0" fontId="25" fillId="5" borderId="11" xfId="0" applyNumberFormat="1" applyFont="1" applyFill="1" applyBorder="1" applyAlignment="1">
      <alignment vertical="center"/>
    </xf>
    <xf numFmtId="0" fontId="9" fillId="0" borderId="19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vertical="center"/>
    </xf>
    <xf numFmtId="0" fontId="4" fillId="0" borderId="28" xfId="0" applyNumberFormat="1" applyFont="1" applyBorder="1" applyAlignment="1">
      <alignment vertical="center"/>
    </xf>
    <xf numFmtId="0" fontId="4" fillId="0" borderId="32" xfId="0" applyNumberFormat="1" applyFont="1" applyBorder="1" applyAlignment="1">
      <alignment vertical="center"/>
    </xf>
    <xf numFmtId="0" fontId="1" fillId="0" borderId="36" xfId="0" applyNumberFormat="1" applyFont="1" applyBorder="1" applyAlignment="1">
      <alignment vertical="center"/>
    </xf>
    <xf numFmtId="0" fontId="1" fillId="0" borderId="37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8" borderId="0" xfId="0" applyNumberFormat="1" applyFont="1" applyFill="1" applyAlignment="1">
      <alignment vertical="center"/>
    </xf>
    <xf numFmtId="0" fontId="9" fillId="0" borderId="45" xfId="0" applyNumberFormat="1" applyFont="1" applyFill="1" applyBorder="1" applyAlignment="1">
      <alignment vertical="center"/>
    </xf>
    <xf numFmtId="0" fontId="9" fillId="0" borderId="45" xfId="0" applyNumberFormat="1" applyFont="1" applyBorder="1" applyAlignment="1">
      <alignment vertic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3" xfId="0" applyNumberFormat="1" applyFont="1" applyFill="1" applyBorder="1" applyAlignment="1">
      <alignment horizontal="center"/>
    </xf>
    <xf numFmtId="164" fontId="10" fillId="2" borderId="47" xfId="0" applyNumberFormat="1" applyFont="1" applyFill="1" applyBorder="1" applyAlignment="1"/>
    <xf numFmtId="0" fontId="1" fillId="0" borderId="43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0" fontId="1" fillId="0" borderId="43" xfId="0" applyNumberFormat="1" applyFont="1" applyBorder="1" applyAlignment="1">
      <alignment horizontal="left" vertical="center"/>
    </xf>
    <xf numFmtId="0" fontId="1" fillId="0" borderId="48" xfId="0" applyNumberFormat="1" applyFont="1" applyBorder="1" applyAlignment="1">
      <alignment vertical="center"/>
    </xf>
    <xf numFmtId="0" fontId="1" fillId="0" borderId="49" xfId="0" applyNumberFormat="1" applyFont="1" applyBorder="1" applyAlignment="1">
      <alignment vertical="center"/>
    </xf>
    <xf numFmtId="0" fontId="1" fillId="0" borderId="45" xfId="0" applyNumberFormat="1" applyFont="1" applyBorder="1" applyAlignment="1">
      <alignment vertical="center"/>
    </xf>
    <xf numFmtId="0" fontId="1" fillId="0" borderId="50" xfId="0" applyNumberFormat="1" applyFont="1" applyBorder="1" applyAlignment="1">
      <alignment vertical="center"/>
    </xf>
    <xf numFmtId="0" fontId="1" fillId="5" borderId="45" xfId="0" applyNumberFormat="1" applyFont="1" applyFill="1" applyBorder="1" applyAlignment="1">
      <alignment vertical="center"/>
    </xf>
    <xf numFmtId="0" fontId="1" fillId="5" borderId="51" xfId="0" applyNumberFormat="1" applyFont="1" applyFill="1" applyBorder="1" applyAlignment="1">
      <alignment vertical="center"/>
    </xf>
    <xf numFmtId="9" fontId="1" fillId="5" borderId="27" xfId="0" applyNumberFormat="1" applyFont="1" applyFill="1" applyBorder="1" applyAlignment="1">
      <alignment vertical="center"/>
    </xf>
    <xf numFmtId="0" fontId="1" fillId="4" borderId="36" xfId="0" applyNumberFormat="1" applyFont="1" applyFill="1" applyBorder="1" applyAlignment="1">
      <alignment vertical="center"/>
    </xf>
    <xf numFmtId="9" fontId="1" fillId="4" borderId="36" xfId="0" applyNumberFormat="1" applyFont="1" applyFill="1" applyBorder="1" applyAlignment="1">
      <alignment vertical="center"/>
    </xf>
    <xf numFmtId="0" fontId="1" fillId="3" borderId="45" xfId="0" applyNumberFormat="1" applyFont="1" applyFill="1" applyBorder="1" applyAlignment="1">
      <alignment vertical="center"/>
    </xf>
    <xf numFmtId="9" fontId="1" fillId="3" borderId="45" xfId="0" applyNumberFormat="1" applyFont="1" applyFill="1" applyBorder="1" applyAlignment="1">
      <alignment vertical="center"/>
    </xf>
    <xf numFmtId="9" fontId="1" fillId="0" borderId="45" xfId="0" applyNumberFormat="1" applyFont="1" applyBorder="1" applyAlignment="1">
      <alignment vertical="center"/>
    </xf>
    <xf numFmtId="0" fontId="1" fillId="4" borderId="45" xfId="0" applyNumberFormat="1" applyFont="1" applyFill="1" applyBorder="1" applyAlignment="1">
      <alignment vertical="center"/>
    </xf>
    <xf numFmtId="9" fontId="1" fillId="4" borderId="45" xfId="0" applyNumberFormat="1" applyFont="1" applyFill="1" applyBorder="1" applyAlignment="1">
      <alignment vertical="center"/>
    </xf>
    <xf numFmtId="0" fontId="13" fillId="0" borderId="45" xfId="0" applyNumberFormat="1" applyFont="1" applyBorder="1" applyAlignment="1">
      <alignment vertical="center"/>
    </xf>
    <xf numFmtId="0" fontId="13" fillId="0" borderId="52" xfId="0" applyNumberFormat="1" applyFont="1" applyBorder="1" applyAlignment="1">
      <alignment horizontal="right" vertical="center"/>
    </xf>
    <xf numFmtId="0" fontId="13" fillId="0" borderId="51" xfId="0" applyNumberFormat="1" applyFont="1" applyBorder="1" applyAlignment="1">
      <alignment vertical="center"/>
    </xf>
    <xf numFmtId="0" fontId="13" fillId="0" borderId="53" xfId="0" applyNumberFormat="1" applyFont="1" applyBorder="1" applyAlignment="1">
      <alignment vertical="center"/>
    </xf>
    <xf numFmtId="0" fontId="13" fillId="0" borderId="54" xfId="0" applyNumberFormat="1" applyFont="1" applyBorder="1" applyAlignment="1">
      <alignment vertical="center"/>
    </xf>
    <xf numFmtId="0" fontId="13" fillId="0" borderId="55" xfId="0" applyNumberFormat="1" applyFont="1" applyBorder="1" applyAlignment="1">
      <alignment vertical="center"/>
    </xf>
    <xf numFmtId="0" fontId="1" fillId="0" borderId="52" xfId="0" applyNumberFormat="1" applyFont="1" applyBorder="1" applyAlignment="1">
      <alignment vertical="center"/>
    </xf>
    <xf numFmtId="0" fontId="1" fillId="6" borderId="45" xfId="0" applyNumberFormat="1" applyFont="1" applyFill="1" applyBorder="1" applyAlignment="1">
      <alignment vertical="center"/>
    </xf>
    <xf numFmtId="0" fontId="1" fillId="6" borderId="51" xfId="0" applyNumberFormat="1" applyFont="1" applyFill="1" applyBorder="1" applyAlignment="1">
      <alignment vertical="center"/>
    </xf>
    <xf numFmtId="0" fontId="18" fillId="0" borderId="19" xfId="0" applyNumberFormat="1" applyFont="1" applyBorder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8" fillId="0" borderId="18" xfId="0" applyNumberFormat="1" applyFont="1" applyBorder="1" applyAlignment="1">
      <alignment vertical="center" wrapText="1"/>
    </xf>
    <xf numFmtId="0" fontId="18" fillId="0" borderId="27" xfId="0" applyNumberFormat="1" applyFont="1" applyBorder="1" applyAlignment="1">
      <alignment vertical="center"/>
    </xf>
    <xf numFmtId="0" fontId="18" fillId="0" borderId="32" xfId="0" applyNumberFormat="1" applyFont="1" applyBorder="1" applyAlignment="1">
      <alignment vertical="center"/>
    </xf>
    <xf numFmtId="0" fontId="1" fillId="5" borderId="32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64" fontId="1" fillId="0" borderId="49" xfId="0" applyNumberFormat="1" applyFont="1" applyBorder="1" applyAlignment="1">
      <alignment vertical="center"/>
    </xf>
    <xf numFmtId="0" fontId="1" fillId="0" borderId="49" xfId="0" applyNumberFormat="1" applyFont="1" applyBorder="1" applyAlignment="1">
      <alignment horizontal="left" vertical="center"/>
    </xf>
    <xf numFmtId="0" fontId="5" fillId="2" borderId="56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57" xfId="0" applyNumberFormat="1" applyFont="1" applyFill="1" applyBorder="1" applyAlignment="1">
      <alignment horizontal="center" vertical="center"/>
    </xf>
    <xf numFmtId="0" fontId="1" fillId="0" borderId="56" xfId="0" applyNumberFormat="1" applyFont="1" applyBorder="1" applyAlignment="1">
      <alignment vertical="center"/>
    </xf>
    <xf numFmtId="0" fontId="1" fillId="0" borderId="35" xfId="0" applyNumberFormat="1" applyFont="1" applyBorder="1" applyAlignment="1">
      <alignment vertical="center"/>
    </xf>
    <xf numFmtId="0" fontId="1" fillId="0" borderId="54" xfId="0" applyNumberFormat="1" applyFont="1" applyBorder="1" applyAlignment="1">
      <alignment vertical="center"/>
    </xf>
    <xf numFmtId="0" fontId="1" fillId="0" borderId="57" xfId="0" applyNumberFormat="1" applyFont="1" applyBorder="1" applyAlignment="1">
      <alignment vertical="center"/>
    </xf>
    <xf numFmtId="0" fontId="1" fillId="0" borderId="58" xfId="0" applyNumberFormat="1" applyFont="1" applyBorder="1" applyAlignment="1">
      <alignment vertical="center"/>
    </xf>
    <xf numFmtId="0" fontId="1" fillId="0" borderId="59" xfId="0" applyNumberFormat="1" applyFont="1" applyBorder="1" applyAlignment="1">
      <alignment vertical="center"/>
    </xf>
    <xf numFmtId="0" fontId="1" fillId="0" borderId="60" xfId="0" applyNumberFormat="1" applyFont="1" applyBorder="1" applyAlignment="1">
      <alignment vertical="center"/>
    </xf>
    <xf numFmtId="0" fontId="1" fillId="0" borderId="55" xfId="0" applyNumberFormat="1" applyFont="1" applyBorder="1" applyAlignment="1">
      <alignment vertical="center"/>
    </xf>
    <xf numFmtId="0" fontId="1" fillId="0" borderId="53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32" xfId="0" applyNumberFormat="1" applyFont="1" applyBorder="1" applyAlignment="1">
      <alignment vertical="center"/>
    </xf>
    <xf numFmtId="164" fontId="0" fillId="0" borderId="32" xfId="0" applyNumberFormat="1" applyFont="1" applyBorder="1" applyAlignment="1">
      <alignment vertical="center"/>
    </xf>
    <xf numFmtId="0" fontId="13" fillId="0" borderId="58" xfId="0" applyNumberFormat="1" applyFont="1" applyBorder="1" applyAlignment="1">
      <alignment vertical="center"/>
    </xf>
    <xf numFmtId="0" fontId="13" fillId="0" borderId="61" xfId="0" applyNumberFormat="1" applyFont="1" applyBorder="1" applyAlignment="1">
      <alignment vertical="center"/>
    </xf>
    <xf numFmtId="0" fontId="13" fillId="0" borderId="50" xfId="0" applyNumberFormat="1" applyFont="1" applyBorder="1" applyAlignment="1">
      <alignment horizontal="right" vertical="center"/>
    </xf>
    <xf numFmtId="0" fontId="1" fillId="6" borderId="27" xfId="0" applyNumberFormat="1" applyFont="1" applyFill="1" applyBorder="1" applyAlignment="1">
      <alignment vertical="center"/>
    </xf>
    <xf numFmtId="0" fontId="9" fillId="0" borderId="27" xfId="0" applyNumberFormat="1" applyFont="1" applyFill="1" applyBorder="1" applyAlignment="1">
      <alignment vertical="center"/>
    </xf>
    <xf numFmtId="0" fontId="9" fillId="0" borderId="27" xfId="0" applyNumberFormat="1" applyFont="1" applyBorder="1" applyAlignment="1">
      <alignment vertical="center"/>
    </xf>
    <xf numFmtId="0" fontId="5" fillId="2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Border="1" applyAlignment="1">
      <alignment vertical="center"/>
    </xf>
    <xf numFmtId="0" fontId="1" fillId="3" borderId="32" xfId="0" applyNumberFormat="1" applyFont="1" applyFill="1" applyBorder="1" applyAlignment="1">
      <alignment vertical="center"/>
    </xf>
    <xf numFmtId="0" fontId="1" fillId="3" borderId="17" xfId="0" applyNumberFormat="1" applyFont="1" applyFill="1" applyBorder="1" applyAlignment="1">
      <alignment vertical="center"/>
    </xf>
    <xf numFmtId="0" fontId="5" fillId="2" borderId="62" xfId="0" applyNumberFormat="1" applyFont="1" applyFill="1" applyBorder="1" applyAlignment="1">
      <alignment horizontal="center" vertical="center"/>
    </xf>
    <xf numFmtId="0" fontId="5" fillId="2" borderId="60" xfId="0" applyNumberFormat="1" applyFont="1" applyFill="1" applyBorder="1" applyAlignment="1">
      <alignment horizontal="center" vertical="center"/>
    </xf>
    <xf numFmtId="0" fontId="1" fillId="0" borderId="62" xfId="0" applyNumberFormat="1" applyFont="1" applyBorder="1" applyAlignment="1">
      <alignment vertical="center"/>
    </xf>
    <xf numFmtId="0" fontId="1" fillId="3" borderId="58" xfId="0" applyNumberFormat="1" applyFont="1" applyFill="1" applyBorder="1" applyAlignment="1">
      <alignment vertical="center"/>
    </xf>
    <xf numFmtId="0" fontId="1" fillId="3" borderId="60" xfId="0" applyNumberFormat="1" applyFont="1" applyFill="1" applyBorder="1" applyAlignment="1">
      <alignment vertical="center"/>
    </xf>
    <xf numFmtId="0" fontId="5" fillId="2" borderId="64" xfId="0" applyNumberFormat="1" applyFont="1" applyFill="1" applyBorder="1" applyAlignment="1">
      <alignment horizontal="center" vertical="center"/>
    </xf>
    <xf numFmtId="0" fontId="1" fillId="3" borderId="42" xfId="0" applyNumberFormat="1" applyFont="1" applyFill="1" applyBorder="1" applyAlignment="1">
      <alignment vertical="center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1" fillId="3" borderId="40" xfId="0" applyNumberFormat="1" applyFont="1" applyFill="1" applyBorder="1" applyAlignment="1">
      <alignment vertical="center"/>
    </xf>
    <xf numFmtId="0" fontId="1" fillId="5" borderId="44" xfId="0" applyNumberFormat="1" applyFont="1" applyFill="1" applyBorder="1" applyAlignment="1">
      <alignment vertical="center"/>
    </xf>
    <xf numFmtId="9" fontId="1" fillId="4" borderId="27" xfId="0" applyNumberFormat="1" applyFont="1" applyFill="1" applyBorder="1" applyAlignment="1">
      <alignment vertical="center"/>
    </xf>
    <xf numFmtId="9" fontId="1" fillId="4" borderId="58" xfId="0" applyNumberFormat="1" applyFont="1" applyFill="1" applyBorder="1" applyAlignment="1">
      <alignment vertical="center"/>
    </xf>
    <xf numFmtId="0" fontId="25" fillId="8" borderId="0" xfId="0" applyNumberFormat="1" applyFont="1" applyFill="1" applyAlignment="1">
      <alignment vertical="center"/>
    </xf>
    <xf numFmtId="0" fontId="7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5" fillId="2" borderId="63" xfId="0" applyNumberFormat="1" applyFont="1" applyFill="1" applyBorder="1" applyAlignment="1">
      <alignment horizontal="center" vertical="center"/>
    </xf>
    <xf numFmtId="0" fontId="6" fillId="0" borderId="63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14" fillId="2" borderId="23" xfId="0" applyNumberFormat="1" applyFont="1" applyFill="1" applyBorder="1" applyAlignment="1">
      <alignment horizontal="center" vertical="center"/>
    </xf>
    <xf numFmtId="0" fontId="6" fillId="0" borderId="24" xfId="0" applyNumberFormat="1" applyFont="1" applyBorder="1" applyAlignment="1">
      <alignment vertical="center"/>
    </xf>
    <xf numFmtId="0" fontId="14" fillId="2" borderId="28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4" fillId="2" borderId="3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vertical="center"/>
    </xf>
    <xf numFmtId="0" fontId="14" fillId="2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Border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wrapText="1"/>
    </xf>
    <xf numFmtId="0" fontId="5" fillId="2" borderId="34" xfId="0" applyNumberFormat="1" applyFont="1" applyFill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 wrapText="1"/>
    </xf>
    <xf numFmtId="0" fontId="18" fillId="0" borderId="27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18" fillId="0" borderId="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vertical="center"/>
    </xf>
    <xf numFmtId="0" fontId="19" fillId="2" borderId="34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2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rgb="FFE06666"/>
          <bgColor rgb="FFE06666"/>
        </patternFill>
      </fill>
    </dxf>
    <dxf>
      <fill>
        <patternFill patternType="solid">
          <fgColor rgb="FF93C47D"/>
          <bgColor rgb="FF93C47D"/>
        </patternFill>
      </fill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rgb="FF000000"/>
        </right>
        <top/>
        <bottom/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5">
    <tableStyle name="5A By Lot-style" pivot="0" count="2" xr9:uid="{00000000-0011-0000-FFFF-FFFF00000000}">
      <tableStyleElement type="firstRowStripe" dxfId="13"/>
      <tableStyleElement type="secondRowStripe" dxfId="12"/>
    </tableStyle>
    <tableStyle name="7 A-style" pivot="0" count="2" xr9:uid="{00000000-0011-0000-FFFF-FFFF01000000}">
      <tableStyleElement type="firstRowStripe" dxfId="11"/>
      <tableStyleElement type="secondRowStripe" dxfId="10"/>
    </tableStyle>
    <tableStyle name="8 Visitor-style" pivot="0" count="2" xr9:uid="{00000000-0011-0000-FFFF-FFFF02000000}">
      <tableStyleElement type="firstRowStripe" dxfId="9"/>
      <tableStyleElement type="secondRowStripe" dxfId="8"/>
    </tableStyle>
    <tableStyle name="11 Accessible-style" pivot="0" count="2" xr9:uid="{00000000-0011-0000-FFFF-FFFF03000000}">
      <tableStyleElement type="firstRowStripe" dxfId="7"/>
      <tableStyleElement type="secondRowStripe" dxfId="6"/>
    </tableStyle>
    <tableStyle name="Copy of 11 Accessible-style" pivot="0" count="2" xr9:uid="{00000000-0011-0000-FFFF-FFFF04000000}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N193" headerRowCount="0">
  <tableColumns count="14">
    <tableColumn id="2" xr3:uid="{00000000-0010-0000-0000-000002000000}" name="Column2" dataDxfId="3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 dataDxfId="2"/>
  </tableColumns>
  <tableStyleInfo name="5A By Lo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3" displayName="Table_3" ref="C6:G50" headerRowCount="0"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8 Visitor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4" displayName="Table_4" ref="B6:E106" headerRowCount="0">
  <tableColumns count="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</tableColumns>
  <tableStyleInfo name="11 Accessibl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showGridLines="0" view="pageBreakPreview" zoomScale="60" zoomScaleNormal="100" workbookViewId="0">
      <selection activeCell="D41" sqref="D41"/>
    </sheetView>
  </sheetViews>
  <sheetFormatPr defaultColWidth="14.453125" defaultRowHeight="15" customHeight="1"/>
  <cols>
    <col min="1" max="1" width="6.7265625" style="270" customWidth="1"/>
    <col min="2" max="2" width="4.7265625" style="270" customWidth="1"/>
    <col min="3" max="3" width="13.26953125" customWidth="1"/>
    <col min="4" max="4" width="72.7265625" customWidth="1"/>
    <col min="5" max="5" width="9" customWidth="1"/>
    <col min="6" max="6" width="13" customWidth="1"/>
    <col min="7" max="7" width="2.26953125" customWidth="1"/>
  </cols>
  <sheetData>
    <row r="1" spans="3:5" s="270" customFormat="1" ht="15" customHeight="1"/>
    <row r="2" spans="3:5" s="270" customFormat="1" ht="15" customHeight="1"/>
    <row r="3" spans="3:5" s="270" customFormat="1" ht="15" customHeight="1"/>
    <row r="4" spans="3:5" s="270" customFormat="1" ht="15" customHeight="1"/>
    <row r="5" spans="3:5" s="270" customFormat="1" ht="15" customHeight="1"/>
    <row r="6" spans="3:5" s="270" customFormat="1" ht="15" customHeight="1"/>
    <row r="7" spans="3:5" s="270" customFormat="1" ht="15" customHeight="1"/>
    <row r="8" spans="3:5" ht="26.25" customHeight="1">
      <c r="C8" s="1"/>
      <c r="D8" s="2"/>
      <c r="E8" s="3"/>
    </row>
    <row r="9" spans="3:5" ht="20.25" customHeight="1">
      <c r="C9" s="5"/>
      <c r="D9" s="15" t="s">
        <v>1</v>
      </c>
      <c r="E9" s="18"/>
    </row>
    <row r="10" spans="3:5" ht="57.75" customHeight="1">
      <c r="C10" s="5"/>
      <c r="D10" s="10"/>
      <c r="E10" s="18"/>
    </row>
    <row r="11" spans="3:5" ht="30" customHeight="1">
      <c r="C11" s="5"/>
      <c r="D11" s="20" t="s">
        <v>44</v>
      </c>
      <c r="E11" s="18"/>
    </row>
    <row r="12" spans="3:5" ht="30" customHeight="1">
      <c r="C12" s="5"/>
      <c r="D12" s="20" t="s">
        <v>45</v>
      </c>
      <c r="E12" s="18"/>
    </row>
    <row r="13" spans="3:5" ht="30" customHeight="1">
      <c r="C13" s="5"/>
      <c r="D13" s="22" t="s">
        <v>596</v>
      </c>
      <c r="E13" s="18"/>
    </row>
    <row r="14" spans="3:5" ht="54.75" customHeight="1">
      <c r="C14" s="24"/>
      <c r="D14" s="25"/>
      <c r="E14" s="27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showGridLines="0" view="pageBreakPreview" zoomScale="60" zoomScaleNormal="100" workbookViewId="0">
      <selection activeCell="D34" sqref="D34"/>
    </sheetView>
  </sheetViews>
  <sheetFormatPr defaultColWidth="14.453125" defaultRowHeight="15" customHeight="1"/>
  <cols>
    <col min="1" max="1" width="23.7265625" customWidth="1"/>
    <col min="2" max="2" width="10.81640625" customWidth="1"/>
    <col min="3" max="3" width="64.1796875" customWidth="1"/>
    <col min="4" max="4" width="23.7265625" customWidth="1"/>
    <col min="5" max="6" width="9.7265625" customWidth="1"/>
    <col min="7" max="26" width="8" customWidth="1"/>
  </cols>
  <sheetData>
    <row r="1" spans="1:26" ht="15.5">
      <c r="A1" s="7"/>
      <c r="B1" s="9"/>
      <c r="C1" s="9"/>
      <c r="D1" s="1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0.25" customHeight="1">
      <c r="A2" s="14"/>
      <c r="B2" s="356" t="s">
        <v>4</v>
      </c>
      <c r="C2" s="357"/>
      <c r="D2" s="1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5">
      <c r="A3" s="14"/>
      <c r="B3" s="13"/>
      <c r="C3" s="13"/>
      <c r="D3" s="1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5">
      <c r="A4" s="14"/>
      <c r="B4" s="17" t="s">
        <v>6</v>
      </c>
      <c r="C4" s="17" t="s">
        <v>7</v>
      </c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5">
      <c r="A5" s="14"/>
      <c r="B5" s="13" t="s">
        <v>9</v>
      </c>
      <c r="C5" s="13" t="s">
        <v>2</v>
      </c>
      <c r="D5" s="1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5">
      <c r="A6" s="14"/>
      <c r="B6" s="13" t="s">
        <v>10</v>
      </c>
      <c r="C6" s="13" t="s">
        <v>11</v>
      </c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5">
      <c r="A7" s="14"/>
      <c r="B7" s="13" t="s">
        <v>12</v>
      </c>
      <c r="C7" s="13" t="s">
        <v>13</v>
      </c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5">
      <c r="A8" s="14"/>
      <c r="B8" s="13" t="s">
        <v>14</v>
      </c>
      <c r="C8" s="13" t="s">
        <v>15</v>
      </c>
      <c r="D8" s="1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5">
      <c r="A9" s="14"/>
      <c r="B9" s="13" t="s">
        <v>16</v>
      </c>
      <c r="C9" s="13" t="s">
        <v>17</v>
      </c>
      <c r="D9" s="1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5">
      <c r="A10" s="14"/>
      <c r="B10" s="13" t="s">
        <v>18</v>
      </c>
      <c r="C10" s="13" t="s">
        <v>19</v>
      </c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5">
      <c r="A11" s="14"/>
      <c r="B11" s="13" t="s">
        <v>20</v>
      </c>
      <c r="C11" s="13" t="s">
        <v>21</v>
      </c>
      <c r="D11" s="1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5">
      <c r="A12" s="14"/>
      <c r="B12" s="13" t="s">
        <v>22</v>
      </c>
      <c r="C12" s="13" t="s">
        <v>23</v>
      </c>
      <c r="D12" s="1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5">
      <c r="A13" s="14"/>
      <c r="B13" s="13" t="s">
        <v>24</v>
      </c>
      <c r="C13" s="13" t="s">
        <v>25</v>
      </c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5">
      <c r="A14" s="14"/>
      <c r="B14" s="13" t="s">
        <v>26</v>
      </c>
      <c r="C14" s="13" t="s">
        <v>27</v>
      </c>
      <c r="D14" s="1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5">
      <c r="A15" s="14"/>
      <c r="B15" s="13" t="s">
        <v>28</v>
      </c>
      <c r="C15" s="13" t="s">
        <v>29</v>
      </c>
      <c r="D15" s="1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5">
      <c r="A16" s="14"/>
      <c r="B16" s="13" t="s">
        <v>30</v>
      </c>
      <c r="C16" s="13" t="s">
        <v>31</v>
      </c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5">
      <c r="A17" s="14"/>
      <c r="B17" s="13" t="s">
        <v>32</v>
      </c>
      <c r="C17" s="13" t="s">
        <v>33</v>
      </c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5">
      <c r="A18" s="14"/>
      <c r="B18" s="13" t="s">
        <v>34</v>
      </c>
      <c r="C18" s="13" t="s">
        <v>35</v>
      </c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5">
      <c r="A19" s="14"/>
      <c r="B19" s="13" t="s">
        <v>36</v>
      </c>
      <c r="C19" s="13" t="s">
        <v>37</v>
      </c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5">
      <c r="A20" s="14"/>
      <c r="B20" s="13" t="s">
        <v>38</v>
      </c>
      <c r="C20" s="13" t="s">
        <v>39</v>
      </c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5">
      <c r="A21" s="14"/>
      <c r="B21" s="13" t="s">
        <v>40</v>
      </c>
      <c r="C21" s="13" t="s">
        <v>41</v>
      </c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3" t="s">
        <v>42</v>
      </c>
      <c r="C22" s="13" t="s">
        <v>43</v>
      </c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219" customFormat="1" ht="15.75" customHeight="1">
      <c r="A23" s="265"/>
      <c r="B23" s="220" t="s">
        <v>592</v>
      </c>
      <c r="C23" s="220" t="s">
        <v>589</v>
      </c>
      <c r="D23" s="266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spans="1:26" s="219" customFormat="1" ht="15.75" customHeight="1">
      <c r="A24" s="265"/>
      <c r="B24" s="220" t="s">
        <v>591</v>
      </c>
      <c r="C24" s="220" t="s">
        <v>590</v>
      </c>
      <c r="D24" s="266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spans="1:26" s="219" customFormat="1" ht="15.75" customHeight="1">
      <c r="A25" s="265"/>
      <c r="B25" s="220"/>
      <c r="C25" s="220"/>
      <c r="D25" s="266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spans="1:26" ht="16.5" customHeight="1">
      <c r="A26" s="26"/>
      <c r="B26" s="29"/>
      <c r="C26" s="29"/>
      <c r="D26" s="3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</sheetData>
  <mergeCells count="1">
    <mergeCell ref="B2:C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showGridLines="0" view="pageBreakPreview" zoomScale="60" zoomScaleNormal="100" workbookViewId="0">
      <pane ySplit="7" topLeftCell="A8" activePane="bottomLeft" state="frozen"/>
      <selection pane="bottomLeft" activeCell="C50" sqref="C50"/>
    </sheetView>
  </sheetViews>
  <sheetFormatPr defaultColWidth="14.453125" defaultRowHeight="15" customHeight="1"/>
  <cols>
    <col min="1" max="1" width="14.453125" style="271"/>
    <col min="2" max="2" width="11.1796875" customWidth="1"/>
    <col min="3" max="3" width="69.1796875" customWidth="1"/>
    <col min="4" max="4" width="9.7265625" customWidth="1"/>
    <col min="5" max="7" width="10.81640625" customWidth="1"/>
    <col min="8" max="27" width="8" customWidth="1"/>
  </cols>
  <sheetData>
    <row r="1" spans="2:27" s="271" customFormat="1" ht="15" customHeight="1"/>
    <row r="2" spans="2:27" ht="14.25" customHeight="1">
      <c r="B2" s="358" t="str">
        <f>'13 Key to Locations'!A2</f>
        <v>University of California, San Diego Parking Space Inventory, Summer 2018</v>
      </c>
      <c r="C2" s="357"/>
      <c r="D2" s="212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27" ht="14.25" customHeight="1">
      <c r="B3" s="358" t="s">
        <v>512</v>
      </c>
      <c r="C3" s="357"/>
      <c r="D3" s="212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2:27" ht="11.25" customHeight="1">
      <c r="B4" s="359"/>
      <c r="C4" s="357"/>
      <c r="D4" s="21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2:27" ht="11.25" customHeight="1">
      <c r="B5" s="213" t="s">
        <v>513</v>
      </c>
      <c r="C5" s="213" t="s">
        <v>51</v>
      </c>
      <c r="D5" s="212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2:27" ht="11.25" customHeight="1">
      <c r="B6" s="214"/>
      <c r="C6" s="214" t="s">
        <v>57</v>
      </c>
      <c r="D6" s="212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2:27" ht="11.25" customHeight="1">
      <c r="B7" s="215"/>
      <c r="C7" s="215" t="s">
        <v>322</v>
      </c>
      <c r="D7" s="212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2:27" ht="11.25" customHeight="1">
      <c r="B8" s="262" t="s">
        <v>514</v>
      </c>
      <c r="C8" s="216" t="s">
        <v>407</v>
      </c>
      <c r="D8" s="212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2:27" ht="11.25" customHeight="1">
      <c r="B9" s="262" t="s">
        <v>515</v>
      </c>
      <c r="C9" s="216" t="s">
        <v>408</v>
      </c>
      <c r="D9" s="212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2:27" ht="11.25" customHeight="1">
      <c r="B10" s="262" t="s">
        <v>516</v>
      </c>
      <c r="C10" s="216" t="s">
        <v>373</v>
      </c>
      <c r="D10" s="212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2:27" ht="11.25" customHeight="1">
      <c r="B11" s="263" t="s">
        <v>330</v>
      </c>
      <c r="C11" s="216" t="s">
        <v>404</v>
      </c>
      <c r="D11" s="212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2:27" ht="11.25" customHeight="1">
      <c r="B12" s="263" t="s">
        <v>517</v>
      </c>
      <c r="C12" s="216" t="s">
        <v>396</v>
      </c>
      <c r="D12" s="212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2:27" ht="11.25" customHeight="1">
      <c r="B13" s="263" t="s">
        <v>518</v>
      </c>
      <c r="C13" s="216" t="s">
        <v>414</v>
      </c>
      <c r="D13" s="212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2:27" ht="11.25" customHeight="1">
      <c r="B14" s="262" t="s">
        <v>519</v>
      </c>
      <c r="C14" s="216" t="s">
        <v>350</v>
      </c>
      <c r="D14" s="212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2:27" ht="11.25" customHeight="1">
      <c r="B15" s="262" t="s">
        <v>520</v>
      </c>
      <c r="C15" s="216" t="s">
        <v>366</v>
      </c>
      <c r="D15" s="212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2:27" ht="11.25" customHeight="1">
      <c r="B16" s="262" t="s">
        <v>521</v>
      </c>
      <c r="C16" s="216" t="s">
        <v>367</v>
      </c>
      <c r="D16" s="212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1.25" customHeight="1">
      <c r="B17" s="262" t="s">
        <v>522</v>
      </c>
      <c r="C17" s="216" t="s">
        <v>411</v>
      </c>
      <c r="D17" s="21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1.25" customHeight="1">
      <c r="B18" s="262" t="s">
        <v>523</v>
      </c>
      <c r="C18" s="216" t="s">
        <v>406</v>
      </c>
      <c r="D18" s="212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1.25" customHeight="1">
      <c r="B19" s="262" t="s">
        <v>524</v>
      </c>
      <c r="C19" s="216" t="s">
        <v>349</v>
      </c>
      <c r="D19" s="21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1.25" customHeight="1">
      <c r="B20" s="262" t="s">
        <v>525</v>
      </c>
      <c r="C20" s="216" t="s">
        <v>387</v>
      </c>
      <c r="D20" s="212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1.25" customHeight="1">
      <c r="B21" s="262" t="s">
        <v>526</v>
      </c>
      <c r="C21" s="216" t="s">
        <v>355</v>
      </c>
      <c r="D21" s="212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1.25" customHeight="1">
      <c r="B22" s="262" t="s">
        <v>527</v>
      </c>
      <c r="C22" s="216" t="s">
        <v>403</v>
      </c>
      <c r="D22" s="212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1.25" customHeight="1">
      <c r="B23" s="262" t="s">
        <v>528</v>
      </c>
      <c r="C23" s="216" t="s">
        <v>529</v>
      </c>
      <c r="D23" s="21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1.25" customHeight="1">
      <c r="B24" s="262" t="s">
        <v>530</v>
      </c>
      <c r="C24" s="216" t="s">
        <v>381</v>
      </c>
      <c r="D24" s="212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1.25" customHeight="1">
      <c r="B25" s="262" t="s">
        <v>531</v>
      </c>
      <c r="C25" s="216" t="s">
        <v>382</v>
      </c>
      <c r="D25" s="212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1.25" customHeight="1">
      <c r="B26" s="262" t="s">
        <v>532</v>
      </c>
      <c r="C26" s="216" t="s">
        <v>398</v>
      </c>
      <c r="D26" s="212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1.25" customHeight="1">
      <c r="B27" s="262" t="s">
        <v>533</v>
      </c>
      <c r="C27" s="216" t="s">
        <v>368</v>
      </c>
      <c r="D27" s="212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1.25" customHeight="1">
      <c r="B28" s="262" t="s">
        <v>534</v>
      </c>
      <c r="C28" s="216" t="s">
        <v>369</v>
      </c>
      <c r="D28" s="212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1.25" customHeight="1">
      <c r="B29" s="262" t="s">
        <v>535</v>
      </c>
      <c r="C29" s="216" t="s">
        <v>360</v>
      </c>
      <c r="D29" s="21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1.25" customHeight="1">
      <c r="B30" s="262" t="s">
        <v>536</v>
      </c>
      <c r="C30" s="216" t="s">
        <v>346</v>
      </c>
      <c r="D30" s="212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1.25" customHeight="1">
      <c r="B31" s="262" t="s">
        <v>537</v>
      </c>
      <c r="C31" s="216" t="s">
        <v>359</v>
      </c>
      <c r="D31" s="21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1.25" customHeight="1">
      <c r="B32" s="262" t="s">
        <v>538</v>
      </c>
      <c r="C32" s="216" t="s">
        <v>365</v>
      </c>
      <c r="D32" s="21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2:27" ht="11.25" customHeight="1">
      <c r="B33" s="262" t="s">
        <v>539</v>
      </c>
      <c r="C33" s="216" t="s">
        <v>413</v>
      </c>
      <c r="D33" s="21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2:27" ht="11.25" customHeight="1">
      <c r="B34" s="262" t="s">
        <v>540</v>
      </c>
      <c r="C34" s="216" t="s">
        <v>392</v>
      </c>
      <c r="D34" s="212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2:27" ht="11.25" customHeight="1">
      <c r="B35" s="275" t="s">
        <v>541</v>
      </c>
      <c r="C35" s="276" t="s">
        <v>412</v>
      </c>
      <c r="D35" s="212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2:27" ht="11.25" customHeight="1">
      <c r="B36" s="262" t="s">
        <v>542</v>
      </c>
      <c r="C36" s="216" t="s">
        <v>383</v>
      </c>
      <c r="D36" s="212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2:27" ht="11.25" customHeight="1">
      <c r="B37" s="262" t="s">
        <v>543</v>
      </c>
      <c r="C37" s="216" t="s">
        <v>356</v>
      </c>
      <c r="D37" s="212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2:27" ht="11.25" customHeight="1">
      <c r="B38" s="262" t="s">
        <v>544</v>
      </c>
      <c r="C38" s="216" t="s">
        <v>358</v>
      </c>
      <c r="D38" s="212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2:27" ht="11.25" customHeight="1">
      <c r="B39" s="262" t="s">
        <v>331</v>
      </c>
      <c r="C39" s="217" t="s">
        <v>545</v>
      </c>
      <c r="D39" s="212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2:27" ht="11.25" customHeight="1">
      <c r="B40" s="262" t="s">
        <v>546</v>
      </c>
      <c r="C40" s="216" t="s">
        <v>378</v>
      </c>
      <c r="D40" s="212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2:27" ht="11.25" customHeight="1">
      <c r="B41" s="262" t="s">
        <v>547</v>
      </c>
      <c r="C41" s="216" t="s">
        <v>362</v>
      </c>
      <c r="D41" s="212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2:27" ht="11.25" customHeight="1">
      <c r="B42" s="262" t="s">
        <v>548</v>
      </c>
      <c r="C42" s="216" t="s">
        <v>549</v>
      </c>
      <c r="D42" s="212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2:27" ht="11.25" customHeight="1">
      <c r="B43" s="262" t="s">
        <v>550</v>
      </c>
      <c r="C43" s="216" t="s">
        <v>388</v>
      </c>
      <c r="D43" s="212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2:27" ht="11.25" customHeight="1">
      <c r="B44" s="262" t="s">
        <v>551</v>
      </c>
      <c r="C44" s="216" t="s">
        <v>409</v>
      </c>
      <c r="D44" s="212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2:27" ht="11.25" customHeight="1">
      <c r="B45" s="262" t="s">
        <v>552</v>
      </c>
      <c r="C45" s="216" t="s">
        <v>347</v>
      </c>
      <c r="D45" s="212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2:27" ht="11.25" customHeight="1">
      <c r="B46" s="262" t="s">
        <v>553</v>
      </c>
      <c r="C46" s="216" t="s">
        <v>351</v>
      </c>
      <c r="D46" s="212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2:27" ht="11.25" customHeight="1">
      <c r="B47" s="262" t="s">
        <v>554</v>
      </c>
      <c r="C47" s="216" t="s">
        <v>555</v>
      </c>
      <c r="D47" s="212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2:27" ht="11.25" customHeight="1">
      <c r="B48" s="262" t="s">
        <v>556</v>
      </c>
      <c r="C48" s="216" t="s">
        <v>389</v>
      </c>
      <c r="D48" s="212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2:27" ht="11.25" customHeight="1">
      <c r="B49" s="262" t="s">
        <v>557</v>
      </c>
      <c r="C49" s="216" t="s">
        <v>416</v>
      </c>
      <c r="D49" s="212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2:27" ht="11.25" customHeight="1">
      <c r="B50" s="262" t="s">
        <v>558</v>
      </c>
      <c r="C50" s="216" t="s">
        <v>559</v>
      </c>
      <c r="D50" s="212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2:27" ht="11.25" customHeight="1">
      <c r="B51" s="262" t="s">
        <v>560</v>
      </c>
      <c r="C51" s="216" t="s">
        <v>417</v>
      </c>
      <c r="D51" s="212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2:27" ht="11.25" customHeight="1">
      <c r="B52" s="262" t="s">
        <v>561</v>
      </c>
      <c r="C52" s="216" t="s">
        <v>370</v>
      </c>
      <c r="D52" s="212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2:27" ht="11.25" customHeight="1">
      <c r="B53" s="262" t="s">
        <v>562</v>
      </c>
      <c r="C53" s="216" t="s">
        <v>401</v>
      </c>
      <c r="D53" s="212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2:27" ht="11.25" customHeight="1">
      <c r="B54" s="262" t="s">
        <v>563</v>
      </c>
      <c r="C54" s="217" t="s">
        <v>564</v>
      </c>
      <c r="D54" s="212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2:27" ht="11.25" customHeight="1">
      <c r="B55" s="262" t="s">
        <v>565</v>
      </c>
      <c r="C55" s="217" t="s">
        <v>566</v>
      </c>
      <c r="D55" s="212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2:27" ht="11.25" customHeight="1">
      <c r="B56" s="262" t="s">
        <v>567</v>
      </c>
      <c r="C56" s="216" t="s">
        <v>390</v>
      </c>
      <c r="D56" s="212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2:27" ht="11.25" customHeight="1">
      <c r="B57" s="262" t="s">
        <v>568</v>
      </c>
      <c r="C57" s="216" t="s">
        <v>395</v>
      </c>
      <c r="D57" s="212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2:27" ht="11.25" customHeight="1">
      <c r="B58" s="262" t="s">
        <v>569</v>
      </c>
      <c r="C58" s="216" t="s">
        <v>354</v>
      </c>
      <c r="D58" s="212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2:27" ht="11.25" customHeight="1">
      <c r="B59" s="262" t="s">
        <v>570</v>
      </c>
      <c r="C59" s="216" t="s">
        <v>397</v>
      </c>
      <c r="D59" s="212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2:27" ht="11.25" customHeight="1">
      <c r="B60" s="262" t="s">
        <v>571</v>
      </c>
      <c r="C60" s="216" t="s">
        <v>364</v>
      </c>
      <c r="D60" s="212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2:27" ht="11.25" customHeight="1">
      <c r="B61" s="336" t="s">
        <v>572</v>
      </c>
      <c r="C61" s="337" t="s">
        <v>352</v>
      </c>
      <c r="D61" s="212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2:27" ht="11.25" customHeight="1">
      <c r="B62" s="336" t="s">
        <v>573</v>
      </c>
      <c r="C62" s="337" t="s">
        <v>372</v>
      </c>
      <c r="D62" s="212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2:27" ht="11.25" customHeight="1">
      <c r="B63" s="262" t="s">
        <v>574</v>
      </c>
      <c r="C63" s="216" t="s">
        <v>379</v>
      </c>
      <c r="D63" s="212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2:27" ht="11.25" customHeight="1">
      <c r="B64" s="262" t="s">
        <v>575</v>
      </c>
      <c r="C64" s="216" t="s">
        <v>380</v>
      </c>
      <c r="D64" s="212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2:27" ht="11.25" customHeight="1">
      <c r="B65" s="262" t="s">
        <v>448</v>
      </c>
      <c r="C65" s="216" t="s">
        <v>345</v>
      </c>
      <c r="D65" s="212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2:27" ht="11.25" customHeight="1">
      <c r="B66" s="262" t="s">
        <v>576</v>
      </c>
      <c r="C66" s="216" t="s">
        <v>393</v>
      </c>
      <c r="D66" s="212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2:27" ht="11.25" customHeight="1">
      <c r="B67" s="262" t="s">
        <v>577</v>
      </c>
      <c r="C67" s="216" t="s">
        <v>402</v>
      </c>
      <c r="D67" s="212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2:27" ht="11.25" customHeight="1">
      <c r="B68" s="262" t="s">
        <v>578</v>
      </c>
      <c r="C68" s="216" t="s">
        <v>391</v>
      </c>
      <c r="D68" s="212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2:27" ht="11.25" customHeight="1">
      <c r="B69" s="262" t="s">
        <v>579</v>
      </c>
      <c r="C69" s="216" t="s">
        <v>385</v>
      </c>
      <c r="D69" s="212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2:27" ht="11.25" customHeight="1">
      <c r="B70" s="262" t="s">
        <v>580</v>
      </c>
      <c r="C70" s="216" t="s">
        <v>348</v>
      </c>
      <c r="D70" s="212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2:27" ht="11.25" customHeight="1">
      <c r="B71" s="262" t="s">
        <v>581</v>
      </c>
      <c r="C71" s="216" t="s">
        <v>371</v>
      </c>
      <c r="D71" s="212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2:27" ht="11.25" customHeight="1">
      <c r="B72" s="262" t="s">
        <v>582</v>
      </c>
      <c r="C72" s="216" t="s">
        <v>357</v>
      </c>
      <c r="D72" s="212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2:27" ht="11.25" customHeight="1">
      <c r="B73" s="262" t="s">
        <v>583</v>
      </c>
      <c r="C73" s="217" t="s">
        <v>584</v>
      </c>
      <c r="D73" s="212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2:27" ht="11.25" customHeight="1">
      <c r="B74" s="262" t="s">
        <v>361</v>
      </c>
      <c r="C74" s="217" t="s">
        <v>585</v>
      </c>
      <c r="D74" s="212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2:27" ht="11.25" customHeight="1">
      <c r="B75" s="262" t="s">
        <v>586</v>
      </c>
      <c r="C75" s="216" t="s">
        <v>332</v>
      </c>
      <c r="D75" s="212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2:27" ht="11.25" customHeight="1">
      <c r="B76" s="262" t="s">
        <v>587</v>
      </c>
      <c r="C76" s="216" t="s">
        <v>374</v>
      </c>
      <c r="D76" s="212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2:27" ht="11.25" customHeight="1">
      <c r="B77" s="264" t="s">
        <v>588</v>
      </c>
      <c r="C77" s="218" t="s">
        <v>353</v>
      </c>
      <c r="D77" s="212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2:27" ht="11.25" customHeight="1">
      <c r="B78" s="34"/>
      <c r="C78" s="34"/>
      <c r="D78" s="212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2:27" ht="11.25" customHeight="1">
      <c r="B79" s="34"/>
      <c r="C79" s="34"/>
      <c r="D79" s="212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2:27" ht="11.25" customHeight="1">
      <c r="B80" s="34"/>
      <c r="C80" s="34"/>
      <c r="D80" s="212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2:27" ht="11.25" customHeight="1">
      <c r="B81" s="34"/>
      <c r="C81" s="34"/>
      <c r="D81" s="212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2:27" ht="11.25" customHeight="1">
      <c r="B82" s="34"/>
      <c r="C82" s="34"/>
      <c r="D82" s="212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2:27" ht="11.25" customHeight="1">
      <c r="B83" s="34"/>
      <c r="C83" s="34"/>
      <c r="D83" s="212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2:27" ht="11.25" customHeight="1">
      <c r="B84" s="34"/>
      <c r="C84" s="34"/>
      <c r="D84" s="212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2:27" ht="11.25" customHeight="1">
      <c r="B85" s="34"/>
      <c r="C85" s="34"/>
      <c r="D85" s="212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2:27" ht="11.25" customHeight="1">
      <c r="B86" s="34"/>
      <c r="C86" s="34"/>
      <c r="D86" s="212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2:27" ht="11.25" customHeight="1">
      <c r="B87" s="34"/>
      <c r="C87" s="34"/>
      <c r="D87" s="212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2:27" ht="11.25" customHeight="1">
      <c r="B88" s="34"/>
      <c r="C88" s="34"/>
      <c r="D88" s="212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2:27" ht="11.25" customHeight="1">
      <c r="B89" s="34"/>
      <c r="C89" s="34"/>
      <c r="D89" s="212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2:27" ht="11.25" customHeight="1">
      <c r="B90" s="34"/>
      <c r="C90" s="34"/>
      <c r="D90" s="212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2:27" ht="11.25" customHeight="1">
      <c r="B91" s="34"/>
      <c r="C91" s="34"/>
      <c r="D91" s="212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2:27" ht="11.25" customHeight="1">
      <c r="B92" s="34"/>
      <c r="C92" s="34"/>
      <c r="D92" s="212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2:27" ht="11.25" customHeight="1">
      <c r="B93" s="34"/>
      <c r="C93" s="34"/>
      <c r="D93" s="212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2:27" ht="11.25" customHeight="1">
      <c r="B94" s="34"/>
      <c r="C94" s="34"/>
      <c r="D94" s="212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2:27" ht="11.25" customHeight="1">
      <c r="B95" s="34"/>
      <c r="C95" s="34"/>
      <c r="D95" s="212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2:27" ht="11.25" customHeight="1">
      <c r="B96" s="34"/>
      <c r="C96" s="34"/>
      <c r="D96" s="212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2:27" ht="11.25" customHeight="1">
      <c r="B97" s="34"/>
      <c r="C97" s="34"/>
      <c r="D97" s="212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2:27" ht="11.25" customHeight="1">
      <c r="B98" s="34"/>
      <c r="C98" s="34"/>
      <c r="D98" s="212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2:27" ht="11.25" customHeight="1">
      <c r="B99" s="34"/>
      <c r="C99" s="34"/>
      <c r="D99" s="212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2:27" ht="11.25" customHeight="1">
      <c r="B100" s="34"/>
      <c r="C100" s="34"/>
      <c r="D100" s="212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2:27" ht="11.25" customHeight="1">
      <c r="B101" s="34"/>
      <c r="C101" s="34"/>
      <c r="D101" s="212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2:27" ht="11.25" customHeight="1">
      <c r="B102" s="34"/>
      <c r="C102" s="34"/>
      <c r="D102" s="212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2:27" ht="11.25" customHeight="1">
      <c r="B103" s="34"/>
      <c r="C103" s="34"/>
      <c r="D103" s="212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2:27" ht="11.25" customHeight="1">
      <c r="B104" s="34"/>
      <c r="C104" s="34"/>
      <c r="D104" s="212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2:27" ht="11.25" customHeight="1">
      <c r="B105" s="34"/>
      <c r="C105" s="34"/>
      <c r="D105" s="212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2:27" ht="11.25" customHeight="1">
      <c r="B106" s="34"/>
      <c r="C106" s="34"/>
      <c r="D106" s="212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2:27" ht="11.25" customHeight="1">
      <c r="B107" s="34"/>
      <c r="C107" s="34"/>
      <c r="D107" s="212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2:27" ht="11.25" customHeight="1">
      <c r="B108" s="34"/>
      <c r="C108" s="34"/>
      <c r="D108" s="212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2:27" ht="11.25" customHeight="1">
      <c r="B109" s="34"/>
      <c r="C109" s="34"/>
      <c r="D109" s="212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2:27" ht="11.25" customHeight="1">
      <c r="B110" s="34"/>
      <c r="C110" s="34"/>
      <c r="D110" s="212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2:27" ht="11.25" customHeight="1">
      <c r="B111" s="34"/>
      <c r="C111" s="34"/>
      <c r="D111" s="212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2:27" ht="11.25" customHeight="1">
      <c r="B112" s="34"/>
      <c r="C112" s="34"/>
      <c r="D112" s="212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2:27" ht="11.25" customHeight="1">
      <c r="B113" s="34"/>
      <c r="C113" s="34"/>
      <c r="D113" s="212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2:27" ht="11.25" customHeight="1">
      <c r="B114" s="34"/>
      <c r="C114" s="34"/>
      <c r="D114" s="212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2:27" ht="11.25" customHeight="1">
      <c r="B115" s="34"/>
      <c r="C115" s="34"/>
      <c r="D115" s="212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2:27" ht="11.25" customHeight="1">
      <c r="B116" s="34"/>
      <c r="C116" s="34"/>
      <c r="D116" s="212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2:27" ht="11.25" customHeight="1">
      <c r="B117" s="34"/>
      <c r="C117" s="34"/>
      <c r="D117" s="212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2:27" ht="11.25" customHeight="1">
      <c r="B118" s="34"/>
      <c r="C118" s="34"/>
      <c r="D118" s="212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2:27" ht="11.25" customHeight="1">
      <c r="B119" s="34"/>
      <c r="C119" s="34"/>
      <c r="D119" s="212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2:27" ht="11.25" customHeight="1">
      <c r="B120" s="34"/>
      <c r="C120" s="34"/>
      <c r="D120" s="212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2:27" ht="11.25" customHeight="1">
      <c r="B121" s="34"/>
      <c r="C121" s="34"/>
      <c r="D121" s="212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2:27" ht="11.25" customHeight="1">
      <c r="B122" s="34"/>
      <c r="C122" s="34"/>
      <c r="D122" s="212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2:27" ht="11.25" customHeight="1">
      <c r="B123" s="34"/>
      <c r="C123" s="34"/>
      <c r="D123" s="212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2:27" ht="11.25" customHeight="1">
      <c r="B124" s="34"/>
      <c r="C124" s="34"/>
      <c r="D124" s="212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2:27" ht="11.25" customHeight="1">
      <c r="B125" s="34"/>
      <c r="C125" s="34"/>
      <c r="D125" s="212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2:27" ht="11.25" customHeight="1">
      <c r="B126" s="34"/>
      <c r="C126" s="34"/>
      <c r="D126" s="212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2:27" ht="11.25" customHeight="1">
      <c r="B127" s="34"/>
      <c r="C127" s="34"/>
      <c r="D127" s="212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2:27" ht="11.25" customHeight="1">
      <c r="B128" s="34"/>
      <c r="C128" s="34"/>
      <c r="D128" s="212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2:27" ht="11.25" customHeight="1">
      <c r="B129" s="34"/>
      <c r="C129" s="34"/>
      <c r="D129" s="212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2:27" ht="11.25" customHeight="1">
      <c r="B130" s="34"/>
      <c r="C130" s="34"/>
      <c r="D130" s="212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2:27" ht="11.25" customHeight="1">
      <c r="B131" s="34"/>
      <c r="C131" s="34"/>
      <c r="D131" s="212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2:27" ht="11.25" customHeight="1">
      <c r="B132" s="34"/>
      <c r="C132" s="34"/>
      <c r="D132" s="212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2:27" ht="11.25" customHeight="1">
      <c r="B133" s="34"/>
      <c r="C133" s="34"/>
      <c r="D133" s="212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2:27" ht="11.25" customHeight="1">
      <c r="B134" s="34"/>
      <c r="C134" s="34"/>
      <c r="D134" s="212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2:27" ht="11.25" customHeight="1">
      <c r="B135" s="34"/>
      <c r="C135" s="34"/>
      <c r="D135" s="212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2:27" ht="11.25" customHeight="1">
      <c r="B136" s="34"/>
      <c r="C136" s="34"/>
      <c r="D136" s="212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2:27" ht="11.25" customHeight="1">
      <c r="B137" s="34"/>
      <c r="C137" s="34"/>
      <c r="D137" s="212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2:27" ht="11.25" customHeight="1">
      <c r="B138" s="34"/>
      <c r="C138" s="34"/>
      <c r="D138" s="212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2:27" ht="11.25" customHeight="1">
      <c r="B139" s="34"/>
      <c r="C139" s="34"/>
      <c r="D139" s="212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2:27" ht="11.25" customHeight="1">
      <c r="B140" s="34"/>
      <c r="C140" s="34"/>
      <c r="D140" s="212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2:27" ht="11.25" customHeight="1">
      <c r="B141" s="34"/>
      <c r="C141" s="34"/>
      <c r="D141" s="212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2:27" ht="11.25" customHeight="1">
      <c r="B142" s="34"/>
      <c r="C142" s="34"/>
      <c r="D142" s="212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2:27" ht="11.25" customHeight="1">
      <c r="B143" s="34"/>
      <c r="C143" s="34"/>
      <c r="D143" s="212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2:27" ht="11.25" customHeight="1">
      <c r="B144" s="34"/>
      <c r="C144" s="34"/>
      <c r="D144" s="212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2:27" ht="11.25" customHeight="1">
      <c r="B145" s="34"/>
      <c r="C145" s="34"/>
      <c r="D145" s="212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2:27" ht="11.25" customHeight="1">
      <c r="B146" s="34"/>
      <c r="C146" s="34"/>
      <c r="D146" s="212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2:27" ht="11.25" customHeight="1">
      <c r="B147" s="34"/>
      <c r="C147" s="34"/>
      <c r="D147" s="212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2:27" ht="11.25" customHeight="1">
      <c r="B148" s="34"/>
      <c r="C148" s="34"/>
      <c r="D148" s="212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2:27" ht="11.25" customHeight="1">
      <c r="B149" s="34"/>
      <c r="C149" s="34"/>
      <c r="D149" s="212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2:27" ht="11.25" customHeight="1">
      <c r="B150" s="34"/>
      <c r="C150" s="34"/>
      <c r="D150" s="212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2:27" ht="11.25" customHeight="1">
      <c r="B151" s="34"/>
      <c r="C151" s="34"/>
      <c r="D151" s="212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2:27" ht="11.25" customHeight="1">
      <c r="B152" s="34"/>
      <c r="C152" s="34"/>
      <c r="D152" s="212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2:27" ht="11.25" customHeight="1">
      <c r="B153" s="34"/>
      <c r="C153" s="34"/>
      <c r="D153" s="212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2:27" ht="11.25" customHeight="1">
      <c r="B154" s="34"/>
      <c r="C154" s="34"/>
      <c r="D154" s="212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2:27" ht="11.25" customHeight="1">
      <c r="B155" s="34"/>
      <c r="C155" s="34"/>
      <c r="D155" s="212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2:27" ht="11.25" customHeight="1">
      <c r="B156" s="34"/>
      <c r="C156" s="34"/>
      <c r="D156" s="212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2:27" ht="11.25" customHeight="1">
      <c r="B157" s="34"/>
      <c r="C157" s="34"/>
      <c r="D157" s="212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2:27" ht="11.25" customHeight="1">
      <c r="B158" s="34"/>
      <c r="C158" s="34"/>
      <c r="D158" s="212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2:27" ht="11.25" customHeight="1">
      <c r="B159" s="34"/>
      <c r="C159" s="34"/>
      <c r="D159" s="212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2:27" ht="11.25" customHeight="1">
      <c r="B160" s="34"/>
      <c r="C160" s="34"/>
      <c r="D160" s="212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2:27" ht="11.25" customHeight="1">
      <c r="B161" s="34"/>
      <c r="C161" s="34"/>
      <c r="D161" s="212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2:27" ht="11.25" customHeight="1">
      <c r="B162" s="34"/>
      <c r="C162" s="34"/>
      <c r="D162" s="212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2:27" ht="11.25" customHeight="1">
      <c r="B163" s="34"/>
      <c r="C163" s="34"/>
      <c r="D163" s="212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2:27" ht="11.25" customHeight="1">
      <c r="B164" s="34"/>
      <c r="C164" s="34"/>
      <c r="D164" s="212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2:27" ht="11.25" customHeight="1">
      <c r="B165" s="34"/>
      <c r="C165" s="34"/>
      <c r="D165" s="212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2:27" ht="11.25" customHeight="1">
      <c r="B166" s="34"/>
      <c r="C166" s="34"/>
      <c r="D166" s="212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2:27" ht="11.25" customHeight="1">
      <c r="B167" s="34"/>
      <c r="C167" s="34"/>
      <c r="D167" s="212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2:27" ht="11.25" customHeight="1">
      <c r="B168" s="34"/>
      <c r="C168" s="34"/>
      <c r="D168" s="212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2:27" ht="11.25" customHeight="1">
      <c r="B169" s="34"/>
      <c r="C169" s="34"/>
      <c r="D169" s="212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2:27" ht="11.25" customHeight="1">
      <c r="B170" s="34"/>
      <c r="C170" s="34"/>
      <c r="D170" s="212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2:27" ht="11.25" customHeight="1">
      <c r="B171" s="34"/>
      <c r="C171" s="34"/>
      <c r="D171" s="212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2:27" ht="11.25" customHeight="1">
      <c r="B172" s="34"/>
      <c r="C172" s="34"/>
      <c r="D172" s="212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2:27" ht="11.25" customHeight="1">
      <c r="B173" s="34"/>
      <c r="C173" s="34"/>
      <c r="D173" s="212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2:27" ht="11.25" customHeight="1">
      <c r="B174" s="34"/>
      <c r="C174" s="34"/>
      <c r="D174" s="212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2:27" ht="11.25" customHeight="1">
      <c r="B175" s="34"/>
      <c r="C175" s="34"/>
      <c r="D175" s="212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2:27" ht="11.25" customHeight="1">
      <c r="B176" s="34"/>
      <c r="C176" s="34"/>
      <c r="D176" s="212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2:27" ht="11.25" customHeight="1">
      <c r="B177" s="34"/>
      <c r="C177" s="34"/>
      <c r="D177" s="212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2:27" ht="11.25" customHeight="1">
      <c r="B178" s="34"/>
      <c r="C178" s="34"/>
      <c r="D178" s="212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2:27" ht="11.25" customHeight="1">
      <c r="B179" s="34"/>
      <c r="C179" s="34"/>
      <c r="D179" s="212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2:27" ht="11.25" customHeight="1">
      <c r="B180" s="34"/>
      <c r="C180" s="34"/>
      <c r="D180" s="212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2:27" ht="11.25" customHeight="1">
      <c r="B181" s="34"/>
      <c r="C181" s="34"/>
      <c r="D181" s="212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2:27" ht="11.25" customHeight="1">
      <c r="B182" s="34"/>
      <c r="C182" s="34"/>
      <c r="D182" s="212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2:27" ht="11.25" customHeight="1">
      <c r="B183" s="34"/>
      <c r="C183" s="34"/>
      <c r="D183" s="212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2:27" ht="11.25" customHeight="1">
      <c r="B184" s="34"/>
      <c r="C184" s="34"/>
      <c r="D184" s="212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2:27" ht="11.25" customHeight="1">
      <c r="B185" s="34"/>
      <c r="C185" s="34"/>
      <c r="D185" s="212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2:27" ht="11.25" customHeight="1">
      <c r="B186" s="34"/>
      <c r="C186" s="34"/>
      <c r="D186" s="212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2:27" ht="11.25" customHeight="1">
      <c r="B187" s="34"/>
      <c r="C187" s="34"/>
      <c r="D187" s="212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2:27" ht="11.25" customHeight="1">
      <c r="B188" s="34"/>
      <c r="C188" s="34"/>
      <c r="D188" s="212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2:27" ht="11.25" customHeight="1">
      <c r="B189" s="34"/>
      <c r="C189" s="34"/>
      <c r="D189" s="212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2:27" ht="11.25" customHeight="1">
      <c r="B190" s="34"/>
      <c r="C190" s="34"/>
      <c r="D190" s="212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2:27" ht="11.25" customHeight="1">
      <c r="B191" s="34"/>
      <c r="C191" s="34"/>
      <c r="D191" s="212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2:27" ht="11.25" customHeight="1">
      <c r="B192" s="34"/>
      <c r="C192" s="34"/>
      <c r="D192" s="212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2:27" ht="11.25" customHeight="1">
      <c r="B193" s="34"/>
      <c r="C193" s="34"/>
      <c r="D193" s="212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2:27" ht="11.25" customHeight="1">
      <c r="B194" s="34"/>
      <c r="C194" s="34"/>
      <c r="D194" s="212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2:27" ht="11.25" customHeight="1">
      <c r="B195" s="34"/>
      <c r="C195" s="34"/>
      <c r="D195" s="212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2:27" ht="11.25" customHeight="1">
      <c r="B196" s="34"/>
      <c r="C196" s="34"/>
      <c r="D196" s="212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2:27" ht="11.25" customHeight="1">
      <c r="B197" s="34"/>
      <c r="C197" s="34"/>
      <c r="D197" s="212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2:27" ht="11.25" customHeight="1">
      <c r="B198" s="34"/>
      <c r="C198" s="34"/>
      <c r="D198" s="212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2:27" ht="11.25" customHeight="1">
      <c r="B199" s="34"/>
      <c r="C199" s="34"/>
      <c r="D199" s="212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2:27" ht="11.25" customHeight="1">
      <c r="B200" s="34"/>
      <c r="C200" s="34"/>
      <c r="D200" s="212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2:27" ht="11.25" customHeight="1">
      <c r="B201" s="34"/>
      <c r="C201" s="34"/>
      <c r="D201" s="212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2:27" ht="11.25" customHeight="1">
      <c r="B202" s="34"/>
      <c r="C202" s="34"/>
      <c r="D202" s="212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2:27" ht="11.25" customHeight="1">
      <c r="B203" s="34"/>
      <c r="C203" s="34"/>
      <c r="D203" s="212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2:27" ht="11.25" customHeight="1">
      <c r="B204" s="34"/>
      <c r="C204" s="34"/>
      <c r="D204" s="212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2:27" ht="11.25" customHeight="1">
      <c r="B205" s="34"/>
      <c r="C205" s="34"/>
      <c r="D205" s="212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2:27" ht="11.25" customHeight="1">
      <c r="B206" s="34"/>
      <c r="C206" s="34"/>
      <c r="D206" s="212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2:27" ht="11.25" customHeight="1">
      <c r="B207" s="34"/>
      <c r="C207" s="34"/>
      <c r="D207" s="212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2:27" ht="11.25" customHeight="1">
      <c r="B208" s="34"/>
      <c r="C208" s="34"/>
      <c r="D208" s="212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2:27" ht="11.25" customHeight="1">
      <c r="B209" s="34"/>
      <c r="C209" s="34"/>
      <c r="D209" s="212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2:27" ht="11.25" customHeight="1">
      <c r="B210" s="34"/>
      <c r="C210" s="34"/>
      <c r="D210" s="212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2:27" ht="11.25" customHeight="1">
      <c r="B211" s="34"/>
      <c r="C211" s="34"/>
      <c r="D211" s="212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2:27" ht="11.25" customHeight="1">
      <c r="B212" s="34"/>
      <c r="C212" s="34"/>
      <c r="D212" s="212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2:27" ht="11.25" customHeight="1">
      <c r="B213" s="34"/>
      <c r="C213" s="34"/>
      <c r="D213" s="212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2:27" ht="11.25" customHeight="1">
      <c r="B214" s="34"/>
      <c r="C214" s="34"/>
      <c r="D214" s="212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2:27" ht="11.25" customHeight="1">
      <c r="B215" s="34"/>
      <c r="C215" s="34"/>
      <c r="D215" s="212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2:27" ht="11.25" customHeight="1">
      <c r="B216" s="34"/>
      <c r="C216" s="34"/>
      <c r="D216" s="212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2:27" ht="11.25" customHeight="1">
      <c r="B217" s="34"/>
      <c r="C217" s="34"/>
      <c r="D217" s="212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2:27" ht="11.25" customHeight="1">
      <c r="B218" s="34"/>
      <c r="C218" s="34"/>
      <c r="D218" s="212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2:27" ht="11.25" customHeight="1">
      <c r="B219" s="34"/>
      <c r="C219" s="34"/>
      <c r="D219" s="212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2:27" ht="11.25" customHeight="1">
      <c r="B220" s="34"/>
      <c r="C220" s="34"/>
      <c r="D220" s="212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2:27" ht="11.25" customHeight="1">
      <c r="B221" s="34"/>
      <c r="C221" s="34"/>
      <c r="D221" s="212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2:27" ht="11.25" customHeight="1">
      <c r="B222" s="34"/>
      <c r="C222" s="34"/>
      <c r="D222" s="212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2:27" ht="11.25" customHeight="1">
      <c r="B223" s="34"/>
      <c r="C223" s="34"/>
      <c r="D223" s="212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2:27" ht="11.25" customHeight="1">
      <c r="B224" s="34"/>
      <c r="C224" s="34"/>
      <c r="D224" s="212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2:27" ht="11.25" customHeight="1">
      <c r="B225" s="34"/>
      <c r="C225" s="34"/>
      <c r="D225" s="212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2:27" ht="11.25" customHeight="1">
      <c r="B226" s="34"/>
      <c r="C226" s="34"/>
      <c r="D226" s="212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2:27" ht="11.25" customHeight="1">
      <c r="B227" s="34"/>
      <c r="C227" s="34"/>
      <c r="D227" s="212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2:27" ht="11.25" customHeight="1">
      <c r="B228" s="34"/>
      <c r="C228" s="34"/>
      <c r="D228" s="212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2:27" ht="11.25" customHeight="1">
      <c r="B229" s="34"/>
      <c r="C229" s="34"/>
      <c r="D229" s="212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2:27" ht="11.25" customHeight="1">
      <c r="B230" s="34"/>
      <c r="C230" s="34"/>
      <c r="D230" s="212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2:27" ht="11.25" customHeight="1">
      <c r="B231" s="34"/>
      <c r="C231" s="34"/>
      <c r="D231" s="212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2:27" ht="11.25" customHeight="1">
      <c r="B232" s="34"/>
      <c r="C232" s="34"/>
      <c r="D232" s="212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spans="2:27" ht="11.25" customHeight="1">
      <c r="B233" s="34"/>
      <c r="C233" s="34"/>
      <c r="D233" s="212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spans="2:27" ht="11.25" customHeight="1">
      <c r="B234" s="34"/>
      <c r="C234" s="34"/>
      <c r="D234" s="212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spans="2:27" ht="11.25" customHeight="1">
      <c r="B235" s="34"/>
      <c r="C235" s="34"/>
      <c r="D235" s="212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spans="2:27" ht="11.25" customHeight="1">
      <c r="B236" s="34"/>
      <c r="C236" s="34"/>
      <c r="D236" s="212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spans="2:27" ht="11.25" customHeight="1">
      <c r="B237" s="34"/>
      <c r="C237" s="34"/>
      <c r="D237" s="212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spans="2:27" ht="11.25" customHeight="1">
      <c r="B238" s="34"/>
      <c r="C238" s="34"/>
      <c r="D238" s="212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spans="2:27" ht="11.25" customHeight="1">
      <c r="B239" s="34"/>
      <c r="C239" s="34"/>
      <c r="D239" s="212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spans="2:27" ht="11.25" customHeight="1">
      <c r="B240" s="34"/>
      <c r="C240" s="34"/>
      <c r="D240" s="212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spans="2:27" ht="11.25" customHeight="1">
      <c r="B241" s="34"/>
      <c r="C241" s="34"/>
      <c r="D241" s="212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spans="2:27" ht="11.25" customHeight="1">
      <c r="B242" s="34"/>
      <c r="C242" s="34"/>
      <c r="D242" s="212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spans="2:27" ht="11.25" customHeight="1">
      <c r="B243" s="34"/>
      <c r="C243" s="34"/>
      <c r="D243" s="212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2:27" ht="11.25" customHeight="1">
      <c r="B244" s="34"/>
      <c r="C244" s="34"/>
      <c r="D244" s="212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spans="2:27" ht="11.25" customHeight="1">
      <c r="B245" s="34"/>
      <c r="C245" s="34"/>
      <c r="D245" s="212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spans="2:27" ht="11.25" customHeight="1">
      <c r="B246" s="34"/>
      <c r="C246" s="34"/>
      <c r="D246" s="212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 spans="2:27" ht="11.25" customHeight="1">
      <c r="B247" s="34"/>
      <c r="C247" s="34"/>
      <c r="D247" s="212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 spans="2:27" ht="11.25" customHeight="1">
      <c r="B248" s="34"/>
      <c r="C248" s="34"/>
      <c r="D248" s="212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spans="2:27" ht="11.25" customHeight="1">
      <c r="B249" s="34"/>
      <c r="C249" s="34"/>
      <c r="D249" s="212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 spans="2:27" ht="11.25" customHeight="1">
      <c r="B250" s="34"/>
      <c r="C250" s="34"/>
      <c r="D250" s="212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 spans="2:27" ht="11.25" customHeight="1">
      <c r="B251" s="34"/>
      <c r="C251" s="34"/>
      <c r="D251" s="212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 spans="2:27" ht="11.25" customHeight="1">
      <c r="B252" s="34"/>
      <c r="C252" s="34"/>
      <c r="D252" s="212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 spans="2:27" ht="11.25" customHeight="1">
      <c r="B253" s="34"/>
      <c r="C253" s="34"/>
      <c r="D253" s="212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</row>
    <row r="254" spans="2:27" ht="11.25" customHeight="1">
      <c r="B254" s="34"/>
      <c r="C254" s="34"/>
      <c r="D254" s="212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</row>
    <row r="255" spans="2:27" ht="11.25" customHeight="1">
      <c r="B255" s="34"/>
      <c r="C255" s="34"/>
      <c r="D255" s="212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</row>
    <row r="256" spans="2:27" ht="11.25" customHeight="1">
      <c r="B256" s="34"/>
      <c r="C256" s="34"/>
      <c r="D256" s="212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</row>
    <row r="257" spans="2:27" ht="11.25" customHeight="1">
      <c r="B257" s="34"/>
      <c r="C257" s="34"/>
      <c r="D257" s="212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</row>
    <row r="258" spans="2:27" ht="11.25" customHeight="1">
      <c r="B258" s="34"/>
      <c r="C258" s="34"/>
      <c r="D258" s="212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</row>
    <row r="259" spans="2:27" ht="11.25" customHeight="1">
      <c r="B259" s="34"/>
      <c r="C259" s="34"/>
      <c r="D259" s="212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</row>
    <row r="260" spans="2:27" ht="11.25" customHeight="1">
      <c r="B260" s="34"/>
      <c r="C260" s="34"/>
      <c r="D260" s="212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</row>
    <row r="261" spans="2:27" ht="11.25" customHeight="1">
      <c r="B261" s="34"/>
      <c r="C261" s="34"/>
      <c r="D261" s="212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</row>
    <row r="262" spans="2:27" ht="11.25" customHeight="1">
      <c r="B262" s="34"/>
      <c r="C262" s="34"/>
      <c r="D262" s="212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</row>
    <row r="263" spans="2:27" ht="11.25" customHeight="1">
      <c r="B263" s="34"/>
      <c r="C263" s="34"/>
      <c r="D263" s="212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</row>
    <row r="264" spans="2:27" ht="11.25" customHeight="1">
      <c r="B264" s="34"/>
      <c r="C264" s="34"/>
      <c r="D264" s="212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</row>
    <row r="265" spans="2:27" ht="11.25" customHeight="1">
      <c r="B265" s="34"/>
      <c r="C265" s="34"/>
      <c r="D265" s="212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</row>
    <row r="266" spans="2:27" ht="11.25" customHeight="1">
      <c r="B266" s="34"/>
      <c r="C266" s="34"/>
      <c r="D266" s="212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</row>
    <row r="267" spans="2:27" ht="11.25" customHeight="1">
      <c r="B267" s="34"/>
      <c r="C267" s="34"/>
      <c r="D267" s="212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</row>
    <row r="268" spans="2:27" ht="11.25" customHeight="1">
      <c r="B268" s="34"/>
      <c r="C268" s="34"/>
      <c r="D268" s="212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</row>
    <row r="269" spans="2:27" ht="11.25" customHeight="1">
      <c r="B269" s="34"/>
      <c r="C269" s="34"/>
      <c r="D269" s="212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</row>
    <row r="270" spans="2:27" ht="11.25" customHeight="1">
      <c r="B270" s="34"/>
      <c r="C270" s="34"/>
      <c r="D270" s="212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</row>
    <row r="271" spans="2:27" ht="11.25" customHeight="1">
      <c r="B271" s="34"/>
      <c r="C271" s="34"/>
      <c r="D271" s="212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</row>
    <row r="272" spans="2:27" ht="11.25" customHeight="1">
      <c r="B272" s="34"/>
      <c r="C272" s="34"/>
      <c r="D272" s="212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</row>
    <row r="273" spans="2:27" ht="11.25" customHeight="1">
      <c r="B273" s="34"/>
      <c r="C273" s="34"/>
      <c r="D273" s="212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</row>
    <row r="274" spans="2:27" ht="11.25" customHeight="1">
      <c r="B274" s="34"/>
      <c r="C274" s="34"/>
      <c r="D274" s="212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</row>
    <row r="275" spans="2:27" ht="11.25" customHeight="1">
      <c r="B275" s="34"/>
      <c r="C275" s="34"/>
      <c r="D275" s="212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</row>
    <row r="276" spans="2:27" ht="11.25" customHeight="1">
      <c r="B276" s="34"/>
      <c r="C276" s="34"/>
      <c r="D276" s="212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</row>
    <row r="277" spans="2:27" ht="11.25" customHeight="1">
      <c r="B277" s="34"/>
      <c r="C277" s="34"/>
      <c r="D277" s="212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</row>
    <row r="278" spans="2:27" ht="11.25" customHeight="1">
      <c r="B278" s="34"/>
      <c r="C278" s="34"/>
      <c r="D278" s="212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</row>
    <row r="279" spans="2:27" ht="11.25" customHeight="1">
      <c r="B279" s="34"/>
      <c r="C279" s="34"/>
      <c r="D279" s="212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</row>
    <row r="280" spans="2:27" ht="11.25" customHeight="1">
      <c r="B280" s="34"/>
      <c r="C280" s="34"/>
      <c r="D280" s="212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</row>
    <row r="281" spans="2:27" ht="11.25" customHeight="1">
      <c r="B281" s="34"/>
      <c r="C281" s="34"/>
      <c r="D281" s="212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</row>
    <row r="282" spans="2:27" ht="11.25" customHeight="1">
      <c r="B282" s="34"/>
      <c r="C282" s="34"/>
      <c r="D282" s="212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</row>
    <row r="283" spans="2:27" ht="11.25" customHeight="1">
      <c r="B283" s="34"/>
      <c r="C283" s="34"/>
      <c r="D283" s="212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</row>
    <row r="284" spans="2:27" ht="11.25" customHeight="1">
      <c r="B284" s="34"/>
      <c r="C284" s="34"/>
      <c r="D284" s="212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</row>
    <row r="285" spans="2:27" ht="11.25" customHeight="1">
      <c r="B285" s="34"/>
      <c r="C285" s="34"/>
      <c r="D285" s="212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</row>
    <row r="286" spans="2:27" ht="11.25" customHeight="1">
      <c r="B286" s="34"/>
      <c r="C286" s="34"/>
      <c r="D286" s="212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</row>
    <row r="287" spans="2:27" ht="11.25" customHeight="1">
      <c r="B287" s="34"/>
      <c r="C287" s="34"/>
      <c r="D287" s="212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</row>
    <row r="288" spans="2:27" ht="11.25" customHeight="1">
      <c r="B288" s="34"/>
      <c r="C288" s="34"/>
      <c r="D288" s="212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</row>
    <row r="289" spans="2:27" ht="11.25" customHeight="1">
      <c r="B289" s="34"/>
      <c r="C289" s="34"/>
      <c r="D289" s="212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</row>
    <row r="290" spans="2:27" ht="11.25" customHeight="1">
      <c r="B290" s="34"/>
      <c r="C290" s="34"/>
      <c r="D290" s="212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</row>
    <row r="291" spans="2:27" ht="11.25" customHeight="1">
      <c r="B291" s="34"/>
      <c r="C291" s="34"/>
      <c r="D291" s="212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</row>
    <row r="292" spans="2:27" ht="11.25" customHeight="1">
      <c r="B292" s="34"/>
      <c r="C292" s="34"/>
      <c r="D292" s="212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</row>
    <row r="293" spans="2:27" ht="11.25" customHeight="1">
      <c r="B293" s="34"/>
      <c r="C293" s="34"/>
      <c r="D293" s="212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</row>
    <row r="294" spans="2:27" ht="11.25" customHeight="1">
      <c r="B294" s="34"/>
      <c r="C294" s="34"/>
      <c r="D294" s="212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</row>
    <row r="295" spans="2:27" ht="11.25" customHeight="1">
      <c r="B295" s="34"/>
      <c r="C295" s="34"/>
      <c r="D295" s="212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</row>
    <row r="296" spans="2:27" ht="11.25" customHeight="1">
      <c r="B296" s="34"/>
      <c r="C296" s="34"/>
      <c r="D296" s="212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</row>
    <row r="297" spans="2:27" ht="11.25" customHeight="1">
      <c r="B297" s="34"/>
      <c r="C297" s="34"/>
      <c r="D297" s="212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</row>
    <row r="298" spans="2:27" ht="11.25" customHeight="1">
      <c r="B298" s="34"/>
      <c r="C298" s="34"/>
      <c r="D298" s="212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</row>
    <row r="299" spans="2:27" ht="11.25" customHeight="1">
      <c r="B299" s="34"/>
      <c r="C299" s="34"/>
      <c r="D299" s="212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</row>
    <row r="300" spans="2:27" ht="11.25" customHeight="1">
      <c r="B300" s="34"/>
      <c r="C300" s="34"/>
      <c r="D300" s="212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</row>
    <row r="301" spans="2:27" ht="11.25" customHeight="1">
      <c r="B301" s="34"/>
      <c r="C301" s="34"/>
      <c r="D301" s="212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</row>
    <row r="302" spans="2:27" ht="11.25" customHeight="1">
      <c r="B302" s="34"/>
      <c r="C302" s="34"/>
      <c r="D302" s="212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</row>
    <row r="303" spans="2:27" ht="11.25" customHeight="1">
      <c r="B303" s="34"/>
      <c r="C303" s="34"/>
      <c r="D303" s="212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</row>
    <row r="304" spans="2:27" ht="11.25" customHeight="1">
      <c r="B304" s="34"/>
      <c r="C304" s="34"/>
      <c r="D304" s="212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</row>
    <row r="305" spans="2:27" ht="11.25" customHeight="1">
      <c r="B305" s="34"/>
      <c r="C305" s="34"/>
      <c r="D305" s="212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</row>
    <row r="306" spans="2:27" ht="11.25" customHeight="1">
      <c r="B306" s="34"/>
      <c r="C306" s="34"/>
      <c r="D306" s="212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</row>
    <row r="307" spans="2:27" ht="11.25" customHeight="1">
      <c r="B307" s="34"/>
      <c r="C307" s="34"/>
      <c r="D307" s="212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</row>
    <row r="308" spans="2:27" ht="11.25" customHeight="1">
      <c r="B308" s="34"/>
      <c r="C308" s="34"/>
      <c r="D308" s="212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</row>
    <row r="309" spans="2:27" ht="11.25" customHeight="1">
      <c r="B309" s="34"/>
      <c r="C309" s="34"/>
      <c r="D309" s="212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</row>
    <row r="310" spans="2:27" ht="11.25" customHeight="1">
      <c r="B310" s="34"/>
      <c r="C310" s="34"/>
      <c r="D310" s="212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</row>
    <row r="311" spans="2:27" ht="11.25" customHeight="1">
      <c r="B311" s="34"/>
      <c r="C311" s="34"/>
      <c r="D311" s="212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</row>
    <row r="312" spans="2:27" ht="11.25" customHeight="1">
      <c r="B312" s="34"/>
      <c r="C312" s="34"/>
      <c r="D312" s="212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</row>
    <row r="313" spans="2:27" ht="11.25" customHeight="1">
      <c r="B313" s="34"/>
      <c r="C313" s="34"/>
      <c r="D313" s="212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</row>
    <row r="314" spans="2:27" ht="11.25" customHeight="1">
      <c r="B314" s="34"/>
      <c r="C314" s="34"/>
      <c r="D314" s="212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</row>
    <row r="315" spans="2:27" ht="11.25" customHeight="1">
      <c r="B315" s="34"/>
      <c r="C315" s="34"/>
      <c r="D315" s="212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</row>
    <row r="316" spans="2:27" ht="11.25" customHeight="1">
      <c r="B316" s="34"/>
      <c r="C316" s="34"/>
      <c r="D316" s="212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</row>
    <row r="317" spans="2:27" ht="11.25" customHeight="1">
      <c r="B317" s="34"/>
      <c r="C317" s="34"/>
      <c r="D317" s="212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</row>
    <row r="318" spans="2:27" ht="11.25" customHeight="1">
      <c r="B318" s="34"/>
      <c r="C318" s="34"/>
      <c r="D318" s="212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</row>
    <row r="319" spans="2:27" ht="11.25" customHeight="1">
      <c r="B319" s="34"/>
      <c r="C319" s="34"/>
      <c r="D319" s="212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</row>
    <row r="320" spans="2:27" ht="11.25" customHeight="1">
      <c r="B320" s="34"/>
      <c r="C320" s="34"/>
      <c r="D320" s="212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</row>
    <row r="321" spans="2:27" ht="11.25" customHeight="1">
      <c r="B321" s="34"/>
      <c r="C321" s="34"/>
      <c r="D321" s="212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</row>
    <row r="322" spans="2:27" ht="11.25" customHeight="1">
      <c r="B322" s="34"/>
      <c r="C322" s="34"/>
      <c r="D322" s="212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</row>
    <row r="323" spans="2:27" ht="11.25" customHeight="1">
      <c r="B323" s="34"/>
      <c r="C323" s="34"/>
      <c r="D323" s="212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</row>
    <row r="324" spans="2:27" ht="11.25" customHeight="1">
      <c r="B324" s="34"/>
      <c r="C324" s="34"/>
      <c r="D324" s="212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</row>
    <row r="325" spans="2:27" ht="11.25" customHeight="1">
      <c r="B325" s="34"/>
      <c r="C325" s="34"/>
      <c r="D325" s="212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</row>
    <row r="326" spans="2:27" ht="11.25" customHeight="1">
      <c r="B326" s="34"/>
      <c r="C326" s="34"/>
      <c r="D326" s="212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</row>
    <row r="327" spans="2:27" ht="11.25" customHeight="1">
      <c r="B327" s="34"/>
      <c r="C327" s="34"/>
      <c r="D327" s="212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</row>
    <row r="328" spans="2:27" ht="11.25" customHeight="1">
      <c r="B328" s="34"/>
      <c r="C328" s="34"/>
      <c r="D328" s="212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</row>
    <row r="329" spans="2:27" ht="11.25" customHeight="1">
      <c r="B329" s="34"/>
      <c r="C329" s="34"/>
      <c r="D329" s="212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</row>
    <row r="330" spans="2:27" ht="11.25" customHeight="1">
      <c r="B330" s="34"/>
      <c r="C330" s="34"/>
      <c r="D330" s="212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</row>
    <row r="331" spans="2:27" ht="11.25" customHeight="1">
      <c r="B331" s="34"/>
      <c r="C331" s="34"/>
      <c r="D331" s="212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</row>
    <row r="332" spans="2:27" ht="11.25" customHeight="1">
      <c r="B332" s="34"/>
      <c r="C332" s="34"/>
      <c r="D332" s="212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</row>
    <row r="333" spans="2:27" ht="11.25" customHeight="1">
      <c r="B333" s="34"/>
      <c r="C333" s="34"/>
      <c r="D333" s="212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</row>
    <row r="334" spans="2:27" ht="11.25" customHeight="1">
      <c r="B334" s="34"/>
      <c r="C334" s="34"/>
      <c r="D334" s="212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</row>
    <row r="335" spans="2:27" ht="11.25" customHeight="1">
      <c r="B335" s="34"/>
      <c r="C335" s="34"/>
      <c r="D335" s="212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</row>
    <row r="336" spans="2:27" ht="11.25" customHeight="1">
      <c r="B336" s="34"/>
      <c r="C336" s="34"/>
      <c r="D336" s="212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</row>
    <row r="337" spans="2:27" ht="11.25" customHeight="1">
      <c r="B337" s="34"/>
      <c r="C337" s="34"/>
      <c r="D337" s="212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</row>
    <row r="338" spans="2:27" ht="11.25" customHeight="1">
      <c r="B338" s="34"/>
      <c r="C338" s="34"/>
      <c r="D338" s="212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</row>
    <row r="339" spans="2:27" ht="11.25" customHeight="1">
      <c r="B339" s="34"/>
      <c r="C339" s="34"/>
      <c r="D339" s="212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</row>
    <row r="340" spans="2:27" ht="11.25" customHeight="1">
      <c r="B340" s="34"/>
      <c r="C340" s="34"/>
      <c r="D340" s="212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</row>
    <row r="341" spans="2:27" ht="11.25" customHeight="1">
      <c r="B341" s="34"/>
      <c r="C341" s="34"/>
      <c r="D341" s="212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</row>
    <row r="342" spans="2:27" ht="11.25" customHeight="1">
      <c r="B342" s="34"/>
      <c r="C342" s="34"/>
      <c r="D342" s="212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</row>
    <row r="343" spans="2:27" ht="11.25" customHeight="1">
      <c r="B343" s="34"/>
      <c r="C343" s="34"/>
      <c r="D343" s="212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</row>
    <row r="344" spans="2:27" ht="11.25" customHeight="1">
      <c r="B344" s="34"/>
      <c r="C344" s="34"/>
      <c r="D344" s="212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</row>
    <row r="345" spans="2:27" ht="11.25" customHeight="1">
      <c r="B345" s="34"/>
      <c r="C345" s="34"/>
      <c r="D345" s="212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</row>
    <row r="346" spans="2:27" ht="11.25" customHeight="1">
      <c r="B346" s="34"/>
      <c r="C346" s="34"/>
      <c r="D346" s="212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</row>
    <row r="347" spans="2:27" ht="11.25" customHeight="1">
      <c r="B347" s="34"/>
      <c r="C347" s="34"/>
      <c r="D347" s="212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</row>
    <row r="348" spans="2:27" ht="11.25" customHeight="1">
      <c r="B348" s="34"/>
      <c r="C348" s="34"/>
      <c r="D348" s="212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</row>
    <row r="349" spans="2:27" ht="11.25" customHeight="1">
      <c r="B349" s="34"/>
      <c r="C349" s="34"/>
      <c r="D349" s="212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</row>
    <row r="350" spans="2:27" ht="11.25" customHeight="1">
      <c r="B350" s="34"/>
      <c r="C350" s="34"/>
      <c r="D350" s="212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</row>
    <row r="351" spans="2:27" ht="11.25" customHeight="1">
      <c r="B351" s="34"/>
      <c r="C351" s="34"/>
      <c r="D351" s="212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</row>
    <row r="352" spans="2:27" ht="11.25" customHeight="1">
      <c r="B352" s="34"/>
      <c r="C352" s="34"/>
      <c r="D352" s="212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</row>
    <row r="353" spans="2:27" ht="11.25" customHeight="1">
      <c r="B353" s="34"/>
      <c r="C353" s="34"/>
      <c r="D353" s="212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</row>
    <row r="354" spans="2:27" ht="11.25" customHeight="1">
      <c r="B354" s="34"/>
      <c r="C354" s="34"/>
      <c r="D354" s="212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</row>
    <row r="355" spans="2:27" ht="11.25" customHeight="1">
      <c r="B355" s="34"/>
      <c r="C355" s="34"/>
      <c r="D355" s="212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</row>
    <row r="356" spans="2:27" ht="11.25" customHeight="1">
      <c r="B356" s="34"/>
      <c r="C356" s="34"/>
      <c r="D356" s="212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</row>
    <row r="357" spans="2:27" ht="11.25" customHeight="1">
      <c r="B357" s="34"/>
      <c r="C357" s="34"/>
      <c r="D357" s="212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</row>
    <row r="358" spans="2:27" ht="11.25" customHeight="1">
      <c r="B358" s="34"/>
      <c r="C358" s="34"/>
      <c r="D358" s="212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</row>
    <row r="359" spans="2:27" ht="11.25" customHeight="1">
      <c r="B359" s="34"/>
      <c r="C359" s="34"/>
      <c r="D359" s="212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</row>
    <row r="360" spans="2:27" ht="11.25" customHeight="1">
      <c r="B360" s="34"/>
      <c r="C360" s="34"/>
      <c r="D360" s="212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</row>
    <row r="361" spans="2:27" ht="11.25" customHeight="1">
      <c r="B361" s="34"/>
      <c r="C361" s="34"/>
      <c r="D361" s="212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</row>
    <row r="362" spans="2:27" ht="11.25" customHeight="1">
      <c r="B362" s="34"/>
      <c r="C362" s="34"/>
      <c r="D362" s="212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</row>
    <row r="363" spans="2:27" ht="11.25" customHeight="1">
      <c r="B363" s="34"/>
      <c r="C363" s="34"/>
      <c r="D363" s="212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</row>
    <row r="364" spans="2:27" ht="11.25" customHeight="1">
      <c r="B364" s="34"/>
      <c r="C364" s="34"/>
      <c r="D364" s="212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</row>
    <row r="365" spans="2:27" ht="11.25" customHeight="1">
      <c r="B365" s="34"/>
      <c r="C365" s="34"/>
      <c r="D365" s="212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</row>
    <row r="366" spans="2:27" ht="11.25" customHeight="1">
      <c r="B366" s="34"/>
      <c r="C366" s="34"/>
      <c r="D366" s="212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</row>
    <row r="367" spans="2:27" ht="11.25" customHeight="1">
      <c r="B367" s="34"/>
      <c r="C367" s="34"/>
      <c r="D367" s="212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</row>
    <row r="368" spans="2:27" ht="11.25" customHeight="1">
      <c r="B368" s="34"/>
      <c r="C368" s="34"/>
      <c r="D368" s="212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</row>
    <row r="369" spans="2:27" ht="11.25" customHeight="1">
      <c r="B369" s="34"/>
      <c r="C369" s="34"/>
      <c r="D369" s="212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</row>
    <row r="370" spans="2:27" ht="11.25" customHeight="1">
      <c r="B370" s="34"/>
      <c r="C370" s="34"/>
      <c r="D370" s="212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</row>
    <row r="371" spans="2:27" ht="11.25" customHeight="1">
      <c r="B371" s="34"/>
      <c r="C371" s="34"/>
      <c r="D371" s="212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</row>
    <row r="372" spans="2:27" ht="11.25" customHeight="1">
      <c r="B372" s="34"/>
      <c r="C372" s="34"/>
      <c r="D372" s="212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</row>
    <row r="373" spans="2:27" ht="11.25" customHeight="1">
      <c r="B373" s="34"/>
      <c r="C373" s="34"/>
      <c r="D373" s="212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</row>
    <row r="374" spans="2:27" ht="11.25" customHeight="1">
      <c r="B374" s="34"/>
      <c r="C374" s="34"/>
      <c r="D374" s="212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</row>
    <row r="375" spans="2:27" ht="11.25" customHeight="1">
      <c r="B375" s="34"/>
      <c r="C375" s="34"/>
      <c r="D375" s="212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</row>
    <row r="376" spans="2:27" ht="11.25" customHeight="1">
      <c r="B376" s="34"/>
      <c r="C376" s="34"/>
      <c r="D376" s="212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</row>
    <row r="377" spans="2:27" ht="11.25" customHeight="1">
      <c r="B377" s="34"/>
      <c r="C377" s="34"/>
      <c r="D377" s="212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</row>
    <row r="378" spans="2:27" ht="11.25" customHeight="1">
      <c r="B378" s="34"/>
      <c r="C378" s="34"/>
      <c r="D378" s="212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</row>
    <row r="379" spans="2:27" ht="11.25" customHeight="1">
      <c r="B379" s="34"/>
      <c r="C379" s="34"/>
      <c r="D379" s="212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</row>
    <row r="380" spans="2:27" ht="11.25" customHeight="1">
      <c r="B380" s="34"/>
      <c r="C380" s="34"/>
      <c r="D380" s="212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</row>
    <row r="381" spans="2:27" ht="11.25" customHeight="1">
      <c r="B381" s="34"/>
      <c r="C381" s="34"/>
      <c r="D381" s="212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</row>
    <row r="382" spans="2:27" ht="11.25" customHeight="1">
      <c r="B382" s="34"/>
      <c r="C382" s="34"/>
      <c r="D382" s="212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</row>
    <row r="383" spans="2:27" ht="11.25" customHeight="1">
      <c r="B383" s="34"/>
      <c r="C383" s="34"/>
      <c r="D383" s="212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</row>
    <row r="384" spans="2:27" ht="11.25" customHeight="1">
      <c r="B384" s="34"/>
      <c r="C384" s="34"/>
      <c r="D384" s="212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</row>
    <row r="385" spans="2:27" ht="11.25" customHeight="1">
      <c r="B385" s="34"/>
      <c r="C385" s="34"/>
      <c r="D385" s="212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</row>
    <row r="386" spans="2:27" ht="11.25" customHeight="1">
      <c r="B386" s="34"/>
      <c r="C386" s="34"/>
      <c r="D386" s="212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</row>
    <row r="387" spans="2:27" ht="11.25" customHeight="1">
      <c r="B387" s="34"/>
      <c r="C387" s="34"/>
      <c r="D387" s="212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</row>
    <row r="388" spans="2:27" ht="11.25" customHeight="1">
      <c r="B388" s="34"/>
      <c r="C388" s="34"/>
      <c r="D388" s="212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</row>
    <row r="389" spans="2:27" ht="11.25" customHeight="1">
      <c r="B389" s="34"/>
      <c r="C389" s="34"/>
      <c r="D389" s="212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</row>
    <row r="390" spans="2:27" ht="11.25" customHeight="1">
      <c r="B390" s="34"/>
      <c r="C390" s="34"/>
      <c r="D390" s="212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</row>
    <row r="391" spans="2:27" ht="11.25" customHeight="1">
      <c r="B391" s="34"/>
      <c r="C391" s="34"/>
      <c r="D391" s="212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</row>
    <row r="392" spans="2:27" ht="11.25" customHeight="1">
      <c r="B392" s="34"/>
      <c r="C392" s="34"/>
      <c r="D392" s="212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</row>
    <row r="393" spans="2:27" ht="11.25" customHeight="1">
      <c r="B393" s="34"/>
      <c r="C393" s="34"/>
      <c r="D393" s="212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</row>
    <row r="394" spans="2:27" ht="11.25" customHeight="1">
      <c r="B394" s="34"/>
      <c r="C394" s="34"/>
      <c r="D394" s="212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</row>
    <row r="395" spans="2:27" ht="11.25" customHeight="1">
      <c r="B395" s="34"/>
      <c r="C395" s="34"/>
      <c r="D395" s="212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</row>
    <row r="396" spans="2:27" ht="11.25" customHeight="1">
      <c r="B396" s="34"/>
      <c r="C396" s="34"/>
      <c r="D396" s="212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</row>
    <row r="397" spans="2:27" ht="11.25" customHeight="1">
      <c r="B397" s="34"/>
      <c r="C397" s="34"/>
      <c r="D397" s="212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</row>
    <row r="398" spans="2:27" ht="11.25" customHeight="1">
      <c r="B398" s="34"/>
      <c r="C398" s="34"/>
      <c r="D398" s="212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</row>
    <row r="399" spans="2:27" ht="11.25" customHeight="1">
      <c r="B399" s="34"/>
      <c r="C399" s="34"/>
      <c r="D399" s="212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</row>
    <row r="400" spans="2:27" ht="11.25" customHeight="1">
      <c r="B400" s="34"/>
      <c r="C400" s="34"/>
      <c r="D400" s="212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</row>
    <row r="401" spans="2:27" ht="11.25" customHeight="1">
      <c r="B401" s="34"/>
      <c r="C401" s="34"/>
      <c r="D401" s="212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</row>
    <row r="402" spans="2:27" ht="11.25" customHeight="1">
      <c r="B402" s="34"/>
      <c r="C402" s="34"/>
      <c r="D402" s="212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</row>
    <row r="403" spans="2:27" ht="11.25" customHeight="1">
      <c r="B403" s="34"/>
      <c r="C403" s="34"/>
      <c r="D403" s="212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</row>
    <row r="404" spans="2:27" ht="11.25" customHeight="1">
      <c r="B404" s="34"/>
      <c r="C404" s="34"/>
      <c r="D404" s="212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</row>
    <row r="405" spans="2:27" ht="11.25" customHeight="1">
      <c r="B405" s="34"/>
      <c r="C405" s="34"/>
      <c r="D405" s="212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</row>
    <row r="406" spans="2:27" ht="11.25" customHeight="1">
      <c r="B406" s="34"/>
      <c r="C406" s="34"/>
      <c r="D406" s="212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</row>
    <row r="407" spans="2:27" ht="11.25" customHeight="1">
      <c r="B407" s="34"/>
      <c r="C407" s="34"/>
      <c r="D407" s="212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</row>
    <row r="408" spans="2:27" ht="11.25" customHeight="1">
      <c r="B408" s="34"/>
      <c r="C408" s="34"/>
      <c r="D408" s="212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</row>
    <row r="409" spans="2:27" ht="11.25" customHeight="1">
      <c r="B409" s="34"/>
      <c r="C409" s="34"/>
      <c r="D409" s="212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</row>
    <row r="410" spans="2:27" ht="11.25" customHeight="1">
      <c r="B410" s="34"/>
      <c r="C410" s="34"/>
      <c r="D410" s="212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</row>
    <row r="411" spans="2:27" ht="11.25" customHeight="1">
      <c r="B411" s="34"/>
      <c r="C411" s="34"/>
      <c r="D411" s="212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</row>
    <row r="412" spans="2:27" ht="11.25" customHeight="1">
      <c r="B412" s="34"/>
      <c r="C412" s="34"/>
      <c r="D412" s="212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</row>
    <row r="413" spans="2:27" ht="11.25" customHeight="1">
      <c r="B413" s="34"/>
      <c r="C413" s="34"/>
      <c r="D413" s="212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</row>
    <row r="414" spans="2:27" ht="11.25" customHeight="1">
      <c r="B414" s="34"/>
      <c r="C414" s="34"/>
      <c r="D414" s="212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</row>
    <row r="415" spans="2:27" ht="11.25" customHeight="1">
      <c r="B415" s="34"/>
      <c r="C415" s="34"/>
      <c r="D415" s="212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</row>
    <row r="416" spans="2:27" ht="11.25" customHeight="1">
      <c r="B416" s="34"/>
      <c r="C416" s="34"/>
      <c r="D416" s="212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</row>
    <row r="417" spans="2:27" ht="11.25" customHeight="1">
      <c r="B417" s="34"/>
      <c r="C417" s="34"/>
      <c r="D417" s="212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</row>
    <row r="418" spans="2:27" ht="11.25" customHeight="1">
      <c r="B418" s="34"/>
      <c r="C418" s="34"/>
      <c r="D418" s="212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</row>
    <row r="419" spans="2:27" ht="11.25" customHeight="1">
      <c r="B419" s="34"/>
      <c r="C419" s="34"/>
      <c r="D419" s="212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</row>
    <row r="420" spans="2:27" ht="11.25" customHeight="1">
      <c r="B420" s="34"/>
      <c r="C420" s="34"/>
      <c r="D420" s="212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</row>
    <row r="421" spans="2:27" ht="11.25" customHeight="1">
      <c r="B421" s="34"/>
      <c r="C421" s="34"/>
      <c r="D421" s="212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</row>
    <row r="422" spans="2:27" ht="11.25" customHeight="1">
      <c r="B422" s="34"/>
      <c r="C422" s="34"/>
      <c r="D422" s="212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</row>
    <row r="423" spans="2:27" ht="11.25" customHeight="1">
      <c r="B423" s="34"/>
      <c r="C423" s="34"/>
      <c r="D423" s="212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</row>
    <row r="424" spans="2:27" ht="11.25" customHeight="1">
      <c r="B424" s="34"/>
      <c r="C424" s="34"/>
      <c r="D424" s="212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</row>
    <row r="425" spans="2:27" ht="11.25" customHeight="1">
      <c r="B425" s="34"/>
      <c r="C425" s="34"/>
      <c r="D425" s="212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</row>
    <row r="426" spans="2:27" ht="11.25" customHeight="1">
      <c r="B426" s="34"/>
      <c r="C426" s="34"/>
      <c r="D426" s="212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</row>
    <row r="427" spans="2:27" ht="11.25" customHeight="1">
      <c r="B427" s="34"/>
      <c r="C427" s="34"/>
      <c r="D427" s="212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</row>
    <row r="428" spans="2:27" ht="11.25" customHeight="1">
      <c r="B428" s="34"/>
      <c r="C428" s="34"/>
      <c r="D428" s="212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</row>
    <row r="429" spans="2:27" ht="11.25" customHeight="1">
      <c r="B429" s="34"/>
      <c r="C429" s="34"/>
      <c r="D429" s="212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</row>
    <row r="430" spans="2:27" ht="11.25" customHeight="1">
      <c r="B430" s="34"/>
      <c r="C430" s="34"/>
      <c r="D430" s="212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</row>
    <row r="431" spans="2:27" ht="11.25" customHeight="1">
      <c r="B431" s="34"/>
      <c r="C431" s="34"/>
      <c r="D431" s="212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</row>
    <row r="432" spans="2:27" ht="11.25" customHeight="1">
      <c r="B432" s="34"/>
      <c r="C432" s="34"/>
      <c r="D432" s="212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</row>
    <row r="433" spans="2:27" ht="11.25" customHeight="1">
      <c r="B433" s="34"/>
      <c r="C433" s="34"/>
      <c r="D433" s="212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</row>
    <row r="434" spans="2:27" ht="11.25" customHeight="1">
      <c r="B434" s="34"/>
      <c r="C434" s="34"/>
      <c r="D434" s="212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</row>
    <row r="435" spans="2:27" ht="11.25" customHeight="1">
      <c r="B435" s="34"/>
      <c r="C435" s="34"/>
      <c r="D435" s="212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</row>
    <row r="436" spans="2:27" ht="11.25" customHeight="1">
      <c r="B436" s="34"/>
      <c r="C436" s="34"/>
      <c r="D436" s="212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</row>
    <row r="437" spans="2:27" ht="11.25" customHeight="1">
      <c r="B437" s="34"/>
      <c r="C437" s="34"/>
      <c r="D437" s="212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</row>
    <row r="438" spans="2:27" ht="11.25" customHeight="1">
      <c r="B438" s="34"/>
      <c r="C438" s="34"/>
      <c r="D438" s="212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</row>
    <row r="439" spans="2:27" ht="11.25" customHeight="1">
      <c r="B439" s="34"/>
      <c r="C439" s="34"/>
      <c r="D439" s="212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</row>
    <row r="440" spans="2:27" ht="11.25" customHeight="1">
      <c r="B440" s="34"/>
      <c r="C440" s="34"/>
      <c r="D440" s="212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</row>
    <row r="441" spans="2:27" ht="11.25" customHeight="1">
      <c r="B441" s="34"/>
      <c r="C441" s="34"/>
      <c r="D441" s="212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</row>
    <row r="442" spans="2:27" ht="11.25" customHeight="1">
      <c r="B442" s="34"/>
      <c r="C442" s="34"/>
      <c r="D442" s="212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</row>
    <row r="443" spans="2:27" ht="11.25" customHeight="1">
      <c r="B443" s="34"/>
      <c r="C443" s="34"/>
      <c r="D443" s="212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</row>
    <row r="444" spans="2:27" ht="11.25" customHeight="1">
      <c r="B444" s="34"/>
      <c r="C444" s="34"/>
      <c r="D444" s="212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</row>
    <row r="445" spans="2:27" ht="11.25" customHeight="1">
      <c r="B445" s="34"/>
      <c r="C445" s="34"/>
      <c r="D445" s="212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</row>
    <row r="446" spans="2:27" ht="11.25" customHeight="1">
      <c r="B446" s="34"/>
      <c r="C446" s="34"/>
      <c r="D446" s="212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</row>
    <row r="447" spans="2:27" ht="11.25" customHeight="1">
      <c r="B447" s="34"/>
      <c r="C447" s="34"/>
      <c r="D447" s="212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</row>
    <row r="448" spans="2:27" ht="11.25" customHeight="1">
      <c r="B448" s="34"/>
      <c r="C448" s="34"/>
      <c r="D448" s="212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</row>
    <row r="449" spans="2:27" ht="11.25" customHeight="1">
      <c r="B449" s="34"/>
      <c r="C449" s="34"/>
      <c r="D449" s="212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</row>
    <row r="450" spans="2:27" ht="11.25" customHeight="1">
      <c r="B450" s="34"/>
      <c r="C450" s="34"/>
      <c r="D450" s="212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</row>
    <row r="451" spans="2:27" ht="11.25" customHeight="1">
      <c r="B451" s="34"/>
      <c r="C451" s="34"/>
      <c r="D451" s="212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</row>
    <row r="452" spans="2:27" ht="11.25" customHeight="1">
      <c r="B452" s="34"/>
      <c r="C452" s="34"/>
      <c r="D452" s="212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</row>
    <row r="453" spans="2:27" ht="11.25" customHeight="1">
      <c r="B453" s="34"/>
      <c r="C453" s="34"/>
      <c r="D453" s="212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</row>
    <row r="454" spans="2:27" ht="11.25" customHeight="1">
      <c r="B454" s="34"/>
      <c r="C454" s="34"/>
      <c r="D454" s="212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</row>
    <row r="455" spans="2:27" ht="11.25" customHeight="1">
      <c r="B455" s="34"/>
      <c r="C455" s="34"/>
      <c r="D455" s="212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</row>
    <row r="456" spans="2:27" ht="11.25" customHeight="1">
      <c r="B456" s="34"/>
      <c r="C456" s="34"/>
      <c r="D456" s="212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</row>
    <row r="457" spans="2:27" ht="11.25" customHeight="1">
      <c r="B457" s="34"/>
      <c r="C457" s="34"/>
      <c r="D457" s="212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</row>
    <row r="458" spans="2:27" ht="11.25" customHeight="1">
      <c r="B458" s="34"/>
      <c r="C458" s="34"/>
      <c r="D458" s="212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</row>
    <row r="459" spans="2:27" ht="11.25" customHeight="1">
      <c r="B459" s="34"/>
      <c r="C459" s="34"/>
      <c r="D459" s="212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</row>
    <row r="460" spans="2:27" ht="11.25" customHeight="1">
      <c r="B460" s="34"/>
      <c r="C460" s="34"/>
      <c r="D460" s="212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</row>
    <row r="461" spans="2:27" ht="11.25" customHeight="1">
      <c r="B461" s="34"/>
      <c r="C461" s="34"/>
      <c r="D461" s="212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</row>
    <row r="462" spans="2:27" ht="11.25" customHeight="1">
      <c r="B462" s="34"/>
      <c r="C462" s="34"/>
      <c r="D462" s="212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</row>
    <row r="463" spans="2:27" ht="11.25" customHeight="1">
      <c r="B463" s="34"/>
      <c r="C463" s="34"/>
      <c r="D463" s="212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</row>
    <row r="464" spans="2:27" ht="11.25" customHeight="1">
      <c r="B464" s="34"/>
      <c r="C464" s="34"/>
      <c r="D464" s="212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</row>
    <row r="465" spans="2:27" ht="11.25" customHeight="1">
      <c r="B465" s="34"/>
      <c r="C465" s="34"/>
      <c r="D465" s="212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</row>
    <row r="466" spans="2:27" ht="11.25" customHeight="1">
      <c r="B466" s="34"/>
      <c r="C466" s="34"/>
      <c r="D466" s="212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</row>
    <row r="467" spans="2:27" ht="11.25" customHeight="1">
      <c r="B467" s="34"/>
      <c r="C467" s="34"/>
      <c r="D467" s="212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</row>
    <row r="468" spans="2:27" ht="11.25" customHeight="1">
      <c r="B468" s="34"/>
      <c r="C468" s="34"/>
      <c r="D468" s="212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</row>
    <row r="469" spans="2:27" ht="11.25" customHeight="1">
      <c r="B469" s="34"/>
      <c r="C469" s="34"/>
      <c r="D469" s="212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</row>
    <row r="470" spans="2:27" ht="11.25" customHeight="1">
      <c r="B470" s="34"/>
      <c r="C470" s="34"/>
      <c r="D470" s="212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</row>
    <row r="471" spans="2:27" ht="11.25" customHeight="1">
      <c r="B471" s="34"/>
      <c r="C471" s="34"/>
      <c r="D471" s="212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</row>
    <row r="472" spans="2:27" ht="11.25" customHeight="1">
      <c r="B472" s="34"/>
      <c r="C472" s="34"/>
      <c r="D472" s="212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</row>
    <row r="473" spans="2:27" ht="11.25" customHeight="1">
      <c r="B473" s="34"/>
      <c r="C473" s="34"/>
      <c r="D473" s="212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</row>
    <row r="474" spans="2:27" ht="11.25" customHeight="1">
      <c r="B474" s="34"/>
      <c r="C474" s="34"/>
      <c r="D474" s="212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</row>
    <row r="475" spans="2:27" ht="11.25" customHeight="1">
      <c r="B475" s="34"/>
      <c r="C475" s="34"/>
      <c r="D475" s="212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</row>
    <row r="476" spans="2:27" ht="11.25" customHeight="1">
      <c r="B476" s="34"/>
      <c r="C476" s="34"/>
      <c r="D476" s="212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</row>
    <row r="477" spans="2:27" ht="11.25" customHeight="1">
      <c r="B477" s="34"/>
      <c r="C477" s="34"/>
      <c r="D477" s="212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</row>
    <row r="478" spans="2:27" ht="11.25" customHeight="1">
      <c r="B478" s="34"/>
      <c r="C478" s="34"/>
      <c r="D478" s="212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</row>
    <row r="479" spans="2:27" ht="11.25" customHeight="1">
      <c r="B479" s="34"/>
      <c r="C479" s="34"/>
      <c r="D479" s="212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</row>
    <row r="480" spans="2:27" ht="11.25" customHeight="1">
      <c r="B480" s="34"/>
      <c r="C480" s="34"/>
      <c r="D480" s="212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</row>
    <row r="481" spans="2:27" ht="11.25" customHeight="1">
      <c r="B481" s="34"/>
      <c r="C481" s="34"/>
      <c r="D481" s="212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</row>
    <row r="482" spans="2:27" ht="11.25" customHeight="1">
      <c r="B482" s="34"/>
      <c r="C482" s="34"/>
      <c r="D482" s="212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</row>
    <row r="483" spans="2:27" ht="11.25" customHeight="1">
      <c r="B483" s="34"/>
      <c r="C483" s="34"/>
      <c r="D483" s="212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</row>
    <row r="484" spans="2:27" ht="11.25" customHeight="1">
      <c r="B484" s="34"/>
      <c r="C484" s="34"/>
      <c r="D484" s="212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</row>
    <row r="485" spans="2:27" ht="11.25" customHeight="1">
      <c r="B485" s="34"/>
      <c r="C485" s="34"/>
      <c r="D485" s="212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</row>
    <row r="486" spans="2:27" ht="11.25" customHeight="1">
      <c r="B486" s="34"/>
      <c r="C486" s="34"/>
      <c r="D486" s="212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</row>
    <row r="487" spans="2:27" ht="11.25" customHeight="1">
      <c r="B487" s="34"/>
      <c r="C487" s="34"/>
      <c r="D487" s="212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</row>
    <row r="488" spans="2:27" ht="11.25" customHeight="1">
      <c r="B488" s="34"/>
      <c r="C488" s="34"/>
      <c r="D488" s="212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</row>
    <row r="489" spans="2:27" ht="11.25" customHeight="1">
      <c r="B489" s="34"/>
      <c r="C489" s="34"/>
      <c r="D489" s="212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</row>
    <row r="490" spans="2:27" ht="11.25" customHeight="1">
      <c r="B490" s="34"/>
      <c r="C490" s="34"/>
      <c r="D490" s="212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</row>
    <row r="491" spans="2:27" ht="11.25" customHeight="1">
      <c r="B491" s="34"/>
      <c r="C491" s="34"/>
      <c r="D491" s="212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</row>
    <row r="492" spans="2:27" ht="11.25" customHeight="1">
      <c r="B492" s="34"/>
      <c r="C492" s="34"/>
      <c r="D492" s="212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</row>
    <row r="493" spans="2:27" ht="11.25" customHeight="1">
      <c r="B493" s="34"/>
      <c r="C493" s="34"/>
      <c r="D493" s="212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</row>
    <row r="494" spans="2:27" ht="11.25" customHeight="1">
      <c r="B494" s="34"/>
      <c r="C494" s="34"/>
      <c r="D494" s="212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</row>
    <row r="495" spans="2:27" ht="11.25" customHeight="1">
      <c r="B495" s="34"/>
      <c r="C495" s="34"/>
      <c r="D495" s="212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</row>
    <row r="496" spans="2:27" ht="11.25" customHeight="1">
      <c r="B496" s="34"/>
      <c r="C496" s="34"/>
      <c r="D496" s="212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</row>
    <row r="497" spans="2:27" ht="11.25" customHeight="1">
      <c r="B497" s="34"/>
      <c r="C497" s="34"/>
      <c r="D497" s="212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</row>
    <row r="498" spans="2:27" ht="11.25" customHeight="1">
      <c r="B498" s="34"/>
      <c r="C498" s="34"/>
      <c r="D498" s="212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</row>
    <row r="499" spans="2:27" ht="11.25" customHeight="1">
      <c r="B499" s="34"/>
      <c r="C499" s="34"/>
      <c r="D499" s="212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</row>
    <row r="500" spans="2:27" ht="11.25" customHeight="1">
      <c r="B500" s="34"/>
      <c r="C500" s="34"/>
      <c r="D500" s="212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</row>
    <row r="501" spans="2:27" ht="11.25" customHeight="1">
      <c r="B501" s="34"/>
      <c r="C501" s="34"/>
      <c r="D501" s="212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</row>
    <row r="502" spans="2:27" ht="11.25" customHeight="1">
      <c r="B502" s="34"/>
      <c r="C502" s="34"/>
      <c r="D502" s="212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</row>
    <row r="503" spans="2:27" ht="11.25" customHeight="1">
      <c r="B503" s="34"/>
      <c r="C503" s="34"/>
      <c r="D503" s="212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</row>
    <row r="504" spans="2:27" ht="11.25" customHeight="1">
      <c r="B504" s="34"/>
      <c r="C504" s="34"/>
      <c r="D504" s="212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</row>
    <row r="505" spans="2:27" ht="11.25" customHeight="1">
      <c r="B505" s="34"/>
      <c r="C505" s="34"/>
      <c r="D505" s="212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</row>
    <row r="506" spans="2:27" ht="11.25" customHeight="1">
      <c r="B506" s="34"/>
      <c r="C506" s="34"/>
      <c r="D506" s="212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</row>
    <row r="507" spans="2:27" ht="11.25" customHeight="1">
      <c r="B507" s="34"/>
      <c r="C507" s="34"/>
      <c r="D507" s="212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</row>
    <row r="508" spans="2:27" ht="11.25" customHeight="1">
      <c r="B508" s="34"/>
      <c r="C508" s="34"/>
      <c r="D508" s="212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</row>
    <row r="509" spans="2:27" ht="11.25" customHeight="1">
      <c r="B509" s="34"/>
      <c r="C509" s="34"/>
      <c r="D509" s="212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</row>
    <row r="510" spans="2:27" ht="11.25" customHeight="1">
      <c r="B510" s="34"/>
      <c r="C510" s="34"/>
      <c r="D510" s="212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</row>
    <row r="511" spans="2:27" ht="11.25" customHeight="1">
      <c r="B511" s="34"/>
      <c r="C511" s="34"/>
      <c r="D511" s="212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</row>
    <row r="512" spans="2:27" ht="11.25" customHeight="1">
      <c r="B512" s="34"/>
      <c r="C512" s="34"/>
      <c r="D512" s="212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</row>
    <row r="513" spans="2:27" ht="11.25" customHeight="1">
      <c r="B513" s="34"/>
      <c r="C513" s="34"/>
      <c r="D513" s="212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</row>
    <row r="514" spans="2:27" ht="11.25" customHeight="1">
      <c r="B514" s="34"/>
      <c r="C514" s="34"/>
      <c r="D514" s="212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</row>
    <row r="515" spans="2:27" ht="11.25" customHeight="1">
      <c r="B515" s="34"/>
      <c r="C515" s="34"/>
      <c r="D515" s="212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</row>
    <row r="516" spans="2:27" ht="11.25" customHeight="1">
      <c r="B516" s="34"/>
      <c r="C516" s="34"/>
      <c r="D516" s="212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</row>
    <row r="517" spans="2:27" ht="11.25" customHeight="1">
      <c r="B517" s="34"/>
      <c r="C517" s="34"/>
      <c r="D517" s="212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</row>
    <row r="518" spans="2:27" ht="11.25" customHeight="1">
      <c r="B518" s="34"/>
      <c r="C518" s="34"/>
      <c r="D518" s="212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</row>
    <row r="519" spans="2:27" ht="11.25" customHeight="1">
      <c r="B519" s="34"/>
      <c r="C519" s="34"/>
      <c r="D519" s="212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</row>
    <row r="520" spans="2:27" ht="11.25" customHeight="1">
      <c r="B520" s="34"/>
      <c r="C520" s="34"/>
      <c r="D520" s="212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</row>
    <row r="521" spans="2:27" ht="11.25" customHeight="1">
      <c r="B521" s="34"/>
      <c r="C521" s="34"/>
      <c r="D521" s="212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</row>
    <row r="522" spans="2:27" ht="11.25" customHeight="1">
      <c r="B522" s="34"/>
      <c r="C522" s="34"/>
      <c r="D522" s="212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</row>
    <row r="523" spans="2:27" ht="11.25" customHeight="1">
      <c r="B523" s="34"/>
      <c r="C523" s="34"/>
      <c r="D523" s="212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</row>
    <row r="524" spans="2:27" ht="11.25" customHeight="1">
      <c r="B524" s="34"/>
      <c r="C524" s="34"/>
      <c r="D524" s="212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</row>
    <row r="525" spans="2:27" ht="11.25" customHeight="1">
      <c r="B525" s="34"/>
      <c r="C525" s="34"/>
      <c r="D525" s="212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</row>
    <row r="526" spans="2:27" ht="11.25" customHeight="1">
      <c r="B526" s="34"/>
      <c r="C526" s="34"/>
      <c r="D526" s="212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</row>
    <row r="527" spans="2:27" ht="11.25" customHeight="1">
      <c r="B527" s="34"/>
      <c r="C527" s="34"/>
      <c r="D527" s="212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</row>
    <row r="528" spans="2:27" ht="11.25" customHeight="1">
      <c r="B528" s="34"/>
      <c r="C528" s="34"/>
      <c r="D528" s="212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</row>
    <row r="529" spans="2:27" ht="11.25" customHeight="1">
      <c r="B529" s="34"/>
      <c r="C529" s="34"/>
      <c r="D529" s="212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</row>
    <row r="530" spans="2:27" ht="11.25" customHeight="1">
      <c r="B530" s="34"/>
      <c r="C530" s="34"/>
      <c r="D530" s="212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</row>
    <row r="531" spans="2:27" ht="11.25" customHeight="1">
      <c r="B531" s="34"/>
      <c r="C531" s="34"/>
      <c r="D531" s="212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</row>
    <row r="532" spans="2:27" ht="11.25" customHeight="1">
      <c r="B532" s="34"/>
      <c r="C532" s="34"/>
      <c r="D532" s="212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</row>
    <row r="533" spans="2:27" ht="11.25" customHeight="1">
      <c r="B533" s="34"/>
      <c r="C533" s="34"/>
      <c r="D533" s="212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</row>
    <row r="534" spans="2:27" ht="11.25" customHeight="1">
      <c r="B534" s="34"/>
      <c r="C534" s="34"/>
      <c r="D534" s="212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</row>
    <row r="535" spans="2:27" ht="11.25" customHeight="1">
      <c r="B535" s="34"/>
      <c r="C535" s="34"/>
      <c r="D535" s="212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</row>
    <row r="536" spans="2:27" ht="11.25" customHeight="1">
      <c r="B536" s="34"/>
      <c r="C536" s="34"/>
      <c r="D536" s="212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</row>
    <row r="537" spans="2:27" ht="11.25" customHeight="1">
      <c r="B537" s="34"/>
      <c r="C537" s="34"/>
      <c r="D537" s="212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</row>
    <row r="538" spans="2:27" ht="11.25" customHeight="1">
      <c r="B538" s="34"/>
      <c r="C538" s="34"/>
      <c r="D538" s="212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</row>
    <row r="539" spans="2:27" ht="11.25" customHeight="1">
      <c r="B539" s="34"/>
      <c r="C539" s="34"/>
      <c r="D539" s="212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</row>
    <row r="540" spans="2:27" ht="11.25" customHeight="1">
      <c r="B540" s="34"/>
      <c r="C540" s="34"/>
      <c r="D540" s="212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</row>
    <row r="541" spans="2:27" ht="11.25" customHeight="1">
      <c r="B541" s="34"/>
      <c r="C541" s="34"/>
      <c r="D541" s="212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</row>
    <row r="542" spans="2:27" ht="11.25" customHeight="1">
      <c r="B542" s="34"/>
      <c r="C542" s="34"/>
      <c r="D542" s="212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</row>
    <row r="543" spans="2:27" ht="11.25" customHeight="1">
      <c r="B543" s="34"/>
      <c r="C543" s="34"/>
      <c r="D543" s="212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</row>
    <row r="544" spans="2:27" ht="11.25" customHeight="1">
      <c r="B544" s="34"/>
      <c r="C544" s="34"/>
      <c r="D544" s="212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</row>
    <row r="545" spans="2:27" ht="11.25" customHeight="1">
      <c r="B545" s="34"/>
      <c r="C545" s="34"/>
      <c r="D545" s="212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</row>
    <row r="546" spans="2:27" ht="11.25" customHeight="1">
      <c r="B546" s="34"/>
      <c r="C546" s="34"/>
      <c r="D546" s="212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</row>
    <row r="547" spans="2:27" ht="11.25" customHeight="1">
      <c r="B547" s="34"/>
      <c r="C547" s="34"/>
      <c r="D547" s="212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</row>
    <row r="548" spans="2:27" ht="11.25" customHeight="1">
      <c r="B548" s="34"/>
      <c r="C548" s="34"/>
      <c r="D548" s="212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</row>
    <row r="549" spans="2:27" ht="11.25" customHeight="1">
      <c r="B549" s="34"/>
      <c r="C549" s="34"/>
      <c r="D549" s="212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</row>
    <row r="550" spans="2:27" ht="11.25" customHeight="1">
      <c r="B550" s="34"/>
      <c r="C550" s="34"/>
      <c r="D550" s="212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</row>
    <row r="551" spans="2:27" ht="11.25" customHeight="1">
      <c r="B551" s="34"/>
      <c r="C551" s="34"/>
      <c r="D551" s="212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</row>
    <row r="552" spans="2:27" ht="11.25" customHeight="1">
      <c r="B552" s="34"/>
      <c r="C552" s="34"/>
      <c r="D552" s="212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</row>
    <row r="553" spans="2:27" ht="11.25" customHeight="1">
      <c r="B553" s="34"/>
      <c r="C553" s="34"/>
      <c r="D553" s="212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</row>
    <row r="554" spans="2:27" ht="11.25" customHeight="1">
      <c r="B554" s="34"/>
      <c r="C554" s="34"/>
      <c r="D554" s="212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</row>
    <row r="555" spans="2:27" ht="11.25" customHeight="1">
      <c r="B555" s="34"/>
      <c r="C555" s="34"/>
      <c r="D555" s="212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</row>
    <row r="556" spans="2:27" ht="11.25" customHeight="1">
      <c r="B556" s="34"/>
      <c r="C556" s="34"/>
      <c r="D556" s="212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ht="11.25" customHeight="1">
      <c r="B557" s="34"/>
      <c r="C557" s="34"/>
      <c r="D557" s="212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ht="11.25" customHeight="1">
      <c r="B558" s="34"/>
      <c r="C558" s="34"/>
      <c r="D558" s="212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ht="11.25" customHeight="1">
      <c r="B559" s="34"/>
      <c r="C559" s="34"/>
      <c r="D559" s="212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</row>
    <row r="560" spans="2:27" ht="11.25" customHeight="1">
      <c r="B560" s="34"/>
      <c r="C560" s="34"/>
      <c r="D560" s="212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</row>
    <row r="561" spans="2:27" ht="11.25" customHeight="1">
      <c r="B561" s="34"/>
      <c r="C561" s="34"/>
      <c r="D561" s="212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</row>
    <row r="562" spans="2:27" ht="11.25" customHeight="1">
      <c r="B562" s="34"/>
      <c r="C562" s="34"/>
      <c r="D562" s="212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</row>
    <row r="563" spans="2:27" ht="11.25" customHeight="1">
      <c r="B563" s="34"/>
      <c r="C563" s="34"/>
      <c r="D563" s="212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</row>
    <row r="564" spans="2:27" ht="11.25" customHeight="1">
      <c r="B564" s="34"/>
      <c r="C564" s="34"/>
      <c r="D564" s="212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</row>
    <row r="565" spans="2:27" ht="11.25" customHeight="1">
      <c r="B565" s="34"/>
      <c r="C565" s="34"/>
      <c r="D565" s="212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</row>
    <row r="566" spans="2:27" ht="11.25" customHeight="1">
      <c r="B566" s="34"/>
      <c r="C566" s="34"/>
      <c r="D566" s="212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</row>
    <row r="567" spans="2:27" ht="11.25" customHeight="1">
      <c r="B567" s="34"/>
      <c r="C567" s="34"/>
      <c r="D567" s="212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</row>
    <row r="568" spans="2:27" ht="11.25" customHeight="1">
      <c r="B568" s="34"/>
      <c r="C568" s="34"/>
      <c r="D568" s="212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</row>
    <row r="569" spans="2:27" ht="11.25" customHeight="1">
      <c r="B569" s="34"/>
      <c r="C569" s="34"/>
      <c r="D569" s="212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</row>
    <row r="570" spans="2:27" ht="11.25" customHeight="1">
      <c r="B570" s="34"/>
      <c r="C570" s="34"/>
      <c r="D570" s="212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</row>
    <row r="571" spans="2:27" ht="11.25" customHeight="1">
      <c r="B571" s="34"/>
      <c r="C571" s="34"/>
      <c r="D571" s="212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</row>
    <row r="572" spans="2:27" ht="11.25" customHeight="1">
      <c r="B572" s="34"/>
      <c r="C572" s="34"/>
      <c r="D572" s="212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</row>
    <row r="573" spans="2:27" ht="11.25" customHeight="1">
      <c r="B573" s="34"/>
      <c r="C573" s="34"/>
      <c r="D573" s="212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</row>
    <row r="574" spans="2:27" ht="11.25" customHeight="1">
      <c r="B574" s="34"/>
      <c r="C574" s="34"/>
      <c r="D574" s="212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</row>
    <row r="575" spans="2:27" ht="11.25" customHeight="1">
      <c r="B575" s="34"/>
      <c r="C575" s="34"/>
      <c r="D575" s="212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</row>
    <row r="576" spans="2:27" ht="11.25" customHeight="1">
      <c r="B576" s="34"/>
      <c r="C576" s="34"/>
      <c r="D576" s="212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</row>
    <row r="577" spans="2:27" ht="11.25" customHeight="1">
      <c r="B577" s="34"/>
      <c r="C577" s="34"/>
      <c r="D577" s="212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</row>
    <row r="578" spans="2:27" ht="11.25" customHeight="1">
      <c r="B578" s="34"/>
      <c r="C578" s="34"/>
      <c r="D578" s="212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</row>
    <row r="579" spans="2:27" ht="11.25" customHeight="1">
      <c r="B579" s="34"/>
      <c r="C579" s="34"/>
      <c r="D579" s="212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</row>
    <row r="580" spans="2:27" ht="11.25" customHeight="1">
      <c r="B580" s="34"/>
      <c r="C580" s="34"/>
      <c r="D580" s="212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</row>
    <row r="581" spans="2:27" ht="11.25" customHeight="1">
      <c r="B581" s="34"/>
      <c r="C581" s="34"/>
      <c r="D581" s="212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</row>
    <row r="582" spans="2:27" ht="11.25" customHeight="1">
      <c r="B582" s="34"/>
      <c r="C582" s="34"/>
      <c r="D582" s="212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</row>
    <row r="583" spans="2:27" ht="11.25" customHeight="1">
      <c r="B583" s="34"/>
      <c r="C583" s="34"/>
      <c r="D583" s="212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</row>
    <row r="584" spans="2:27" ht="11.25" customHeight="1">
      <c r="B584" s="34"/>
      <c r="C584" s="34"/>
      <c r="D584" s="212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</row>
    <row r="585" spans="2:27" ht="11.25" customHeight="1">
      <c r="B585" s="34"/>
      <c r="C585" s="34"/>
      <c r="D585" s="212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</row>
    <row r="586" spans="2:27" ht="11.25" customHeight="1">
      <c r="B586" s="34"/>
      <c r="C586" s="34"/>
      <c r="D586" s="212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</row>
    <row r="587" spans="2:27" ht="11.25" customHeight="1">
      <c r="B587" s="34"/>
      <c r="C587" s="34"/>
      <c r="D587" s="212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</row>
    <row r="588" spans="2:27" ht="11.25" customHeight="1">
      <c r="B588" s="34"/>
      <c r="C588" s="34"/>
      <c r="D588" s="212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</row>
    <row r="589" spans="2:27" ht="11.25" customHeight="1">
      <c r="B589" s="34"/>
      <c r="C589" s="34"/>
      <c r="D589" s="212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</row>
    <row r="590" spans="2:27" ht="11.25" customHeight="1">
      <c r="B590" s="34"/>
      <c r="C590" s="34"/>
      <c r="D590" s="212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</row>
    <row r="591" spans="2:27" ht="11.25" customHeight="1">
      <c r="B591" s="34"/>
      <c r="C591" s="34"/>
      <c r="D591" s="212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</row>
    <row r="592" spans="2:27" ht="11.25" customHeight="1">
      <c r="B592" s="34"/>
      <c r="C592" s="34"/>
      <c r="D592" s="212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</row>
    <row r="593" spans="2:27" ht="11.25" customHeight="1">
      <c r="B593" s="34"/>
      <c r="C593" s="34"/>
      <c r="D593" s="212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</row>
    <row r="594" spans="2:27" ht="11.25" customHeight="1">
      <c r="B594" s="34"/>
      <c r="C594" s="34"/>
      <c r="D594" s="212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</row>
    <row r="595" spans="2:27" ht="11.25" customHeight="1">
      <c r="B595" s="34"/>
      <c r="C595" s="34"/>
      <c r="D595" s="212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</row>
    <row r="596" spans="2:27" ht="11.25" customHeight="1">
      <c r="B596" s="34"/>
      <c r="C596" s="34"/>
      <c r="D596" s="212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</row>
    <row r="597" spans="2:27" ht="11.25" customHeight="1">
      <c r="B597" s="34"/>
      <c r="C597" s="34"/>
      <c r="D597" s="212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</row>
    <row r="598" spans="2:27" ht="11.25" customHeight="1">
      <c r="B598" s="34"/>
      <c r="C598" s="34"/>
      <c r="D598" s="212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</row>
    <row r="599" spans="2:27" ht="11.25" customHeight="1">
      <c r="B599" s="34"/>
      <c r="C599" s="34"/>
      <c r="D599" s="212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</row>
    <row r="600" spans="2:27" ht="11.25" customHeight="1">
      <c r="B600" s="34"/>
      <c r="C600" s="34"/>
      <c r="D600" s="212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</row>
    <row r="601" spans="2:27" ht="11.25" customHeight="1">
      <c r="B601" s="34"/>
      <c r="C601" s="34"/>
      <c r="D601" s="212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</row>
    <row r="602" spans="2:27" ht="11.25" customHeight="1">
      <c r="B602" s="34"/>
      <c r="C602" s="34"/>
      <c r="D602" s="212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</row>
    <row r="603" spans="2:27" ht="11.25" customHeight="1">
      <c r="B603" s="34"/>
      <c r="C603" s="34"/>
      <c r="D603" s="212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</row>
    <row r="604" spans="2:27" ht="11.25" customHeight="1">
      <c r="B604" s="34"/>
      <c r="C604" s="34"/>
      <c r="D604" s="212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</row>
    <row r="605" spans="2:27" ht="11.25" customHeight="1">
      <c r="B605" s="34"/>
      <c r="C605" s="34"/>
      <c r="D605" s="212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</row>
    <row r="606" spans="2:27" ht="11.25" customHeight="1">
      <c r="B606" s="34"/>
      <c r="C606" s="34"/>
      <c r="D606" s="212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</row>
    <row r="607" spans="2:27" ht="11.25" customHeight="1">
      <c r="B607" s="34"/>
      <c r="C607" s="34"/>
      <c r="D607" s="212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</row>
    <row r="608" spans="2:27" ht="11.25" customHeight="1">
      <c r="B608" s="34"/>
      <c r="C608" s="34"/>
      <c r="D608" s="212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</row>
    <row r="609" spans="2:27" ht="11.25" customHeight="1">
      <c r="B609" s="34"/>
      <c r="C609" s="34"/>
      <c r="D609" s="212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</row>
    <row r="610" spans="2:27" ht="11.25" customHeight="1">
      <c r="B610" s="34"/>
      <c r="C610" s="34"/>
      <c r="D610" s="212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</row>
    <row r="611" spans="2:27" ht="11.25" customHeight="1">
      <c r="B611" s="34"/>
      <c r="C611" s="34"/>
      <c r="D611" s="212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  <row r="612" spans="2:27" ht="11.25" customHeight="1">
      <c r="B612" s="34"/>
      <c r="C612" s="34"/>
      <c r="D612" s="212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</row>
    <row r="613" spans="2:27" ht="11.25" customHeight="1">
      <c r="B613" s="34"/>
      <c r="C613" s="34"/>
      <c r="D613" s="212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</row>
    <row r="614" spans="2:27" ht="11.25" customHeight="1">
      <c r="B614" s="34"/>
      <c r="C614" s="34"/>
      <c r="D614" s="212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</row>
    <row r="615" spans="2:27" ht="11.25" customHeight="1">
      <c r="B615" s="34"/>
      <c r="C615" s="34"/>
      <c r="D615" s="212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</row>
    <row r="616" spans="2:27" ht="11.25" customHeight="1">
      <c r="B616" s="34"/>
      <c r="C616" s="34"/>
      <c r="D616" s="212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</row>
    <row r="617" spans="2:27" ht="11.25" customHeight="1">
      <c r="B617" s="34"/>
      <c r="C617" s="34"/>
      <c r="D617" s="212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</row>
    <row r="618" spans="2:27" ht="11.25" customHeight="1">
      <c r="B618" s="34"/>
      <c r="C618" s="34"/>
      <c r="D618" s="212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</row>
    <row r="619" spans="2:27" ht="11.25" customHeight="1">
      <c r="B619" s="34"/>
      <c r="C619" s="34"/>
      <c r="D619" s="212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</row>
    <row r="620" spans="2:27" ht="11.25" customHeight="1">
      <c r="B620" s="34"/>
      <c r="C620" s="34"/>
      <c r="D620" s="212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</row>
    <row r="621" spans="2:27" ht="11.25" customHeight="1">
      <c r="B621" s="34"/>
      <c r="C621" s="34"/>
      <c r="D621" s="212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</row>
    <row r="622" spans="2:27" ht="11.25" customHeight="1">
      <c r="B622" s="34"/>
      <c r="C622" s="34"/>
      <c r="D622" s="212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</row>
    <row r="623" spans="2:27" ht="11.25" customHeight="1">
      <c r="B623" s="34"/>
      <c r="C623" s="34"/>
      <c r="D623" s="212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</row>
    <row r="624" spans="2:27" ht="11.25" customHeight="1">
      <c r="B624" s="34"/>
      <c r="C624" s="34"/>
      <c r="D624" s="212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</row>
    <row r="625" spans="2:27" ht="11.25" customHeight="1">
      <c r="B625" s="34"/>
      <c r="C625" s="34"/>
      <c r="D625" s="212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</row>
    <row r="626" spans="2:27" ht="11.25" customHeight="1">
      <c r="B626" s="34"/>
      <c r="C626" s="34"/>
      <c r="D626" s="212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</row>
    <row r="627" spans="2:27" ht="11.25" customHeight="1">
      <c r="B627" s="34"/>
      <c r="C627" s="34"/>
      <c r="D627" s="212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</row>
    <row r="628" spans="2:27" ht="11.25" customHeight="1">
      <c r="B628" s="34"/>
      <c r="C628" s="34"/>
      <c r="D628" s="212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</row>
    <row r="629" spans="2:27" ht="11.25" customHeight="1">
      <c r="B629" s="34"/>
      <c r="C629" s="34"/>
      <c r="D629" s="212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</row>
    <row r="630" spans="2:27" ht="11.25" customHeight="1">
      <c r="B630" s="34"/>
      <c r="C630" s="34"/>
      <c r="D630" s="212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</row>
    <row r="631" spans="2:27" ht="11.25" customHeight="1">
      <c r="B631" s="34"/>
      <c r="C631" s="34"/>
      <c r="D631" s="212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</row>
    <row r="632" spans="2:27" ht="11.25" customHeight="1">
      <c r="B632" s="34"/>
      <c r="C632" s="34"/>
      <c r="D632" s="212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</row>
    <row r="633" spans="2:27" ht="11.25" customHeight="1">
      <c r="B633" s="34"/>
      <c r="C633" s="34"/>
      <c r="D633" s="212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</row>
    <row r="634" spans="2:27" ht="11.25" customHeight="1">
      <c r="B634" s="34"/>
      <c r="C634" s="34"/>
      <c r="D634" s="212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</row>
    <row r="635" spans="2:27" ht="11.25" customHeight="1">
      <c r="B635" s="34"/>
      <c r="C635" s="34"/>
      <c r="D635" s="212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</row>
    <row r="636" spans="2:27" ht="11.25" customHeight="1">
      <c r="B636" s="34"/>
      <c r="C636" s="34"/>
      <c r="D636" s="212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</row>
    <row r="637" spans="2:27" ht="11.25" customHeight="1">
      <c r="B637" s="34"/>
      <c r="C637" s="34"/>
      <c r="D637" s="212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</row>
    <row r="638" spans="2:27" ht="11.25" customHeight="1">
      <c r="B638" s="34"/>
      <c r="C638" s="34"/>
      <c r="D638" s="212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</row>
    <row r="639" spans="2:27" ht="11.25" customHeight="1">
      <c r="B639" s="34"/>
      <c r="C639" s="34"/>
      <c r="D639" s="212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</row>
    <row r="640" spans="2:27" ht="11.25" customHeight="1">
      <c r="B640" s="34"/>
      <c r="C640" s="34"/>
      <c r="D640" s="212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</row>
    <row r="641" spans="2:27" ht="11.25" customHeight="1">
      <c r="B641" s="34"/>
      <c r="C641" s="34"/>
      <c r="D641" s="212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</row>
    <row r="642" spans="2:27" ht="11.25" customHeight="1">
      <c r="B642" s="34"/>
      <c r="C642" s="34"/>
      <c r="D642" s="212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</row>
    <row r="643" spans="2:27" ht="11.25" customHeight="1">
      <c r="B643" s="34"/>
      <c r="C643" s="34"/>
      <c r="D643" s="212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</row>
    <row r="644" spans="2:27" ht="11.25" customHeight="1">
      <c r="B644" s="34"/>
      <c r="C644" s="34"/>
      <c r="D644" s="212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</row>
    <row r="645" spans="2:27" ht="11.25" customHeight="1">
      <c r="B645" s="34"/>
      <c r="C645" s="34"/>
      <c r="D645" s="212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</row>
    <row r="646" spans="2:27" ht="11.25" customHeight="1">
      <c r="B646" s="34"/>
      <c r="C646" s="34"/>
      <c r="D646" s="212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</row>
    <row r="647" spans="2:27" ht="11.25" customHeight="1">
      <c r="B647" s="34"/>
      <c r="C647" s="34"/>
      <c r="D647" s="212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</row>
    <row r="648" spans="2:27" ht="11.25" customHeight="1">
      <c r="B648" s="34"/>
      <c r="C648" s="34"/>
      <c r="D648" s="212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</row>
    <row r="649" spans="2:27" ht="11.25" customHeight="1">
      <c r="B649" s="34"/>
      <c r="C649" s="34"/>
      <c r="D649" s="212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</row>
    <row r="650" spans="2:27" ht="11.25" customHeight="1">
      <c r="B650" s="34"/>
      <c r="C650" s="34"/>
      <c r="D650" s="212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</row>
    <row r="651" spans="2:27" ht="11.25" customHeight="1">
      <c r="B651" s="34"/>
      <c r="C651" s="34"/>
      <c r="D651" s="212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</row>
    <row r="652" spans="2:27" ht="11.25" customHeight="1">
      <c r="B652" s="34"/>
      <c r="C652" s="34"/>
      <c r="D652" s="212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</row>
    <row r="653" spans="2:27" ht="11.25" customHeight="1">
      <c r="B653" s="34"/>
      <c r="C653" s="34"/>
      <c r="D653" s="212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</row>
    <row r="654" spans="2:27" ht="11.25" customHeight="1">
      <c r="B654" s="34"/>
      <c r="C654" s="34"/>
      <c r="D654" s="212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</row>
    <row r="655" spans="2:27" ht="11.25" customHeight="1">
      <c r="B655" s="34"/>
      <c r="C655" s="34"/>
      <c r="D655" s="212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</row>
    <row r="656" spans="2:27" ht="11.25" customHeight="1">
      <c r="B656" s="34"/>
      <c r="C656" s="34"/>
      <c r="D656" s="212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</row>
    <row r="657" spans="2:27" ht="11.25" customHeight="1">
      <c r="B657" s="34"/>
      <c r="C657" s="34"/>
      <c r="D657" s="212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</row>
    <row r="658" spans="2:27" ht="11.25" customHeight="1">
      <c r="B658" s="34"/>
      <c r="C658" s="34"/>
      <c r="D658" s="212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</row>
    <row r="659" spans="2:27" ht="11.25" customHeight="1">
      <c r="B659" s="34"/>
      <c r="C659" s="34"/>
      <c r="D659" s="212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</row>
    <row r="660" spans="2:27" ht="11.25" customHeight="1">
      <c r="B660" s="34"/>
      <c r="C660" s="34"/>
      <c r="D660" s="212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</row>
    <row r="661" spans="2:27" ht="11.25" customHeight="1">
      <c r="B661" s="34"/>
      <c r="C661" s="34"/>
      <c r="D661" s="212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</row>
    <row r="662" spans="2:27" ht="11.25" customHeight="1">
      <c r="B662" s="34"/>
      <c r="C662" s="34"/>
      <c r="D662" s="212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</row>
    <row r="663" spans="2:27" ht="11.25" customHeight="1">
      <c r="B663" s="34"/>
      <c r="C663" s="34"/>
      <c r="D663" s="212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</row>
    <row r="664" spans="2:27" ht="11.25" customHeight="1">
      <c r="B664" s="34"/>
      <c r="C664" s="34"/>
      <c r="D664" s="212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</row>
    <row r="665" spans="2:27" ht="11.25" customHeight="1">
      <c r="B665" s="34"/>
      <c r="C665" s="34"/>
      <c r="D665" s="212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</row>
    <row r="666" spans="2:27" ht="11.25" customHeight="1">
      <c r="B666" s="34"/>
      <c r="C666" s="34"/>
      <c r="D666" s="212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</row>
    <row r="667" spans="2:27" ht="11.25" customHeight="1">
      <c r="B667" s="34"/>
      <c r="C667" s="34"/>
      <c r="D667" s="212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</row>
    <row r="668" spans="2:27" ht="11.25" customHeight="1">
      <c r="B668" s="34"/>
      <c r="C668" s="34"/>
      <c r="D668" s="212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</row>
    <row r="669" spans="2:27" ht="11.25" customHeight="1">
      <c r="B669" s="34"/>
      <c r="C669" s="34"/>
      <c r="D669" s="212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</row>
    <row r="670" spans="2:27" ht="11.25" customHeight="1">
      <c r="B670" s="34"/>
      <c r="C670" s="34"/>
      <c r="D670" s="212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</row>
    <row r="671" spans="2:27" ht="11.25" customHeight="1">
      <c r="B671" s="34"/>
      <c r="C671" s="34"/>
      <c r="D671" s="212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</row>
    <row r="672" spans="2:27" ht="11.25" customHeight="1">
      <c r="B672" s="34"/>
      <c r="C672" s="34"/>
      <c r="D672" s="212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</row>
    <row r="673" spans="2:27" ht="11.25" customHeight="1">
      <c r="B673" s="34"/>
      <c r="C673" s="34"/>
      <c r="D673" s="212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</row>
    <row r="674" spans="2:27" ht="11.25" customHeight="1">
      <c r="B674" s="34"/>
      <c r="C674" s="34"/>
      <c r="D674" s="212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</row>
    <row r="675" spans="2:27" ht="11.25" customHeight="1">
      <c r="B675" s="34"/>
      <c r="C675" s="34"/>
      <c r="D675" s="212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</row>
    <row r="676" spans="2:27" ht="11.25" customHeight="1">
      <c r="B676" s="34"/>
      <c r="C676" s="34"/>
      <c r="D676" s="212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</row>
    <row r="677" spans="2:27" ht="11.25" customHeight="1">
      <c r="B677" s="34"/>
      <c r="C677" s="34"/>
      <c r="D677" s="212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</row>
    <row r="678" spans="2:27" ht="11.25" customHeight="1">
      <c r="B678" s="34"/>
      <c r="C678" s="34"/>
      <c r="D678" s="212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</row>
    <row r="679" spans="2:27" ht="11.25" customHeight="1">
      <c r="B679" s="34"/>
      <c r="C679" s="34"/>
      <c r="D679" s="212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</row>
    <row r="680" spans="2:27" ht="11.25" customHeight="1">
      <c r="B680" s="34"/>
      <c r="C680" s="34"/>
      <c r="D680" s="212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</row>
    <row r="681" spans="2:27" ht="11.25" customHeight="1">
      <c r="B681" s="34"/>
      <c r="C681" s="34"/>
      <c r="D681" s="212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</row>
    <row r="682" spans="2:27" ht="11.25" customHeight="1">
      <c r="B682" s="34"/>
      <c r="C682" s="34"/>
      <c r="D682" s="212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</row>
    <row r="683" spans="2:27" ht="11.25" customHeight="1">
      <c r="B683" s="34"/>
      <c r="C683" s="34"/>
      <c r="D683" s="212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</row>
    <row r="684" spans="2:27" ht="11.25" customHeight="1">
      <c r="B684" s="34"/>
      <c r="C684" s="34"/>
      <c r="D684" s="212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</row>
    <row r="685" spans="2:27" ht="11.25" customHeight="1">
      <c r="B685" s="34"/>
      <c r="C685" s="34"/>
      <c r="D685" s="212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</row>
    <row r="686" spans="2:27" ht="11.25" customHeight="1">
      <c r="B686" s="34"/>
      <c r="C686" s="34"/>
      <c r="D686" s="212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</row>
    <row r="687" spans="2:27" ht="11.25" customHeight="1">
      <c r="B687" s="34"/>
      <c r="C687" s="34"/>
      <c r="D687" s="212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</row>
    <row r="688" spans="2:27" ht="11.25" customHeight="1">
      <c r="B688" s="34"/>
      <c r="C688" s="34"/>
      <c r="D688" s="212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</row>
    <row r="689" spans="2:27" ht="11.25" customHeight="1">
      <c r="B689" s="34"/>
      <c r="C689" s="34"/>
      <c r="D689" s="212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</row>
    <row r="690" spans="2:27" ht="11.25" customHeight="1">
      <c r="B690" s="34"/>
      <c r="C690" s="34"/>
      <c r="D690" s="212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</row>
    <row r="691" spans="2:27" ht="11.25" customHeight="1">
      <c r="B691" s="34"/>
      <c r="C691" s="34"/>
      <c r="D691" s="212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</row>
    <row r="692" spans="2:27" ht="11.25" customHeight="1">
      <c r="B692" s="34"/>
      <c r="C692" s="34"/>
      <c r="D692" s="212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</row>
    <row r="693" spans="2:27" ht="11.25" customHeight="1">
      <c r="B693" s="34"/>
      <c r="C693" s="34"/>
      <c r="D693" s="212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</row>
    <row r="694" spans="2:27" ht="11.25" customHeight="1">
      <c r="B694" s="34"/>
      <c r="C694" s="34"/>
      <c r="D694" s="212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</row>
    <row r="695" spans="2:27" ht="11.25" customHeight="1">
      <c r="B695" s="34"/>
      <c r="C695" s="34"/>
      <c r="D695" s="212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</row>
    <row r="696" spans="2:27" ht="11.25" customHeight="1">
      <c r="B696" s="34"/>
      <c r="C696" s="34"/>
      <c r="D696" s="212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</row>
    <row r="697" spans="2:27" ht="11.25" customHeight="1">
      <c r="B697" s="34"/>
      <c r="C697" s="34"/>
      <c r="D697" s="212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</row>
    <row r="698" spans="2:27" ht="11.25" customHeight="1">
      <c r="B698" s="34"/>
      <c r="C698" s="34"/>
      <c r="D698" s="212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</row>
    <row r="699" spans="2:27" ht="11.25" customHeight="1">
      <c r="B699" s="34"/>
      <c r="C699" s="34"/>
      <c r="D699" s="212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</row>
    <row r="700" spans="2:27" ht="11.25" customHeight="1">
      <c r="B700" s="34"/>
      <c r="C700" s="34"/>
      <c r="D700" s="212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</row>
    <row r="701" spans="2:27" ht="11.25" customHeight="1">
      <c r="B701" s="34"/>
      <c r="C701" s="34"/>
      <c r="D701" s="212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</row>
    <row r="702" spans="2:27" ht="11.25" customHeight="1">
      <c r="B702" s="34"/>
      <c r="C702" s="34"/>
      <c r="D702" s="212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</row>
    <row r="703" spans="2:27" ht="11.25" customHeight="1">
      <c r="B703" s="34"/>
      <c r="C703" s="34"/>
      <c r="D703" s="212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</row>
    <row r="704" spans="2:27" ht="11.25" customHeight="1">
      <c r="B704" s="34"/>
      <c r="C704" s="34"/>
      <c r="D704" s="212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</row>
    <row r="705" spans="2:27" ht="11.25" customHeight="1">
      <c r="B705" s="34"/>
      <c r="C705" s="34"/>
      <c r="D705" s="212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</row>
    <row r="706" spans="2:27" ht="11.25" customHeight="1">
      <c r="B706" s="34"/>
      <c r="C706" s="34"/>
      <c r="D706" s="212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</row>
    <row r="707" spans="2:27" ht="11.25" customHeight="1">
      <c r="B707" s="34"/>
      <c r="C707" s="34"/>
      <c r="D707" s="212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</row>
    <row r="708" spans="2:27" ht="11.25" customHeight="1">
      <c r="B708" s="34"/>
      <c r="C708" s="34"/>
      <c r="D708" s="212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</row>
    <row r="709" spans="2:27" ht="11.25" customHeight="1">
      <c r="B709" s="34"/>
      <c r="C709" s="34"/>
      <c r="D709" s="212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</row>
    <row r="710" spans="2:27" ht="11.25" customHeight="1">
      <c r="B710" s="34"/>
      <c r="C710" s="34"/>
      <c r="D710" s="212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</row>
    <row r="711" spans="2:27" ht="11.25" customHeight="1">
      <c r="B711" s="34"/>
      <c r="C711" s="34"/>
      <c r="D711" s="212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</row>
    <row r="712" spans="2:27" ht="11.25" customHeight="1">
      <c r="B712" s="34"/>
      <c r="C712" s="34"/>
      <c r="D712" s="212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</row>
    <row r="713" spans="2:27" ht="11.25" customHeight="1">
      <c r="B713" s="34"/>
      <c r="C713" s="34"/>
      <c r="D713" s="212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</row>
    <row r="714" spans="2:27" ht="11.25" customHeight="1">
      <c r="B714" s="34"/>
      <c r="C714" s="34"/>
      <c r="D714" s="212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</row>
    <row r="715" spans="2:27" ht="11.25" customHeight="1">
      <c r="B715" s="34"/>
      <c r="C715" s="34"/>
      <c r="D715" s="212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</row>
    <row r="716" spans="2:27" ht="11.25" customHeight="1">
      <c r="B716" s="34"/>
      <c r="C716" s="34"/>
      <c r="D716" s="212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</row>
    <row r="717" spans="2:27" ht="11.25" customHeight="1">
      <c r="B717" s="34"/>
      <c r="C717" s="34"/>
      <c r="D717" s="212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</row>
    <row r="718" spans="2:27" ht="11.25" customHeight="1">
      <c r="B718" s="34"/>
      <c r="C718" s="34"/>
      <c r="D718" s="212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</row>
    <row r="719" spans="2:27" ht="11.25" customHeight="1">
      <c r="B719" s="34"/>
      <c r="C719" s="34"/>
      <c r="D719" s="212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</row>
    <row r="720" spans="2:27" ht="11.25" customHeight="1">
      <c r="B720" s="34"/>
      <c r="C720" s="34"/>
      <c r="D720" s="212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</row>
    <row r="721" spans="2:27" ht="11.25" customHeight="1">
      <c r="B721" s="34"/>
      <c r="C721" s="34"/>
      <c r="D721" s="212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</row>
    <row r="722" spans="2:27" ht="11.25" customHeight="1">
      <c r="B722" s="34"/>
      <c r="C722" s="34"/>
      <c r="D722" s="212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</row>
    <row r="723" spans="2:27" ht="11.25" customHeight="1">
      <c r="B723" s="34"/>
      <c r="C723" s="34"/>
      <c r="D723" s="212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</row>
    <row r="724" spans="2:27" ht="11.25" customHeight="1">
      <c r="B724" s="34"/>
      <c r="C724" s="34"/>
      <c r="D724" s="212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</row>
    <row r="725" spans="2:27" ht="11.25" customHeight="1">
      <c r="B725" s="34"/>
      <c r="C725" s="34"/>
      <c r="D725" s="212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</row>
    <row r="726" spans="2:27" ht="11.25" customHeight="1">
      <c r="B726" s="34"/>
      <c r="C726" s="34"/>
      <c r="D726" s="212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</row>
    <row r="727" spans="2:27" ht="11.25" customHeight="1">
      <c r="B727" s="34"/>
      <c r="C727" s="34"/>
      <c r="D727" s="212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</row>
    <row r="728" spans="2:27" ht="11.25" customHeight="1">
      <c r="B728" s="34"/>
      <c r="C728" s="34"/>
      <c r="D728" s="212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</row>
    <row r="729" spans="2:27" ht="11.25" customHeight="1">
      <c r="B729" s="34"/>
      <c r="C729" s="34"/>
      <c r="D729" s="212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</row>
    <row r="730" spans="2:27" ht="11.25" customHeight="1">
      <c r="B730" s="34"/>
      <c r="C730" s="34"/>
      <c r="D730" s="212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</row>
    <row r="731" spans="2:27" ht="11.25" customHeight="1">
      <c r="B731" s="34"/>
      <c r="C731" s="34"/>
      <c r="D731" s="212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</row>
    <row r="732" spans="2:27" ht="11.25" customHeight="1">
      <c r="B732" s="34"/>
      <c r="C732" s="34"/>
      <c r="D732" s="212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</row>
    <row r="733" spans="2:27" ht="11.25" customHeight="1">
      <c r="B733" s="34"/>
      <c r="C733" s="34"/>
      <c r="D733" s="212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</row>
    <row r="734" spans="2:27" ht="11.25" customHeight="1">
      <c r="B734" s="34"/>
      <c r="C734" s="34"/>
      <c r="D734" s="212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</row>
    <row r="735" spans="2:27" ht="11.25" customHeight="1">
      <c r="B735" s="34"/>
      <c r="C735" s="34"/>
      <c r="D735" s="212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</row>
    <row r="736" spans="2:27" ht="11.25" customHeight="1">
      <c r="B736" s="34"/>
      <c r="C736" s="34"/>
      <c r="D736" s="212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</row>
    <row r="737" spans="2:27" ht="11.25" customHeight="1">
      <c r="B737" s="34"/>
      <c r="C737" s="34"/>
      <c r="D737" s="212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</row>
    <row r="738" spans="2:27" ht="11.25" customHeight="1">
      <c r="B738" s="34"/>
      <c r="C738" s="34"/>
      <c r="D738" s="212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</row>
    <row r="739" spans="2:27" ht="11.25" customHeight="1">
      <c r="B739" s="34"/>
      <c r="C739" s="34"/>
      <c r="D739" s="212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</row>
    <row r="740" spans="2:27" ht="11.25" customHeight="1">
      <c r="B740" s="34"/>
      <c r="C740" s="34"/>
      <c r="D740" s="212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</row>
    <row r="741" spans="2:27" ht="11.25" customHeight="1">
      <c r="B741" s="34"/>
      <c r="C741" s="34"/>
      <c r="D741" s="212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</row>
    <row r="742" spans="2:27" ht="11.25" customHeight="1">
      <c r="B742" s="34"/>
      <c r="C742" s="34"/>
      <c r="D742" s="212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</row>
    <row r="743" spans="2:27" ht="11.25" customHeight="1">
      <c r="B743" s="34"/>
      <c r="C743" s="34"/>
      <c r="D743" s="212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</row>
    <row r="744" spans="2:27" ht="11.25" customHeight="1">
      <c r="B744" s="34"/>
      <c r="C744" s="34"/>
      <c r="D744" s="212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</row>
    <row r="745" spans="2:27" ht="11.25" customHeight="1">
      <c r="B745" s="34"/>
      <c r="C745" s="34"/>
      <c r="D745" s="212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</row>
    <row r="746" spans="2:27" ht="11.25" customHeight="1">
      <c r="B746" s="34"/>
      <c r="C746" s="34"/>
      <c r="D746" s="212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</row>
    <row r="747" spans="2:27" ht="11.25" customHeight="1">
      <c r="B747" s="34"/>
      <c r="C747" s="34"/>
      <c r="D747" s="212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</row>
    <row r="748" spans="2:27" ht="11.25" customHeight="1">
      <c r="B748" s="34"/>
      <c r="C748" s="34"/>
      <c r="D748" s="212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</row>
    <row r="749" spans="2:27" ht="11.25" customHeight="1">
      <c r="B749" s="34"/>
      <c r="C749" s="34"/>
      <c r="D749" s="212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</row>
    <row r="750" spans="2:27" ht="11.25" customHeight="1">
      <c r="B750" s="34"/>
      <c r="C750" s="34"/>
      <c r="D750" s="212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</row>
    <row r="751" spans="2:27" ht="11.25" customHeight="1">
      <c r="B751" s="34"/>
      <c r="C751" s="34"/>
      <c r="D751" s="212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</row>
    <row r="752" spans="2:27" ht="11.25" customHeight="1">
      <c r="B752" s="34"/>
      <c r="C752" s="34"/>
      <c r="D752" s="212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</row>
    <row r="753" spans="2:27" ht="11.25" customHeight="1">
      <c r="B753" s="34"/>
      <c r="C753" s="34"/>
      <c r="D753" s="212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</row>
    <row r="754" spans="2:27" ht="11.25" customHeight="1">
      <c r="B754" s="34"/>
      <c r="C754" s="34"/>
      <c r="D754" s="212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</row>
    <row r="755" spans="2:27" ht="11.25" customHeight="1">
      <c r="B755" s="34"/>
      <c r="C755" s="34"/>
      <c r="D755" s="212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</row>
    <row r="756" spans="2:27" ht="11.25" customHeight="1">
      <c r="B756" s="34"/>
      <c r="C756" s="34"/>
      <c r="D756" s="212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</row>
    <row r="757" spans="2:27" ht="11.25" customHeight="1">
      <c r="B757" s="34"/>
      <c r="C757" s="34"/>
      <c r="D757" s="212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</row>
    <row r="758" spans="2:27" ht="11.25" customHeight="1">
      <c r="B758" s="34"/>
      <c r="C758" s="34"/>
      <c r="D758" s="212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</row>
    <row r="759" spans="2:27" ht="11.25" customHeight="1">
      <c r="B759" s="34"/>
      <c r="C759" s="34"/>
      <c r="D759" s="212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</row>
    <row r="760" spans="2:27" ht="11.25" customHeight="1">
      <c r="B760" s="34"/>
      <c r="C760" s="34"/>
      <c r="D760" s="212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</row>
    <row r="761" spans="2:27" ht="11.25" customHeight="1">
      <c r="B761" s="34"/>
      <c r="C761" s="34"/>
      <c r="D761" s="212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</row>
    <row r="762" spans="2:27" ht="11.25" customHeight="1">
      <c r="B762" s="34"/>
      <c r="C762" s="34"/>
      <c r="D762" s="212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</row>
    <row r="763" spans="2:27" ht="11.25" customHeight="1">
      <c r="B763" s="34"/>
      <c r="C763" s="34"/>
      <c r="D763" s="212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</row>
    <row r="764" spans="2:27" ht="11.25" customHeight="1">
      <c r="B764" s="34"/>
      <c r="C764" s="34"/>
      <c r="D764" s="212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</row>
    <row r="765" spans="2:27" ht="11.25" customHeight="1">
      <c r="B765" s="34"/>
      <c r="C765" s="34"/>
      <c r="D765" s="212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</row>
    <row r="766" spans="2:27" ht="11.25" customHeight="1">
      <c r="B766" s="34"/>
      <c r="C766" s="34"/>
      <c r="D766" s="212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</row>
    <row r="767" spans="2:27" ht="11.25" customHeight="1">
      <c r="B767" s="34"/>
      <c r="C767" s="34"/>
      <c r="D767" s="212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</row>
    <row r="768" spans="2:27" ht="11.25" customHeight="1">
      <c r="B768" s="34"/>
      <c r="C768" s="34"/>
      <c r="D768" s="212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</row>
    <row r="769" spans="2:27" ht="11.25" customHeight="1">
      <c r="B769" s="34"/>
      <c r="C769" s="34"/>
      <c r="D769" s="212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</row>
    <row r="770" spans="2:27" ht="11.25" customHeight="1">
      <c r="B770" s="34"/>
      <c r="C770" s="34"/>
      <c r="D770" s="212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</row>
    <row r="771" spans="2:27" ht="11.25" customHeight="1">
      <c r="B771" s="34"/>
      <c r="C771" s="34"/>
      <c r="D771" s="212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</row>
    <row r="772" spans="2:27" ht="11.25" customHeight="1">
      <c r="B772" s="34"/>
      <c r="C772" s="34"/>
      <c r="D772" s="212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</row>
    <row r="773" spans="2:27" ht="11.25" customHeight="1">
      <c r="B773" s="34"/>
      <c r="C773" s="34"/>
      <c r="D773" s="212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</row>
    <row r="774" spans="2:27" ht="11.25" customHeight="1">
      <c r="B774" s="34"/>
      <c r="C774" s="34"/>
      <c r="D774" s="212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</row>
    <row r="775" spans="2:27" ht="11.25" customHeight="1">
      <c r="B775" s="34"/>
      <c r="C775" s="34"/>
      <c r="D775" s="212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</row>
    <row r="776" spans="2:27" ht="11.25" customHeight="1">
      <c r="B776" s="34"/>
      <c r="C776" s="34"/>
      <c r="D776" s="212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</row>
    <row r="777" spans="2:27" ht="11.25" customHeight="1">
      <c r="B777" s="34"/>
      <c r="C777" s="34"/>
      <c r="D777" s="212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</row>
    <row r="778" spans="2:27" ht="11.25" customHeight="1">
      <c r="B778" s="34"/>
      <c r="C778" s="34"/>
      <c r="D778" s="212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</row>
    <row r="779" spans="2:27" ht="11.25" customHeight="1">
      <c r="B779" s="34"/>
      <c r="C779" s="34"/>
      <c r="D779" s="212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</row>
    <row r="780" spans="2:27" ht="11.25" customHeight="1">
      <c r="B780" s="34"/>
      <c r="C780" s="34"/>
      <c r="D780" s="212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</row>
    <row r="781" spans="2:27" ht="11.25" customHeight="1">
      <c r="B781" s="34"/>
      <c r="C781" s="34"/>
      <c r="D781" s="212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</row>
    <row r="782" spans="2:27" ht="11.25" customHeight="1">
      <c r="B782" s="34"/>
      <c r="C782" s="34"/>
      <c r="D782" s="212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</row>
    <row r="783" spans="2:27" ht="11.25" customHeight="1">
      <c r="B783" s="34"/>
      <c r="C783" s="34"/>
      <c r="D783" s="212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</row>
    <row r="784" spans="2:27" ht="11.25" customHeight="1">
      <c r="B784" s="34"/>
      <c r="C784" s="34"/>
      <c r="D784" s="212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</row>
    <row r="785" spans="2:27" ht="11.25" customHeight="1">
      <c r="B785" s="34"/>
      <c r="C785" s="34"/>
      <c r="D785" s="212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</row>
    <row r="786" spans="2:27" ht="11.25" customHeight="1">
      <c r="B786" s="34"/>
      <c r="C786" s="34"/>
      <c r="D786" s="212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</row>
    <row r="787" spans="2:27" ht="11.25" customHeight="1">
      <c r="B787" s="34"/>
      <c r="C787" s="34"/>
      <c r="D787" s="212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</row>
    <row r="788" spans="2:27" ht="11.25" customHeight="1">
      <c r="B788" s="34"/>
      <c r="C788" s="34"/>
      <c r="D788" s="212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</row>
    <row r="789" spans="2:27" ht="11.25" customHeight="1">
      <c r="B789" s="34"/>
      <c r="C789" s="34"/>
      <c r="D789" s="212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</row>
    <row r="790" spans="2:27" ht="11.25" customHeight="1">
      <c r="B790" s="34"/>
      <c r="C790" s="34"/>
      <c r="D790" s="212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</row>
    <row r="791" spans="2:27" ht="11.25" customHeight="1">
      <c r="B791" s="34"/>
      <c r="C791" s="34"/>
      <c r="D791" s="212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</row>
    <row r="792" spans="2:27" ht="11.25" customHeight="1">
      <c r="B792" s="34"/>
      <c r="C792" s="34"/>
      <c r="D792" s="212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</row>
    <row r="793" spans="2:27" ht="11.25" customHeight="1">
      <c r="B793" s="34"/>
      <c r="C793" s="34"/>
      <c r="D793" s="212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</row>
    <row r="794" spans="2:27" ht="11.25" customHeight="1">
      <c r="B794" s="34"/>
      <c r="C794" s="34"/>
      <c r="D794" s="212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</row>
    <row r="795" spans="2:27" ht="11.25" customHeight="1">
      <c r="B795" s="34"/>
      <c r="C795" s="34"/>
      <c r="D795" s="212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</row>
    <row r="796" spans="2:27" ht="11.25" customHeight="1">
      <c r="B796" s="34"/>
      <c r="C796" s="34"/>
      <c r="D796" s="212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</row>
    <row r="797" spans="2:27" ht="11.25" customHeight="1">
      <c r="B797" s="34"/>
      <c r="C797" s="34"/>
      <c r="D797" s="212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</row>
    <row r="798" spans="2:27" ht="11.25" customHeight="1">
      <c r="B798" s="34"/>
      <c r="C798" s="34"/>
      <c r="D798" s="212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</row>
    <row r="799" spans="2:27" ht="11.25" customHeight="1">
      <c r="B799" s="34"/>
      <c r="C799" s="34"/>
      <c r="D799" s="212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</row>
    <row r="800" spans="2:27" ht="11.25" customHeight="1">
      <c r="B800" s="34"/>
      <c r="C800" s="34"/>
      <c r="D800" s="212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</row>
    <row r="801" spans="2:27" ht="11.25" customHeight="1">
      <c r="B801" s="34"/>
      <c r="C801" s="34"/>
      <c r="D801" s="212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</row>
    <row r="802" spans="2:27" ht="11.25" customHeight="1">
      <c r="B802" s="34"/>
      <c r="C802" s="34"/>
      <c r="D802" s="212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</row>
    <row r="803" spans="2:27" ht="11.25" customHeight="1">
      <c r="B803" s="34"/>
      <c r="C803" s="34"/>
      <c r="D803" s="212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</row>
    <row r="804" spans="2:27" ht="11.25" customHeight="1">
      <c r="B804" s="34"/>
      <c r="C804" s="34"/>
      <c r="D804" s="212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</row>
    <row r="805" spans="2:27" ht="11.25" customHeight="1">
      <c r="B805" s="34"/>
      <c r="C805" s="34"/>
      <c r="D805" s="212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</row>
    <row r="806" spans="2:27" ht="11.25" customHeight="1">
      <c r="B806" s="34"/>
      <c r="C806" s="34"/>
      <c r="D806" s="212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</row>
    <row r="807" spans="2:27" ht="11.25" customHeight="1">
      <c r="B807" s="34"/>
      <c r="C807" s="34"/>
      <c r="D807" s="212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</row>
    <row r="808" spans="2:27" ht="11.25" customHeight="1">
      <c r="B808" s="34"/>
      <c r="C808" s="34"/>
      <c r="D808" s="212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</row>
    <row r="809" spans="2:27" ht="11.25" customHeight="1">
      <c r="B809" s="34"/>
      <c r="C809" s="34"/>
      <c r="D809" s="212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</row>
    <row r="810" spans="2:27" ht="11.25" customHeight="1">
      <c r="B810" s="34"/>
      <c r="C810" s="34"/>
      <c r="D810" s="212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</row>
    <row r="811" spans="2:27" ht="11.25" customHeight="1">
      <c r="B811" s="34"/>
      <c r="C811" s="34"/>
      <c r="D811" s="212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</row>
    <row r="812" spans="2:27" ht="11.25" customHeight="1">
      <c r="B812" s="34"/>
      <c r="C812" s="34"/>
      <c r="D812" s="212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</row>
    <row r="813" spans="2:27" ht="11.25" customHeight="1">
      <c r="B813" s="34"/>
      <c r="C813" s="34"/>
      <c r="D813" s="212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</row>
    <row r="814" spans="2:27" ht="11.25" customHeight="1">
      <c r="B814" s="34"/>
      <c r="C814" s="34"/>
      <c r="D814" s="212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</row>
    <row r="815" spans="2:27" ht="11.25" customHeight="1">
      <c r="B815" s="34"/>
      <c r="C815" s="34"/>
      <c r="D815" s="212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</row>
    <row r="816" spans="2:27" ht="11.25" customHeight="1">
      <c r="B816" s="34"/>
      <c r="C816" s="34"/>
      <c r="D816" s="212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</row>
    <row r="817" spans="2:27" ht="11.25" customHeight="1">
      <c r="B817" s="34"/>
      <c r="C817" s="34"/>
      <c r="D817" s="212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</row>
    <row r="818" spans="2:27" ht="11.25" customHeight="1">
      <c r="B818" s="34"/>
      <c r="C818" s="34"/>
      <c r="D818" s="212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</row>
    <row r="819" spans="2:27" ht="11.25" customHeight="1">
      <c r="B819" s="34"/>
      <c r="C819" s="34"/>
      <c r="D819" s="212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</row>
    <row r="820" spans="2:27" ht="11.25" customHeight="1">
      <c r="B820" s="34"/>
      <c r="C820" s="34"/>
      <c r="D820" s="212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</row>
    <row r="821" spans="2:27" ht="11.25" customHeight="1">
      <c r="B821" s="34"/>
      <c r="C821" s="34"/>
      <c r="D821" s="212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</row>
    <row r="822" spans="2:27" ht="11.25" customHeight="1">
      <c r="B822" s="34"/>
      <c r="C822" s="34"/>
      <c r="D822" s="212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</row>
    <row r="823" spans="2:27" ht="11.25" customHeight="1">
      <c r="B823" s="34"/>
      <c r="C823" s="34"/>
      <c r="D823" s="212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</row>
    <row r="824" spans="2:27" ht="11.25" customHeight="1">
      <c r="B824" s="34"/>
      <c r="C824" s="34"/>
      <c r="D824" s="212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</row>
    <row r="825" spans="2:27" ht="11.25" customHeight="1">
      <c r="B825" s="34"/>
      <c r="C825" s="34"/>
      <c r="D825" s="212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</row>
    <row r="826" spans="2:27" ht="11.25" customHeight="1">
      <c r="B826" s="34"/>
      <c r="C826" s="34"/>
      <c r="D826" s="212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</row>
    <row r="827" spans="2:27" ht="11.25" customHeight="1">
      <c r="B827" s="34"/>
      <c r="C827" s="34"/>
      <c r="D827" s="212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</row>
    <row r="828" spans="2:27" ht="11.25" customHeight="1">
      <c r="B828" s="34"/>
      <c r="C828" s="34"/>
      <c r="D828" s="212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</row>
    <row r="829" spans="2:27" ht="11.25" customHeight="1">
      <c r="B829" s="34"/>
      <c r="C829" s="34"/>
      <c r="D829" s="212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</row>
    <row r="830" spans="2:27" ht="11.25" customHeight="1">
      <c r="B830" s="34"/>
      <c r="C830" s="34"/>
      <c r="D830" s="212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</row>
    <row r="831" spans="2:27" ht="11.25" customHeight="1">
      <c r="B831" s="34"/>
      <c r="C831" s="34"/>
      <c r="D831" s="212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</row>
    <row r="832" spans="2:27" ht="11.25" customHeight="1">
      <c r="B832" s="34"/>
      <c r="C832" s="34"/>
      <c r="D832" s="212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</row>
    <row r="833" spans="2:27" ht="11.25" customHeight="1">
      <c r="B833" s="34"/>
      <c r="C833" s="34"/>
      <c r="D833" s="212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</row>
    <row r="834" spans="2:27" ht="11.25" customHeight="1">
      <c r="B834" s="34"/>
      <c r="C834" s="34"/>
      <c r="D834" s="212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</row>
    <row r="835" spans="2:27" ht="11.25" customHeight="1">
      <c r="B835" s="34"/>
      <c r="C835" s="34"/>
      <c r="D835" s="212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</row>
    <row r="836" spans="2:27" ht="11.25" customHeight="1">
      <c r="B836" s="34"/>
      <c r="C836" s="34"/>
      <c r="D836" s="212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</row>
    <row r="837" spans="2:27" ht="11.25" customHeight="1">
      <c r="B837" s="34"/>
      <c r="C837" s="34"/>
      <c r="D837" s="212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</row>
    <row r="838" spans="2:27" ht="11.25" customHeight="1">
      <c r="B838" s="34"/>
      <c r="C838" s="34"/>
      <c r="D838" s="212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</row>
    <row r="839" spans="2:27" ht="11.25" customHeight="1">
      <c r="B839" s="34"/>
      <c r="C839" s="34"/>
      <c r="D839" s="212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</row>
    <row r="840" spans="2:27" ht="11.25" customHeight="1">
      <c r="B840" s="34"/>
      <c r="C840" s="34"/>
      <c r="D840" s="212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</row>
    <row r="841" spans="2:27" ht="11.25" customHeight="1">
      <c r="B841" s="34"/>
      <c r="C841" s="34"/>
      <c r="D841" s="212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</row>
    <row r="842" spans="2:27" ht="11.25" customHeight="1">
      <c r="B842" s="34"/>
      <c r="C842" s="34"/>
      <c r="D842" s="212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</row>
    <row r="843" spans="2:27" ht="11.25" customHeight="1">
      <c r="B843" s="34"/>
      <c r="C843" s="34"/>
      <c r="D843" s="212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</row>
    <row r="844" spans="2:27" ht="11.25" customHeight="1">
      <c r="B844" s="34"/>
      <c r="C844" s="34"/>
      <c r="D844" s="212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</row>
    <row r="845" spans="2:27" ht="11.25" customHeight="1">
      <c r="B845" s="34"/>
      <c r="C845" s="34"/>
      <c r="D845" s="212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</row>
    <row r="846" spans="2:27" ht="11.25" customHeight="1">
      <c r="B846" s="34"/>
      <c r="C846" s="34"/>
      <c r="D846" s="212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</row>
    <row r="847" spans="2:27" ht="11.25" customHeight="1">
      <c r="B847" s="34"/>
      <c r="C847" s="34"/>
      <c r="D847" s="212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</row>
    <row r="848" spans="2:27" ht="11.25" customHeight="1">
      <c r="B848" s="34"/>
      <c r="C848" s="34"/>
      <c r="D848" s="212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</row>
    <row r="849" spans="2:27" ht="11.25" customHeight="1">
      <c r="B849" s="34"/>
      <c r="C849" s="34"/>
      <c r="D849" s="212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</row>
    <row r="850" spans="2:27" ht="11.25" customHeight="1">
      <c r="B850" s="34"/>
      <c r="C850" s="34"/>
      <c r="D850" s="212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</row>
    <row r="851" spans="2:27" ht="11.25" customHeight="1">
      <c r="B851" s="34"/>
      <c r="C851" s="34"/>
      <c r="D851" s="212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</row>
    <row r="852" spans="2:27" ht="11.25" customHeight="1">
      <c r="B852" s="34"/>
      <c r="C852" s="34"/>
      <c r="D852" s="212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</row>
    <row r="853" spans="2:27" ht="11.25" customHeight="1">
      <c r="B853" s="34"/>
      <c r="C853" s="34"/>
      <c r="D853" s="212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</row>
    <row r="854" spans="2:27" ht="11.25" customHeight="1">
      <c r="B854" s="34"/>
      <c r="C854" s="34"/>
      <c r="D854" s="212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</row>
    <row r="855" spans="2:27" ht="11.25" customHeight="1">
      <c r="B855" s="34"/>
      <c r="C855" s="34"/>
      <c r="D855" s="212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</row>
    <row r="856" spans="2:27" ht="11.25" customHeight="1">
      <c r="B856" s="34"/>
      <c r="C856" s="34"/>
      <c r="D856" s="212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</row>
    <row r="857" spans="2:27" ht="11.25" customHeight="1">
      <c r="B857" s="34"/>
      <c r="C857" s="34"/>
      <c r="D857" s="212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</row>
    <row r="858" spans="2:27" ht="11.25" customHeight="1">
      <c r="B858" s="34"/>
      <c r="C858" s="34"/>
      <c r="D858" s="212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</row>
    <row r="859" spans="2:27" ht="11.25" customHeight="1">
      <c r="B859" s="34"/>
      <c r="C859" s="34"/>
      <c r="D859" s="212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</row>
    <row r="860" spans="2:27" ht="11.25" customHeight="1">
      <c r="B860" s="34"/>
      <c r="C860" s="34"/>
      <c r="D860" s="212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</row>
    <row r="861" spans="2:27" ht="11.25" customHeight="1">
      <c r="B861" s="34"/>
      <c r="C861" s="34"/>
      <c r="D861" s="212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</row>
    <row r="862" spans="2:27" ht="11.25" customHeight="1">
      <c r="B862" s="34"/>
      <c r="C862" s="34"/>
      <c r="D862" s="212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</row>
    <row r="863" spans="2:27" ht="11.25" customHeight="1">
      <c r="B863" s="34"/>
      <c r="C863" s="34"/>
      <c r="D863" s="212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</row>
    <row r="864" spans="2:27" ht="11.25" customHeight="1">
      <c r="B864" s="34"/>
      <c r="C864" s="34"/>
      <c r="D864" s="212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</row>
    <row r="865" spans="2:27" ht="11.25" customHeight="1">
      <c r="B865" s="34"/>
      <c r="C865" s="34"/>
      <c r="D865" s="212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</row>
    <row r="866" spans="2:27" ht="11.25" customHeight="1">
      <c r="B866" s="34"/>
      <c r="C866" s="34"/>
      <c r="D866" s="212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</row>
    <row r="867" spans="2:27" ht="11.25" customHeight="1">
      <c r="B867" s="34"/>
      <c r="C867" s="34"/>
      <c r="D867" s="212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</row>
    <row r="868" spans="2:27" ht="11.25" customHeight="1">
      <c r="B868" s="34"/>
      <c r="C868" s="34"/>
      <c r="D868" s="212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</row>
    <row r="869" spans="2:27" ht="11.25" customHeight="1">
      <c r="B869" s="34"/>
      <c r="C869" s="34"/>
      <c r="D869" s="212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</row>
    <row r="870" spans="2:27" ht="11.25" customHeight="1">
      <c r="B870" s="34"/>
      <c r="C870" s="34"/>
      <c r="D870" s="212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</row>
    <row r="871" spans="2:27" ht="11.25" customHeight="1">
      <c r="B871" s="34"/>
      <c r="C871" s="34"/>
      <c r="D871" s="212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</row>
    <row r="872" spans="2:27" ht="11.25" customHeight="1">
      <c r="B872" s="34"/>
      <c r="C872" s="34"/>
      <c r="D872" s="212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</row>
    <row r="873" spans="2:27" ht="11.25" customHeight="1">
      <c r="B873" s="34"/>
      <c r="C873" s="34"/>
      <c r="D873" s="212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</row>
    <row r="874" spans="2:27" ht="11.25" customHeight="1">
      <c r="B874" s="34"/>
      <c r="C874" s="34"/>
      <c r="D874" s="212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</row>
    <row r="875" spans="2:27" ht="11.25" customHeight="1">
      <c r="B875" s="34"/>
      <c r="C875" s="34"/>
      <c r="D875" s="212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</row>
    <row r="876" spans="2:27" ht="11.25" customHeight="1">
      <c r="B876" s="34"/>
      <c r="C876" s="34"/>
      <c r="D876" s="212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</row>
    <row r="877" spans="2:27" ht="11.25" customHeight="1">
      <c r="B877" s="34"/>
      <c r="C877" s="34"/>
      <c r="D877" s="212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</row>
    <row r="878" spans="2:27" ht="11.25" customHeight="1">
      <c r="B878" s="34"/>
      <c r="C878" s="34"/>
      <c r="D878" s="212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</row>
    <row r="879" spans="2:27" ht="11.25" customHeight="1">
      <c r="B879" s="34"/>
      <c r="C879" s="34"/>
      <c r="D879" s="212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</row>
    <row r="880" spans="2:27" ht="11.25" customHeight="1">
      <c r="B880" s="34"/>
      <c r="C880" s="34"/>
      <c r="D880" s="212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</row>
    <row r="881" spans="2:27" ht="11.25" customHeight="1">
      <c r="B881" s="34"/>
      <c r="C881" s="34"/>
      <c r="D881" s="212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</row>
    <row r="882" spans="2:27" ht="11.25" customHeight="1">
      <c r="B882" s="34"/>
      <c r="C882" s="34"/>
      <c r="D882" s="212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</row>
    <row r="883" spans="2:27" ht="11.25" customHeight="1">
      <c r="B883" s="34"/>
      <c r="C883" s="34"/>
      <c r="D883" s="212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</row>
    <row r="884" spans="2:27" ht="11.25" customHeight="1">
      <c r="B884" s="34"/>
      <c r="C884" s="34"/>
      <c r="D884" s="212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</row>
    <row r="885" spans="2:27" ht="11.25" customHeight="1">
      <c r="B885" s="34"/>
      <c r="C885" s="34"/>
      <c r="D885" s="212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</row>
    <row r="886" spans="2:27" ht="11.25" customHeight="1">
      <c r="B886" s="34"/>
      <c r="C886" s="34"/>
      <c r="D886" s="212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</row>
    <row r="887" spans="2:27" ht="11.25" customHeight="1">
      <c r="B887" s="34"/>
      <c r="C887" s="34"/>
      <c r="D887" s="212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</row>
    <row r="888" spans="2:27" ht="11.25" customHeight="1">
      <c r="B888" s="34"/>
      <c r="C888" s="34"/>
      <c r="D888" s="212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</row>
    <row r="889" spans="2:27" ht="11.25" customHeight="1">
      <c r="B889" s="34"/>
      <c r="C889" s="34"/>
      <c r="D889" s="212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</row>
    <row r="890" spans="2:27" ht="11.25" customHeight="1">
      <c r="B890" s="34"/>
      <c r="C890" s="34"/>
      <c r="D890" s="212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</row>
    <row r="891" spans="2:27" ht="11.25" customHeight="1">
      <c r="B891" s="34"/>
      <c r="C891" s="34"/>
      <c r="D891" s="212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</row>
    <row r="892" spans="2:27" ht="11.25" customHeight="1">
      <c r="B892" s="34"/>
      <c r="C892" s="34"/>
      <c r="D892" s="212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</row>
    <row r="893" spans="2:27" ht="11.25" customHeight="1">
      <c r="B893" s="34"/>
      <c r="C893" s="34"/>
      <c r="D893" s="212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</row>
    <row r="894" spans="2:27" ht="11.25" customHeight="1">
      <c r="B894" s="34"/>
      <c r="C894" s="34"/>
      <c r="D894" s="212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</row>
    <row r="895" spans="2:27" ht="11.25" customHeight="1">
      <c r="B895" s="34"/>
      <c r="C895" s="34"/>
      <c r="D895" s="212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</row>
    <row r="896" spans="2:27" ht="11.25" customHeight="1">
      <c r="B896" s="34"/>
      <c r="C896" s="34"/>
      <c r="D896" s="212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</row>
    <row r="897" spans="2:27" ht="11.25" customHeight="1">
      <c r="B897" s="34"/>
      <c r="C897" s="34"/>
      <c r="D897" s="212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</row>
    <row r="898" spans="2:27" ht="11.25" customHeight="1">
      <c r="B898" s="34"/>
      <c r="C898" s="34"/>
      <c r="D898" s="212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</row>
    <row r="899" spans="2:27" ht="11.25" customHeight="1">
      <c r="B899" s="34"/>
      <c r="C899" s="34"/>
      <c r="D899" s="212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</row>
    <row r="900" spans="2:27" ht="11.25" customHeight="1">
      <c r="B900" s="34"/>
      <c r="C900" s="34"/>
      <c r="D900" s="212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</row>
    <row r="901" spans="2:27" ht="11.25" customHeight="1">
      <c r="B901" s="34"/>
      <c r="C901" s="34"/>
      <c r="D901" s="212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</row>
    <row r="902" spans="2:27" ht="11.25" customHeight="1">
      <c r="B902" s="34"/>
      <c r="C902" s="34"/>
      <c r="D902" s="212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</row>
    <row r="903" spans="2:27" ht="11.25" customHeight="1">
      <c r="B903" s="34"/>
      <c r="C903" s="34"/>
      <c r="D903" s="212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</row>
    <row r="904" spans="2:27" ht="11.25" customHeight="1">
      <c r="B904" s="34"/>
      <c r="C904" s="34"/>
      <c r="D904" s="212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</row>
    <row r="905" spans="2:27" ht="11.25" customHeight="1">
      <c r="B905" s="34"/>
      <c r="C905" s="34"/>
      <c r="D905" s="212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</row>
    <row r="906" spans="2:27" ht="11.25" customHeight="1">
      <c r="B906" s="34"/>
      <c r="C906" s="34"/>
      <c r="D906" s="212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</row>
    <row r="907" spans="2:27" ht="11.25" customHeight="1">
      <c r="B907" s="34"/>
      <c r="C907" s="34"/>
      <c r="D907" s="212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</row>
    <row r="908" spans="2:27" ht="11.25" customHeight="1">
      <c r="B908" s="34"/>
      <c r="C908" s="34"/>
      <c r="D908" s="212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</row>
    <row r="909" spans="2:27" ht="11.25" customHeight="1">
      <c r="B909" s="34"/>
      <c r="C909" s="34"/>
      <c r="D909" s="212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</row>
    <row r="910" spans="2:27" ht="11.25" customHeight="1">
      <c r="B910" s="34"/>
      <c r="C910" s="34"/>
      <c r="D910" s="212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</row>
    <row r="911" spans="2:27" ht="11.25" customHeight="1">
      <c r="B911" s="34"/>
      <c r="C911" s="34"/>
      <c r="D911" s="212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</row>
    <row r="912" spans="2:27" ht="11.25" customHeight="1">
      <c r="B912" s="34"/>
      <c r="C912" s="34"/>
      <c r="D912" s="212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</row>
    <row r="913" spans="2:27" ht="11.25" customHeight="1">
      <c r="B913" s="34"/>
      <c r="C913" s="34"/>
      <c r="D913" s="212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</row>
    <row r="914" spans="2:27" ht="11.25" customHeight="1">
      <c r="B914" s="34"/>
      <c r="C914" s="34"/>
      <c r="D914" s="212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</row>
    <row r="915" spans="2:27" ht="11.25" customHeight="1">
      <c r="B915" s="34"/>
      <c r="C915" s="34"/>
      <c r="D915" s="212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</row>
    <row r="916" spans="2:27" ht="11.25" customHeight="1">
      <c r="B916" s="34"/>
      <c r="C916" s="34"/>
      <c r="D916" s="212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</row>
    <row r="917" spans="2:27" ht="11.25" customHeight="1">
      <c r="B917" s="34"/>
      <c r="C917" s="34"/>
      <c r="D917" s="212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</row>
    <row r="918" spans="2:27" ht="11.25" customHeight="1">
      <c r="B918" s="34"/>
      <c r="C918" s="34"/>
      <c r="D918" s="212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</row>
    <row r="919" spans="2:27" ht="11.25" customHeight="1">
      <c r="B919" s="34"/>
      <c r="C919" s="34"/>
      <c r="D919" s="212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</row>
    <row r="920" spans="2:27" ht="11.25" customHeight="1">
      <c r="B920" s="34"/>
      <c r="C920" s="34"/>
      <c r="D920" s="212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</row>
    <row r="921" spans="2:27" ht="11.25" customHeight="1">
      <c r="B921" s="34"/>
      <c r="C921" s="34"/>
      <c r="D921" s="212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</row>
    <row r="922" spans="2:27" ht="11.25" customHeight="1">
      <c r="B922" s="34"/>
      <c r="C922" s="34"/>
      <c r="D922" s="212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</row>
    <row r="923" spans="2:27" ht="11.25" customHeight="1">
      <c r="B923" s="34"/>
      <c r="C923" s="34"/>
      <c r="D923" s="212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</row>
    <row r="924" spans="2:27" ht="11.25" customHeight="1">
      <c r="B924" s="34"/>
      <c r="C924" s="34"/>
      <c r="D924" s="212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</row>
    <row r="925" spans="2:27" ht="11.25" customHeight="1">
      <c r="B925" s="34"/>
      <c r="C925" s="34"/>
      <c r="D925" s="212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</row>
    <row r="926" spans="2:27" ht="11.25" customHeight="1">
      <c r="B926" s="34"/>
      <c r="C926" s="34"/>
      <c r="D926" s="212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</row>
    <row r="927" spans="2:27" ht="11.25" customHeight="1">
      <c r="B927" s="34"/>
      <c r="C927" s="34"/>
      <c r="D927" s="212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</row>
    <row r="928" spans="2:27" ht="11.25" customHeight="1">
      <c r="B928" s="34"/>
      <c r="C928" s="34"/>
      <c r="D928" s="212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</row>
    <row r="929" spans="2:27" ht="11.25" customHeight="1">
      <c r="B929" s="34"/>
      <c r="C929" s="34"/>
      <c r="D929" s="212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</row>
    <row r="930" spans="2:27" ht="11.25" customHeight="1">
      <c r="B930" s="34"/>
      <c r="C930" s="34"/>
      <c r="D930" s="212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</row>
    <row r="931" spans="2:27" ht="11.25" customHeight="1">
      <c r="B931" s="34"/>
      <c r="C931" s="34"/>
      <c r="D931" s="212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</row>
    <row r="932" spans="2:27" ht="11.25" customHeight="1">
      <c r="B932" s="34"/>
      <c r="C932" s="34"/>
      <c r="D932" s="212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</row>
    <row r="933" spans="2:27" ht="11.25" customHeight="1">
      <c r="B933" s="34"/>
      <c r="C933" s="34"/>
      <c r="D933" s="212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</row>
    <row r="934" spans="2:27" ht="11.25" customHeight="1">
      <c r="B934" s="34"/>
      <c r="C934" s="34"/>
      <c r="D934" s="212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</row>
    <row r="935" spans="2:27" ht="11.25" customHeight="1">
      <c r="B935" s="34"/>
      <c r="C935" s="34"/>
      <c r="D935" s="212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</row>
    <row r="936" spans="2:27" ht="11.25" customHeight="1">
      <c r="B936" s="34"/>
      <c r="C936" s="34"/>
      <c r="D936" s="212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</row>
    <row r="937" spans="2:27" ht="11.25" customHeight="1">
      <c r="B937" s="34"/>
      <c r="C937" s="34"/>
      <c r="D937" s="212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</row>
    <row r="938" spans="2:27" ht="11.25" customHeight="1">
      <c r="B938" s="34"/>
      <c r="C938" s="34"/>
      <c r="D938" s="212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</row>
    <row r="939" spans="2:27" ht="11.25" customHeight="1">
      <c r="B939" s="34"/>
      <c r="C939" s="34"/>
      <c r="D939" s="212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</row>
    <row r="940" spans="2:27" ht="11.25" customHeight="1">
      <c r="B940" s="34"/>
      <c r="C940" s="34"/>
      <c r="D940" s="212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</row>
    <row r="941" spans="2:27" ht="11.25" customHeight="1">
      <c r="B941" s="34"/>
      <c r="C941" s="34"/>
      <c r="D941" s="212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</row>
    <row r="942" spans="2:27" ht="11.25" customHeight="1">
      <c r="B942" s="34"/>
      <c r="C942" s="34"/>
      <c r="D942" s="212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</row>
    <row r="943" spans="2:27" ht="11.25" customHeight="1">
      <c r="B943" s="34"/>
      <c r="C943" s="34"/>
      <c r="D943" s="212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</row>
    <row r="944" spans="2:27" ht="11.25" customHeight="1">
      <c r="B944" s="34"/>
      <c r="C944" s="34"/>
      <c r="D944" s="212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</row>
    <row r="945" spans="2:27" ht="11.25" customHeight="1">
      <c r="B945" s="34"/>
      <c r="C945" s="34"/>
      <c r="D945" s="212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</row>
    <row r="946" spans="2:27" ht="11.25" customHeight="1">
      <c r="B946" s="34"/>
      <c r="C946" s="34"/>
      <c r="D946" s="212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</row>
    <row r="947" spans="2:27" ht="11.25" customHeight="1">
      <c r="B947" s="34"/>
      <c r="C947" s="34"/>
      <c r="D947" s="212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</row>
    <row r="948" spans="2:27" ht="11.25" customHeight="1">
      <c r="B948" s="34"/>
      <c r="C948" s="34"/>
      <c r="D948" s="212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</row>
    <row r="949" spans="2:27" ht="11.25" customHeight="1">
      <c r="B949" s="34"/>
      <c r="C949" s="34"/>
      <c r="D949" s="212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</row>
    <row r="950" spans="2:27" ht="11.25" customHeight="1">
      <c r="B950" s="34"/>
      <c r="C950" s="34"/>
      <c r="D950" s="212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</row>
    <row r="951" spans="2:27" ht="11.25" customHeight="1">
      <c r="B951" s="34"/>
      <c r="C951" s="34"/>
      <c r="D951" s="212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</row>
    <row r="952" spans="2:27" ht="11.25" customHeight="1">
      <c r="B952" s="34"/>
      <c r="C952" s="34"/>
      <c r="D952" s="212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</row>
    <row r="953" spans="2:27" ht="11.25" customHeight="1">
      <c r="B953" s="34"/>
      <c r="C953" s="34"/>
      <c r="D953" s="212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</row>
    <row r="954" spans="2:27" ht="11.25" customHeight="1">
      <c r="B954" s="34"/>
      <c r="C954" s="34"/>
      <c r="D954" s="212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</row>
    <row r="955" spans="2:27" ht="11.25" customHeight="1">
      <c r="B955" s="34"/>
      <c r="C955" s="34"/>
      <c r="D955" s="212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</row>
    <row r="956" spans="2:27" ht="11.25" customHeight="1">
      <c r="B956" s="34"/>
      <c r="C956" s="34"/>
      <c r="D956" s="212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</row>
    <row r="957" spans="2:27" ht="11.25" customHeight="1">
      <c r="B957" s="34"/>
      <c r="C957" s="34"/>
      <c r="D957" s="212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</row>
    <row r="958" spans="2:27" ht="11.25" customHeight="1">
      <c r="B958" s="34"/>
      <c r="C958" s="34"/>
      <c r="D958" s="212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</row>
    <row r="959" spans="2:27" ht="11.25" customHeight="1">
      <c r="B959" s="34"/>
      <c r="C959" s="34"/>
      <c r="D959" s="212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</row>
    <row r="960" spans="2:27" ht="11.25" customHeight="1">
      <c r="B960" s="34"/>
      <c r="C960" s="34"/>
      <c r="D960" s="212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</row>
    <row r="961" spans="2:27" ht="11.25" customHeight="1">
      <c r="B961" s="34"/>
      <c r="C961" s="34"/>
      <c r="D961" s="212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</row>
    <row r="962" spans="2:27" ht="11.25" customHeight="1">
      <c r="B962" s="34"/>
      <c r="C962" s="34"/>
      <c r="D962" s="212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</row>
    <row r="963" spans="2:27" ht="11.25" customHeight="1">
      <c r="B963" s="34"/>
      <c r="C963" s="34"/>
      <c r="D963" s="212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</row>
    <row r="964" spans="2:27" ht="11.25" customHeight="1">
      <c r="B964" s="34"/>
      <c r="C964" s="34"/>
      <c r="D964" s="212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</row>
    <row r="965" spans="2:27" ht="11.25" customHeight="1">
      <c r="B965" s="34"/>
      <c r="C965" s="34"/>
      <c r="D965" s="212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</row>
    <row r="966" spans="2:27" ht="11.25" customHeight="1">
      <c r="B966" s="34"/>
      <c r="C966" s="34"/>
      <c r="D966" s="212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</row>
    <row r="967" spans="2:27" ht="11.25" customHeight="1">
      <c r="B967" s="34"/>
      <c r="C967" s="34"/>
      <c r="D967" s="212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</row>
    <row r="968" spans="2:27" ht="11.25" customHeight="1">
      <c r="B968" s="34"/>
      <c r="C968" s="34"/>
      <c r="D968" s="212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</row>
    <row r="969" spans="2:27" ht="11.25" customHeight="1">
      <c r="B969" s="34"/>
      <c r="C969" s="34"/>
      <c r="D969" s="212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</row>
    <row r="970" spans="2:27" ht="11.25" customHeight="1">
      <c r="B970" s="34"/>
      <c r="C970" s="34"/>
      <c r="D970" s="212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</row>
    <row r="971" spans="2:27" ht="11.25" customHeight="1">
      <c r="B971" s="34"/>
      <c r="C971" s="34"/>
      <c r="D971" s="212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</row>
    <row r="972" spans="2:27" ht="11.25" customHeight="1">
      <c r="B972" s="34"/>
      <c r="C972" s="34"/>
      <c r="D972" s="212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</row>
    <row r="973" spans="2:27" ht="11.25" customHeight="1">
      <c r="B973" s="34"/>
      <c r="C973" s="34"/>
      <c r="D973" s="212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</row>
    <row r="974" spans="2:27" ht="11.25" customHeight="1">
      <c r="B974" s="34"/>
      <c r="C974" s="34"/>
      <c r="D974" s="212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</row>
    <row r="975" spans="2:27" ht="11.25" customHeight="1">
      <c r="B975" s="34"/>
      <c r="C975" s="34"/>
      <c r="D975" s="212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</row>
    <row r="976" spans="2:27" ht="11.25" customHeight="1">
      <c r="B976" s="34"/>
      <c r="C976" s="34"/>
      <c r="D976" s="212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</row>
    <row r="977" spans="2:27" ht="11.25" customHeight="1">
      <c r="B977" s="34"/>
      <c r="C977" s="34"/>
      <c r="D977" s="212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</row>
    <row r="978" spans="2:27" ht="11.25" customHeight="1">
      <c r="B978" s="34"/>
      <c r="C978" s="34"/>
      <c r="D978" s="212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</row>
    <row r="979" spans="2:27" ht="11.25" customHeight="1">
      <c r="B979" s="34"/>
      <c r="C979" s="34"/>
      <c r="D979" s="212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</row>
    <row r="980" spans="2:27" ht="11.25" customHeight="1">
      <c r="B980" s="34"/>
      <c r="C980" s="34"/>
      <c r="D980" s="212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</row>
    <row r="981" spans="2:27" ht="11.25" customHeight="1">
      <c r="B981" s="34"/>
      <c r="C981" s="34"/>
      <c r="D981" s="212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</row>
    <row r="982" spans="2:27" ht="11.25" customHeight="1">
      <c r="B982" s="34"/>
      <c r="C982" s="34"/>
      <c r="D982" s="212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</row>
    <row r="983" spans="2:27" ht="11.25" customHeight="1">
      <c r="B983" s="34"/>
      <c r="C983" s="34"/>
      <c r="D983" s="212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</row>
    <row r="984" spans="2:27" ht="11.25" customHeight="1">
      <c r="B984" s="34"/>
      <c r="C984" s="34"/>
      <c r="D984" s="212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</row>
    <row r="985" spans="2:27" ht="11.25" customHeight="1">
      <c r="B985" s="34"/>
      <c r="C985" s="34"/>
      <c r="D985" s="212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</row>
    <row r="986" spans="2:27" ht="11.25" customHeight="1">
      <c r="B986" s="34"/>
      <c r="C986" s="34"/>
      <c r="D986" s="212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</row>
    <row r="987" spans="2:27" ht="11.25" customHeight="1">
      <c r="B987" s="34"/>
      <c r="C987" s="34"/>
      <c r="D987" s="212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</row>
    <row r="988" spans="2:27" ht="11.25" customHeight="1">
      <c r="B988" s="34"/>
      <c r="C988" s="34"/>
      <c r="D988" s="212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</row>
    <row r="989" spans="2:27" ht="11.25" customHeight="1">
      <c r="B989" s="34"/>
      <c r="C989" s="34"/>
      <c r="D989" s="212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</row>
    <row r="990" spans="2:27" ht="11.25" customHeight="1">
      <c r="B990" s="34"/>
      <c r="C990" s="34"/>
      <c r="D990" s="212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</row>
    <row r="991" spans="2:27" ht="11.25" customHeight="1">
      <c r="B991" s="34"/>
      <c r="C991" s="34"/>
      <c r="D991" s="212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</row>
    <row r="992" spans="2:27" ht="11.25" customHeight="1">
      <c r="B992" s="34"/>
      <c r="C992" s="34"/>
      <c r="D992" s="212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</row>
    <row r="993" spans="2:27" ht="11.25" customHeight="1">
      <c r="B993" s="34"/>
      <c r="C993" s="34"/>
      <c r="D993" s="212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</row>
    <row r="994" spans="2:27" ht="11.25" customHeight="1">
      <c r="B994" s="34"/>
      <c r="C994" s="34"/>
      <c r="D994" s="212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</row>
    <row r="995" spans="2:27" ht="11.25" customHeight="1">
      <c r="B995" s="34"/>
      <c r="C995" s="34"/>
      <c r="D995" s="212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</row>
    <row r="996" spans="2:27" ht="11.25" customHeight="1">
      <c r="B996" s="34"/>
      <c r="C996" s="34"/>
      <c r="D996" s="212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</row>
    <row r="997" spans="2:27" ht="11.25" customHeight="1">
      <c r="B997" s="34"/>
      <c r="C997" s="34"/>
      <c r="D997" s="212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</row>
    <row r="998" spans="2:27" ht="11.25" customHeight="1">
      <c r="B998" s="34"/>
      <c r="C998" s="34"/>
      <c r="D998" s="212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</row>
    <row r="999" spans="2:27" ht="11.25" customHeight="1">
      <c r="B999" s="34"/>
      <c r="C999" s="34"/>
      <c r="D999" s="212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</row>
    <row r="1000" spans="2:27" ht="11.25" customHeight="1">
      <c r="B1000" s="34"/>
      <c r="C1000" s="34"/>
      <c r="D1000" s="212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</row>
  </sheetData>
  <mergeCells count="3">
    <mergeCell ref="B2:C2"/>
    <mergeCell ref="B4:C4"/>
    <mergeCell ref="B3:C3"/>
  </mergeCells>
  <pageMargins left="0.7" right="0.7" top="0.75" bottom="0.75" header="0" footer="0"/>
  <pageSetup orientation="portrait" r:id="rId1"/>
  <rowBreaks count="1" manualBreakCount="1">
    <brk id="35" min="1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showGridLines="0" view="pageBreakPreview" zoomScale="110" zoomScaleNormal="100" zoomScaleSheetLayoutView="110" workbookViewId="0">
      <selection activeCell="M13" sqref="M13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10" customWidth="1"/>
  </cols>
  <sheetData>
    <row r="1" spans="1:13" ht="14">
      <c r="A1" s="363" t="s">
        <v>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</row>
    <row r="3" spans="1:13" ht="12.75" customHeight="1">
      <c r="A3" s="364" t="s">
        <v>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2" customHeight="1">
      <c r="A5" s="12"/>
      <c r="B5" s="360" t="s">
        <v>3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9" t="s">
        <v>5</v>
      </c>
    </row>
    <row r="6" spans="1:13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23" t="s">
        <v>57</v>
      </c>
    </row>
    <row r="7" spans="1:13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30" t="s">
        <v>60</v>
      </c>
    </row>
    <row r="8" spans="1:13" ht="12" customHeight="1">
      <c r="A8" s="32" t="s">
        <v>45</v>
      </c>
      <c r="B8" s="32">
        <f>SUM('2A By Location'!B8:B9)</f>
        <v>2466</v>
      </c>
      <c r="C8" s="32">
        <f>SUM('2A By Location'!C8:C9)</f>
        <v>6402</v>
      </c>
      <c r="D8" s="32">
        <f>SUM('2A By Location'!D8:D9)</f>
        <v>2922</v>
      </c>
      <c r="E8" s="32">
        <f>SUM('2A By Location'!E8:E9)</f>
        <v>2172</v>
      </c>
      <c r="F8" s="32">
        <f>SUM('2A By Location'!F8:F9)</f>
        <v>599</v>
      </c>
      <c r="G8" s="32">
        <f>SUM('2A By Location'!G8:G9)</f>
        <v>1222</v>
      </c>
      <c r="H8" s="32">
        <f>SUM('2A By Location'!H8:H9)</f>
        <v>615</v>
      </c>
      <c r="I8" s="32">
        <f>SUM('2A By Location'!I8:I9)</f>
        <v>233</v>
      </c>
      <c r="J8" s="32">
        <f>SUM('2A By Location'!J8:J9)</f>
        <v>135</v>
      </c>
      <c r="K8" s="32">
        <f>SUM('2A By Location'!K8:K9)</f>
        <v>171</v>
      </c>
      <c r="L8" s="32">
        <f>SUM(B8:K8)</f>
        <v>16937</v>
      </c>
      <c r="M8" s="32">
        <f>SUM('2A By Location'!M8:M9)</f>
        <v>72</v>
      </c>
    </row>
    <row r="9" spans="1:13" ht="12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2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4">
    <mergeCell ref="B5:L5"/>
    <mergeCell ref="A1:M1"/>
    <mergeCell ref="A3:M3"/>
    <mergeCell ref="A2:M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showGridLines="0" view="pageBreakPreview" zoomScale="60" zoomScaleNormal="100" workbookViewId="0">
      <selection activeCell="Q26" sqref="Q26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8" customWidth="1"/>
  </cols>
  <sheetData>
    <row r="1" spans="1:13" ht="14">
      <c r="A1" s="363" t="s">
        <v>61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6"/>
    </row>
    <row r="2" spans="1:13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6"/>
    </row>
    <row r="3" spans="1:13" ht="12.75" customHeight="1">
      <c r="A3" s="364" t="s">
        <v>11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6"/>
    </row>
    <row r="4" spans="1:13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2" customHeight="1">
      <c r="A5" s="12"/>
      <c r="B5" s="360" t="s">
        <v>62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0"/>
    </row>
    <row r="6" spans="1:13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0"/>
    </row>
    <row r="7" spans="1:13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10"/>
    </row>
    <row r="8" spans="1:13" ht="12" customHeight="1">
      <c r="A8" s="32" t="s">
        <v>45</v>
      </c>
      <c r="B8" s="33">
        <f>'1A University-wide'!B8/'1A University-wide'!$L8</f>
        <v>0.14559839404853281</v>
      </c>
      <c r="C8" s="33">
        <f>'1A University-wide'!C8/'1A University-wide'!$L8</f>
        <v>0.37798901812599633</v>
      </c>
      <c r="D8" s="33">
        <f>'1A University-wide'!D8/'1A University-wide'!$L8</f>
        <v>0.17252169805750722</v>
      </c>
      <c r="E8" s="33">
        <f>'1A University-wide'!E8/'1A University-wide'!$L8</f>
        <v>0.12823994804274666</v>
      </c>
      <c r="F8" s="33">
        <f>'1A University-wide'!F8/'1A University-wide'!$L8</f>
        <v>3.5366357678455453E-2</v>
      </c>
      <c r="G8" s="33">
        <f>'1A University-wide'!G8/'1A University-wide'!$L8</f>
        <v>7.2149731357383243E-2</v>
      </c>
      <c r="H8" s="33">
        <f>'1A University-wide'!H8/'1A University-wide'!$L8</f>
        <v>3.6311035012103678E-2</v>
      </c>
      <c r="I8" s="33">
        <f>'1A University-wide'!I8/'1A University-wide'!$L8</f>
        <v>1.3756863671252288E-2</v>
      </c>
      <c r="J8" s="33">
        <f>'1A University-wide'!J8/'1A University-wide'!$L8</f>
        <v>7.9707150026569057E-3</v>
      </c>
      <c r="K8" s="33">
        <f>'1A University-wide'!K8/'1A University-wide'!$L8</f>
        <v>1.0096239003365414E-2</v>
      </c>
      <c r="L8" s="33">
        <f>'1A University-wide'!L8/'1A University-wide'!$L8</f>
        <v>1</v>
      </c>
      <c r="M8" s="10"/>
    </row>
    <row r="9" spans="1:13" ht="12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2" customHeight="1">
      <c r="A10" s="34" t="s">
        <v>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4">
    <mergeCell ref="B5:L5"/>
    <mergeCell ref="A2:L2"/>
    <mergeCell ref="A3:L3"/>
    <mergeCell ref="A1:L1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"/>
  <sheetViews>
    <sheetView showGridLines="0" view="pageBreakPreview" zoomScale="120" zoomScaleNormal="100" zoomScaleSheetLayoutView="120" workbookViewId="0">
      <selection activeCell="N2" sqref="N2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10" customWidth="1"/>
    <col min="14" max="14" width="1.1796875" customWidth="1"/>
    <col min="15" max="15" width="8" customWidth="1"/>
  </cols>
  <sheetData>
    <row r="1" spans="1:15" ht="14">
      <c r="A1" s="363" t="s">
        <v>64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"/>
      <c r="O1" s="6"/>
    </row>
    <row r="2" spans="1:15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6"/>
      <c r="O2" s="6"/>
    </row>
    <row r="3" spans="1:15" ht="12.75" customHeight="1">
      <c r="A3" s="364" t="s">
        <v>13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"/>
      <c r="O3" s="6"/>
    </row>
    <row r="4" spans="1:15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2" customHeight="1">
      <c r="A5" s="349" t="s">
        <v>65</v>
      </c>
      <c r="B5" s="365" t="s">
        <v>3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47" t="s">
        <v>5</v>
      </c>
      <c r="N5" s="10"/>
      <c r="O5" s="10"/>
    </row>
    <row r="6" spans="1:15" ht="12" customHeight="1">
      <c r="A6" s="350"/>
      <c r="B6" s="349" t="s">
        <v>46</v>
      </c>
      <c r="C6" s="349" t="s">
        <v>47</v>
      </c>
      <c r="D6" s="349" t="s">
        <v>48</v>
      </c>
      <c r="E6" s="349" t="s">
        <v>49</v>
      </c>
      <c r="F6" s="349" t="s">
        <v>50</v>
      </c>
      <c r="G6" s="349" t="s">
        <v>51</v>
      </c>
      <c r="H6" s="349" t="s">
        <v>52</v>
      </c>
      <c r="I6" s="349" t="s">
        <v>53</v>
      </c>
      <c r="J6" s="349" t="s">
        <v>54</v>
      </c>
      <c r="K6" s="349" t="s">
        <v>55</v>
      </c>
      <c r="L6" s="347" t="s">
        <v>56</v>
      </c>
      <c r="M6" s="316" t="s">
        <v>57</v>
      </c>
      <c r="N6" s="10"/>
      <c r="O6" s="10"/>
    </row>
    <row r="7" spans="1:15" ht="12" customHeight="1">
      <c r="A7" s="350"/>
      <c r="B7" s="350"/>
      <c r="C7" s="350"/>
      <c r="D7" s="350"/>
      <c r="E7" s="350"/>
      <c r="F7" s="350"/>
      <c r="G7" s="350"/>
      <c r="H7" s="350"/>
      <c r="I7" s="350" t="s">
        <v>58</v>
      </c>
      <c r="J7" s="350" t="s">
        <v>59</v>
      </c>
      <c r="K7" s="350"/>
      <c r="L7" s="316"/>
      <c r="M7" s="316" t="s">
        <v>60</v>
      </c>
      <c r="N7" s="10"/>
      <c r="O7" s="10"/>
    </row>
    <row r="8" spans="1:15" ht="12" customHeight="1">
      <c r="A8" s="267" t="s">
        <v>66</v>
      </c>
      <c r="B8" s="267">
        <f>SUM('3A By Area'!B8:B10)</f>
        <v>2188</v>
      </c>
      <c r="C8" s="267">
        <f>SUM('3A By Area'!C8:C10)</f>
        <v>5172</v>
      </c>
      <c r="D8" s="267">
        <f>SUM('3A By Area'!D8:D10)</f>
        <v>2922</v>
      </c>
      <c r="E8" s="267">
        <f>SUM('3A By Area'!E8:E10)</f>
        <v>1807</v>
      </c>
      <c r="F8" s="267">
        <f>SUM('3A By Area'!F8:F10)</f>
        <v>496</v>
      </c>
      <c r="G8" s="267">
        <f>SUM('3A By Area'!G8:G10)</f>
        <v>1116</v>
      </c>
      <c r="H8" s="267">
        <f>SUM('3A By Area'!H8:H10)</f>
        <v>563</v>
      </c>
      <c r="I8" s="267">
        <f>SUM('3A By Area'!I8:I10)</f>
        <v>220</v>
      </c>
      <c r="J8" s="267">
        <f>SUM('3A By Area'!J8:J10)</f>
        <v>120</v>
      </c>
      <c r="K8" s="267">
        <f>SUM('3A By Area'!K8:K10)</f>
        <v>158</v>
      </c>
      <c r="L8" s="319">
        <f t="shared" ref="L8:L9" si="0">SUM(B8:K8)</f>
        <v>14762</v>
      </c>
      <c r="M8" s="319">
        <f>SUM('3A By Area'!M8:M10)</f>
        <v>68</v>
      </c>
      <c r="N8" s="10"/>
      <c r="O8" s="10"/>
    </row>
    <row r="9" spans="1:15" ht="12" customHeight="1">
      <c r="A9" s="351" t="s">
        <v>68</v>
      </c>
      <c r="B9" s="351">
        <f>SUM('3A By Area'!B11)</f>
        <v>278</v>
      </c>
      <c r="C9" s="351">
        <f>SUM('3A By Area'!C11)</f>
        <v>1230</v>
      </c>
      <c r="D9" s="351">
        <f>SUM('3A By Area'!D11)</f>
        <v>0</v>
      </c>
      <c r="E9" s="351">
        <f>SUM('3A By Area'!E11)</f>
        <v>365</v>
      </c>
      <c r="F9" s="351">
        <f>SUM('3A By Area'!F11)</f>
        <v>103</v>
      </c>
      <c r="G9" s="351">
        <f>SUM('3A By Area'!G11)</f>
        <v>106</v>
      </c>
      <c r="H9" s="351">
        <f>SUM('3A By Area'!H11)</f>
        <v>52</v>
      </c>
      <c r="I9" s="351">
        <f>SUM('3A By Area'!I11)</f>
        <v>13</v>
      </c>
      <c r="J9" s="351">
        <f>SUM('3A By Area'!J11)</f>
        <v>15</v>
      </c>
      <c r="K9" s="351">
        <f>SUM('3A By Area'!K11)</f>
        <v>13</v>
      </c>
      <c r="L9" s="348">
        <f t="shared" si="0"/>
        <v>2175</v>
      </c>
      <c r="M9" s="348">
        <f>SUM('3A By Area'!M11)</f>
        <v>4</v>
      </c>
      <c r="N9" s="10"/>
      <c r="O9" s="10"/>
    </row>
    <row r="10" spans="1:15" ht="12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4">
    <mergeCell ref="A2:M2"/>
    <mergeCell ref="B5:L5"/>
    <mergeCell ref="A3:M3"/>
    <mergeCell ref="A1:M1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showGridLines="0" view="pageBreakPreview" zoomScale="110" zoomScaleNormal="100" zoomScaleSheetLayoutView="110" workbookViewId="0">
      <selection activeCell="M2" sqref="M2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4" customWidth="1"/>
    <col min="14" max="14" width="8" customWidth="1"/>
  </cols>
  <sheetData>
    <row r="1" spans="1:14" ht="14">
      <c r="A1" s="363" t="s">
        <v>67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6"/>
      <c r="N1" s="6"/>
    </row>
    <row r="2" spans="1:14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6"/>
      <c r="N2" s="6"/>
    </row>
    <row r="3" spans="1:14" ht="12.75" customHeight="1">
      <c r="A3" s="364" t="s">
        <v>15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6"/>
      <c r="N3" s="6"/>
    </row>
    <row r="4" spans="1:14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2" customHeight="1">
      <c r="A5" s="12" t="s">
        <v>65</v>
      </c>
      <c r="B5" s="360" t="s">
        <v>62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0"/>
      <c r="N5" s="10"/>
    </row>
    <row r="6" spans="1:14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0"/>
      <c r="N6" s="10"/>
    </row>
    <row r="7" spans="1:14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10"/>
      <c r="N7" s="10"/>
    </row>
    <row r="8" spans="1:14" ht="12" customHeight="1">
      <c r="A8" s="35" t="s">
        <v>66</v>
      </c>
      <c r="B8" s="37">
        <f>'2A By Location'!B8/'2A By Location'!$L8</f>
        <v>0.14821839859097682</v>
      </c>
      <c r="C8" s="37">
        <f>'2A By Location'!C8/'2A By Location'!$L8</f>
        <v>0.35035902994174228</v>
      </c>
      <c r="D8" s="37">
        <f>'2A By Location'!D8/'2A By Location'!$L8</f>
        <v>0.19794065844736486</v>
      </c>
      <c r="E8" s="37">
        <f>'2A By Location'!E8/'2A By Location'!$L8</f>
        <v>0.12240888768459558</v>
      </c>
      <c r="F8" s="37">
        <f>'2A By Location'!F8/'2A By Location'!$L8</f>
        <v>3.3599783227204985E-2</v>
      </c>
      <c r="G8" s="37">
        <f>'2A By Location'!G8/'2A By Location'!$L8</f>
        <v>7.5599512261211213E-2</v>
      </c>
      <c r="H8" s="37">
        <f>'2A By Location'!H8/'2A By Location'!$L8</f>
        <v>3.8138463622815338E-2</v>
      </c>
      <c r="I8" s="37">
        <f>'2A By Location'!I8/'2A By Location'!$L8</f>
        <v>1.4903129657228018E-2</v>
      </c>
      <c r="J8" s="37">
        <f>'2A By Location'!J8/'2A By Location'!$L8</f>
        <v>8.1289798130334649E-3</v>
      </c>
      <c r="K8" s="37">
        <f>'2A By Location'!K8/'2A By Location'!$L8</f>
        <v>1.0703156753827395E-2</v>
      </c>
      <c r="L8" s="37">
        <f>'2A By Location'!L8/'2A By Location'!$L8</f>
        <v>1</v>
      </c>
      <c r="M8" s="10"/>
      <c r="N8" s="10"/>
    </row>
    <row r="9" spans="1:14" ht="12" customHeight="1">
      <c r="A9" s="36" t="s">
        <v>68</v>
      </c>
      <c r="B9" s="38">
        <f>'2A By Location'!B9/'2A By Location'!$L9</f>
        <v>0.12781609195402299</v>
      </c>
      <c r="C9" s="38">
        <f>'2A By Location'!C9/'2A By Location'!$L9</f>
        <v>0.56551724137931036</v>
      </c>
      <c r="D9" s="38">
        <f>'2A By Location'!D9/'2A By Location'!$L9</f>
        <v>0</v>
      </c>
      <c r="E9" s="38">
        <f>'2A By Location'!E9/'2A By Location'!$L9</f>
        <v>0.167816091954023</v>
      </c>
      <c r="F9" s="38">
        <f>'2A By Location'!F9/'2A By Location'!$L9</f>
        <v>4.7356321839080458E-2</v>
      </c>
      <c r="G9" s="38">
        <f>'2A By Location'!G9/'2A By Location'!$L9</f>
        <v>4.8735632183908043E-2</v>
      </c>
      <c r="H9" s="38">
        <f>'2A By Location'!H9/'2A By Location'!$L9</f>
        <v>2.3908045977011495E-2</v>
      </c>
      <c r="I9" s="38">
        <f>'2A By Location'!I9/'2A By Location'!$L9</f>
        <v>5.9770114942528738E-3</v>
      </c>
      <c r="J9" s="38">
        <f>'2A By Location'!J9/'2A By Location'!$L9</f>
        <v>6.8965517241379309E-3</v>
      </c>
      <c r="K9" s="38">
        <f>'2A By Location'!K9/'2A By Location'!$L9</f>
        <v>5.9770114942528738E-3</v>
      </c>
      <c r="L9" s="38">
        <f>'2A By Location'!L9/'2A By Location'!$L9</f>
        <v>1</v>
      </c>
      <c r="M9" s="10"/>
      <c r="N9" s="10"/>
    </row>
    <row r="10" spans="1:14" ht="12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2" customHeight="1">
      <c r="A11" s="34" t="s">
        <v>63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mergeCells count="4">
    <mergeCell ref="A2:L2"/>
    <mergeCell ref="B5:L5"/>
    <mergeCell ref="A3:L3"/>
    <mergeCell ref="A1:L1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"/>
  <sheetViews>
    <sheetView showGridLines="0" zoomScaleNormal="100" zoomScaleSheetLayoutView="150" workbookViewId="0">
      <selection activeCell="D14" sqref="D14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10" customWidth="1"/>
    <col min="14" max="14" width="4.453125" customWidth="1"/>
    <col min="15" max="15" width="8" customWidth="1"/>
  </cols>
  <sheetData>
    <row r="1" spans="1:15" ht="14">
      <c r="A1" s="363" t="s">
        <v>69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"/>
      <c r="O1" s="6"/>
    </row>
    <row r="2" spans="1:15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6"/>
      <c r="O2" s="6"/>
    </row>
    <row r="3" spans="1:15" ht="12.75" customHeight="1">
      <c r="A3" s="364" t="s">
        <v>17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"/>
      <c r="O3" s="6"/>
    </row>
    <row r="4" spans="1:15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2" customHeight="1">
      <c r="A5" s="12" t="s">
        <v>70</v>
      </c>
      <c r="B5" s="360" t="s">
        <v>3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9" t="s">
        <v>5</v>
      </c>
      <c r="N5" s="10"/>
      <c r="O5" s="10"/>
    </row>
    <row r="6" spans="1:15" ht="12" customHeight="1">
      <c r="A6" s="21"/>
      <c r="B6" s="12" t="s">
        <v>46</v>
      </c>
      <c r="C6" s="342" t="s">
        <v>47</v>
      </c>
      <c r="D6" s="338" t="s">
        <v>48</v>
      </c>
      <c r="E6" s="342" t="s">
        <v>49</v>
      </c>
      <c r="F6" s="338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23" t="s">
        <v>57</v>
      </c>
      <c r="N6" s="10"/>
      <c r="O6" s="10"/>
    </row>
    <row r="7" spans="1:15" ht="12" customHeight="1">
      <c r="A7" s="28"/>
      <c r="B7" s="28"/>
      <c r="C7" s="343"/>
      <c r="D7" s="30"/>
      <c r="E7" s="343"/>
      <c r="F7" s="30"/>
      <c r="G7" s="28"/>
      <c r="H7" s="28"/>
      <c r="I7" s="28" t="s">
        <v>58</v>
      </c>
      <c r="J7" s="28" t="s">
        <v>59</v>
      </c>
      <c r="K7" s="28"/>
      <c r="L7" s="28"/>
      <c r="M7" s="30" t="s">
        <v>60</v>
      </c>
      <c r="N7" s="10"/>
      <c r="O7" s="10"/>
    </row>
    <row r="8" spans="1:15" ht="12" customHeight="1">
      <c r="A8" s="39" t="s">
        <v>71</v>
      </c>
      <c r="B8" s="39">
        <f>SUM('4A By Neighborhood'!B8:B11)</f>
        <v>0</v>
      </c>
      <c r="C8" s="344">
        <f>SUM('4A By Neighborhood'!C8:C11)</f>
        <v>121</v>
      </c>
      <c r="D8" s="339">
        <f>SUM('4A By Neighborhood'!D8:D11)</f>
        <v>139</v>
      </c>
      <c r="E8" s="344">
        <f>SUM('4A By Neighborhood'!E8:E11)</f>
        <v>4</v>
      </c>
      <c r="F8" s="339">
        <f>SUM('4A By Neighborhood'!F8:F11)</f>
        <v>3</v>
      </c>
      <c r="G8" s="39">
        <f>SUM('4A By Neighborhood'!G8:G11)</f>
        <v>462</v>
      </c>
      <c r="H8" s="39">
        <f>SUM('4A By Neighborhood'!H8:H11)</f>
        <v>31</v>
      </c>
      <c r="I8" s="39">
        <f>SUM('4A By Neighborhood'!I8:I11)</f>
        <v>5</v>
      </c>
      <c r="J8" s="39">
        <f>SUM('4A By Neighborhood'!J8:J11)</f>
        <v>6</v>
      </c>
      <c r="K8" s="39">
        <f>SUM('4A By Neighborhood'!K8:K11)</f>
        <v>22</v>
      </c>
      <c r="L8" s="39">
        <f t="shared" ref="L8:L11" si="0">SUM(B8:K8)</f>
        <v>793</v>
      </c>
      <c r="M8" s="39">
        <f>SUM('4A By Neighborhood'!M8:M11)</f>
        <v>9</v>
      </c>
      <c r="N8" s="10"/>
      <c r="O8" s="10"/>
    </row>
    <row r="9" spans="1:15" ht="12" customHeight="1">
      <c r="A9" s="40" t="s">
        <v>73</v>
      </c>
      <c r="B9" s="40">
        <f>SUM('4A By Neighborhood'!B12:B23)</f>
        <v>1699</v>
      </c>
      <c r="C9" s="345">
        <f>SUM('4A By Neighborhood'!C12:C23)</f>
        <v>2999</v>
      </c>
      <c r="D9" s="340">
        <f>SUM('4A By Neighborhood'!D12:D23)</f>
        <v>1556</v>
      </c>
      <c r="E9" s="345">
        <f>SUM('4A By Neighborhood'!E12:E23)</f>
        <v>861</v>
      </c>
      <c r="F9" s="340">
        <f>SUM('4A By Neighborhood'!F12:F23)</f>
        <v>389</v>
      </c>
      <c r="G9" s="40">
        <f>SUM('4A By Neighborhood'!G12:G23)</f>
        <v>385</v>
      </c>
      <c r="H9" s="40">
        <f>SUM('4A By Neighborhood'!H12:H23)</f>
        <v>315</v>
      </c>
      <c r="I9" s="40">
        <f>SUM('4A By Neighborhood'!I12:I23)</f>
        <v>194</v>
      </c>
      <c r="J9" s="40">
        <f>SUM('4A By Neighborhood'!J12:J23)</f>
        <v>97</v>
      </c>
      <c r="K9" s="40">
        <f>SUM('4A By Neighborhood'!K12:K23)</f>
        <v>111</v>
      </c>
      <c r="L9" s="40">
        <f t="shared" si="0"/>
        <v>8606</v>
      </c>
      <c r="M9" s="40">
        <f>SUM('4A By Neighborhood'!M12:M23)</f>
        <v>40</v>
      </c>
      <c r="N9" s="10"/>
      <c r="O9" s="10"/>
    </row>
    <row r="10" spans="1:15" ht="12" customHeight="1">
      <c r="A10" s="35" t="s">
        <v>74</v>
      </c>
      <c r="B10" s="35">
        <f>SUM('4A By Neighborhood'!B24:B26)</f>
        <v>489</v>
      </c>
      <c r="C10" s="322">
        <f>SUM('4A By Neighborhood'!C24:C26)</f>
        <v>2052</v>
      </c>
      <c r="D10" s="269">
        <f>SUM('4A By Neighborhood'!D24:D26)</f>
        <v>1227</v>
      </c>
      <c r="E10" s="322">
        <f>SUM('4A By Neighborhood'!E24:E26)</f>
        <v>942</v>
      </c>
      <c r="F10" s="269">
        <f>SUM('4A By Neighborhood'!F24:F26)</f>
        <v>104</v>
      </c>
      <c r="G10" s="35">
        <f>SUM('4A By Neighborhood'!G24:G26)</f>
        <v>269</v>
      </c>
      <c r="H10" s="35">
        <f>SUM('4A By Neighborhood'!H24:H26)</f>
        <v>217</v>
      </c>
      <c r="I10" s="35">
        <f>SUM('4A By Neighborhood'!I24:I26)</f>
        <v>21</v>
      </c>
      <c r="J10" s="35">
        <f>SUM('4A By Neighborhood'!J24:J26)</f>
        <v>17</v>
      </c>
      <c r="K10" s="35">
        <f>SUM('4A By Neighborhood'!K24:K26)</f>
        <v>25</v>
      </c>
      <c r="L10" s="35">
        <f t="shared" si="0"/>
        <v>5363</v>
      </c>
      <c r="M10" s="35">
        <f>SUM('4A By Neighborhood'!M24:M26)</f>
        <v>19</v>
      </c>
      <c r="N10" s="10"/>
      <c r="O10" s="10"/>
    </row>
    <row r="11" spans="1:15" ht="12" customHeight="1">
      <c r="A11" s="36" t="s">
        <v>68</v>
      </c>
      <c r="B11" s="36">
        <f>SUM('4A By Neighborhood'!B27)</f>
        <v>278</v>
      </c>
      <c r="C11" s="346">
        <f>SUM('4A By Neighborhood'!C27)</f>
        <v>1230</v>
      </c>
      <c r="D11" s="341">
        <f>SUM('4A By Neighborhood'!D27)</f>
        <v>0</v>
      </c>
      <c r="E11" s="346">
        <f>SUM('4A By Neighborhood'!E27)</f>
        <v>365</v>
      </c>
      <c r="F11" s="341">
        <f>SUM('4A By Neighborhood'!F27)</f>
        <v>103</v>
      </c>
      <c r="G11" s="36">
        <f>SUM('4A By Neighborhood'!G27)</f>
        <v>106</v>
      </c>
      <c r="H11" s="36">
        <f>SUM('4A By Neighborhood'!H27)</f>
        <v>52</v>
      </c>
      <c r="I11" s="36">
        <f>SUM('4A By Neighborhood'!I27)</f>
        <v>13</v>
      </c>
      <c r="J11" s="36">
        <f>SUM('4A By Neighborhood'!J27)</f>
        <v>15</v>
      </c>
      <c r="K11" s="36">
        <f>SUM('4A By Neighborhood'!K27)</f>
        <v>13</v>
      </c>
      <c r="L11" s="36">
        <f t="shared" si="0"/>
        <v>2175</v>
      </c>
      <c r="M11" s="36">
        <f>SUM('4A By Neighborhood'!M27)</f>
        <v>4</v>
      </c>
      <c r="N11" s="10"/>
      <c r="O11" s="10"/>
    </row>
    <row r="12" spans="1:15" ht="1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4">
    <mergeCell ref="A2:M2"/>
    <mergeCell ref="B5:L5"/>
    <mergeCell ref="A3:M3"/>
    <mergeCell ref="A1:M1"/>
  </mergeCells>
  <pageMargins left="0.7" right="0.7" top="0.75" bottom="0.75" header="0" footer="0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showGridLines="0" view="pageBreakPreview" zoomScaleNormal="100" zoomScaleSheetLayoutView="100" workbookViewId="0">
      <selection sqref="A1:L1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5.81640625" customWidth="1"/>
    <col min="14" max="14" width="8" customWidth="1"/>
  </cols>
  <sheetData>
    <row r="1" spans="1:14" ht="14">
      <c r="A1" s="363" t="s">
        <v>72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6"/>
      <c r="N1" s="6"/>
    </row>
    <row r="2" spans="1:14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6"/>
      <c r="N2" s="6"/>
    </row>
    <row r="3" spans="1:14" ht="12.75" customHeight="1">
      <c r="A3" s="364" t="s">
        <v>19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6"/>
      <c r="N3" s="6"/>
    </row>
    <row r="4" spans="1:14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2" customHeight="1">
      <c r="A5" s="12" t="s">
        <v>70</v>
      </c>
      <c r="B5" s="360" t="s">
        <v>62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0"/>
      <c r="N5" s="10"/>
    </row>
    <row r="6" spans="1:14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0"/>
      <c r="N6" s="10"/>
    </row>
    <row r="7" spans="1:14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10"/>
      <c r="N7" s="10"/>
    </row>
    <row r="8" spans="1:14" ht="12" customHeight="1">
      <c r="A8" s="39" t="s">
        <v>71</v>
      </c>
      <c r="B8" s="41">
        <f>'3A By Area'!B8/'3A By Area'!$L8</f>
        <v>0</v>
      </c>
      <c r="C8" s="41">
        <f>'3A By Area'!C8/'3A By Area'!$L8</f>
        <v>0.15258511979823455</v>
      </c>
      <c r="D8" s="41">
        <f>'3A By Area'!D8/'3A By Area'!$L8</f>
        <v>0.17528373266078184</v>
      </c>
      <c r="E8" s="41">
        <f>'3A By Area'!E8/'3A By Area'!$L8</f>
        <v>5.0441361916771753E-3</v>
      </c>
      <c r="F8" s="41">
        <f>'3A By Area'!F8/'3A By Area'!$L8</f>
        <v>3.7831021437578815E-3</v>
      </c>
      <c r="G8" s="41">
        <f>'3A By Area'!G8/'3A By Area'!$L8</f>
        <v>0.58259773013871374</v>
      </c>
      <c r="H8" s="41">
        <f>'3A By Area'!H8/'3A By Area'!$L8</f>
        <v>3.9092055485498108E-2</v>
      </c>
      <c r="I8" s="41">
        <f>'3A By Area'!I8/'3A By Area'!$L8</f>
        <v>6.3051702395964691E-3</v>
      </c>
      <c r="J8" s="41">
        <f>'3A By Area'!J8/'3A By Area'!$L8</f>
        <v>7.5662042875157629E-3</v>
      </c>
      <c r="K8" s="41">
        <f>'3A By Area'!K8/'3A By Area'!$L8</f>
        <v>2.7742749054224466E-2</v>
      </c>
      <c r="L8" s="41">
        <f>'3A By Area'!L8/'3A By Area'!$L8</f>
        <v>1</v>
      </c>
      <c r="M8" s="10"/>
      <c r="N8" s="10"/>
    </row>
    <row r="9" spans="1:14" ht="12" customHeight="1">
      <c r="A9" s="40" t="s">
        <v>73</v>
      </c>
      <c r="B9" s="42">
        <f>'3A By Area'!B9/'3A By Area'!$L9</f>
        <v>0.19742040436904484</v>
      </c>
      <c r="C9" s="42">
        <f>'3A By Area'!C9/'3A By Area'!$L9</f>
        <v>0.34847780618173368</v>
      </c>
      <c r="D9" s="42">
        <f>'3A By Area'!D9/'3A By Area'!$L9</f>
        <v>0.18080409016964907</v>
      </c>
      <c r="E9" s="42">
        <f>'3A By Area'!E9/'3A By Area'!$L9</f>
        <v>0.10004647920055774</v>
      </c>
      <c r="F9" s="42">
        <f>'3A By Area'!F9/'3A By Area'!$L9</f>
        <v>4.5201022542412268E-2</v>
      </c>
      <c r="G9" s="42">
        <f>'3A By Area'!G9/'3A By Area'!$L9</f>
        <v>4.4736230536834766E-2</v>
      </c>
      <c r="H9" s="42">
        <f>'3A By Area'!H9/'3A By Area'!$L9</f>
        <v>3.6602370439228447E-2</v>
      </c>
      <c r="I9" s="42">
        <f>'3A By Area'!I9/'3A By Area'!$L9</f>
        <v>2.2542412270508946E-2</v>
      </c>
      <c r="J9" s="42">
        <f>'3A By Area'!J9/'3A By Area'!$L9</f>
        <v>1.1271206135254473E-2</v>
      </c>
      <c r="K9" s="42">
        <f>'3A By Area'!K9/'3A By Area'!$L9</f>
        <v>1.2897978154775738E-2</v>
      </c>
      <c r="L9" s="42">
        <f>'3A By Area'!L9/'3A By Area'!$L9</f>
        <v>1</v>
      </c>
      <c r="M9" s="10"/>
      <c r="N9" s="10"/>
    </row>
    <row r="10" spans="1:14" ht="12" customHeight="1">
      <c r="A10" s="35" t="s">
        <v>74</v>
      </c>
      <c r="B10" s="37">
        <f>'3A By Area'!B10/'3A By Area'!$L10</f>
        <v>9.1180309528249112E-2</v>
      </c>
      <c r="C10" s="37">
        <f>'3A By Area'!C10/'3A By Area'!$L10</f>
        <v>0.38262166697743799</v>
      </c>
      <c r="D10" s="37">
        <f>'3A By Area'!D10/'3A By Area'!$L10</f>
        <v>0.2287898564236435</v>
      </c>
      <c r="E10" s="37">
        <f>'3A By Area'!E10/'3A By Area'!$L10</f>
        <v>0.17564795823233265</v>
      </c>
      <c r="F10" s="37">
        <f>'3A By Area'!F10/'3A By Area'!$L10</f>
        <v>1.9392131269811673E-2</v>
      </c>
      <c r="G10" s="37">
        <f>'3A By Area'!G10/'3A By Area'!$L10</f>
        <v>5.0158493380570573E-2</v>
      </c>
      <c r="H10" s="37">
        <f>'3A By Area'!H10/'3A By Area'!$L10</f>
        <v>4.046242774566474E-2</v>
      </c>
      <c r="I10" s="37">
        <f>'3A By Area'!I10/'3A By Area'!$L10</f>
        <v>3.9157188140965873E-3</v>
      </c>
      <c r="J10" s="37">
        <f>'3A By Area'!J10/'3A By Area'!$L10</f>
        <v>3.1698676114115232E-3</v>
      </c>
      <c r="K10" s="37">
        <f>'3A By Area'!K10/'3A By Area'!$L10</f>
        <v>4.6615700167816519E-3</v>
      </c>
      <c r="L10" s="37">
        <f>'3A By Area'!L10/'3A By Area'!$L10</f>
        <v>1</v>
      </c>
      <c r="M10" s="10"/>
      <c r="N10" s="10"/>
    </row>
    <row r="11" spans="1:14" ht="12" customHeight="1">
      <c r="A11" s="36" t="s">
        <v>68</v>
      </c>
      <c r="B11" s="38">
        <f>'3A By Area'!B11/'3A By Area'!$L11</f>
        <v>0.12781609195402299</v>
      </c>
      <c r="C11" s="38">
        <f>'3A By Area'!C11/'3A By Area'!$L11</f>
        <v>0.56551724137931036</v>
      </c>
      <c r="D11" s="38">
        <f>'3A By Area'!D11/'3A By Area'!$L11</f>
        <v>0</v>
      </c>
      <c r="E11" s="38">
        <f>'3A By Area'!E11/'3A By Area'!$L11</f>
        <v>0.167816091954023</v>
      </c>
      <c r="F11" s="38">
        <f>'3A By Area'!F11/'3A By Area'!$L11</f>
        <v>4.7356321839080458E-2</v>
      </c>
      <c r="G11" s="38">
        <f>'3A By Area'!G11/'3A By Area'!$L11</f>
        <v>4.8735632183908043E-2</v>
      </c>
      <c r="H11" s="38">
        <f>'3A By Area'!H11/'3A By Area'!$L11</f>
        <v>2.3908045977011495E-2</v>
      </c>
      <c r="I11" s="38">
        <f>'3A By Area'!I11/'3A By Area'!$L11</f>
        <v>5.9770114942528738E-3</v>
      </c>
      <c r="J11" s="38">
        <f>'3A By Area'!J11/'3A By Area'!$L11</f>
        <v>6.8965517241379309E-3</v>
      </c>
      <c r="K11" s="38">
        <f>'3A By Area'!K11/'3A By Area'!$L11</f>
        <v>5.9770114942528738E-3</v>
      </c>
      <c r="L11" s="38">
        <f>'3A By Area'!L11/'3A By Area'!$L11</f>
        <v>1</v>
      </c>
      <c r="M11" s="10"/>
      <c r="N11" s="10"/>
    </row>
    <row r="12" spans="1:14" ht="1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2" customHeight="1">
      <c r="A13" s="34" t="s">
        <v>63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</sheetData>
  <mergeCells count="4">
    <mergeCell ref="A2:L2"/>
    <mergeCell ref="B5:L5"/>
    <mergeCell ref="A3:L3"/>
    <mergeCell ref="A1:L1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0"/>
  <sheetViews>
    <sheetView showGridLines="0" view="pageBreakPreview" topLeftCell="A4" zoomScale="106" zoomScaleNormal="100" zoomScaleSheetLayoutView="106" workbookViewId="0">
      <selection activeCell="B15" sqref="B15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10" customWidth="1"/>
    <col min="14" max="14" width="4" customWidth="1"/>
    <col min="15" max="15" width="8" customWidth="1"/>
  </cols>
  <sheetData>
    <row r="1" spans="1:15" ht="14">
      <c r="A1" s="363" t="s">
        <v>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"/>
      <c r="O1" s="6"/>
    </row>
    <row r="2" spans="1:15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6"/>
      <c r="O2" s="6"/>
    </row>
    <row r="3" spans="1:15" ht="12.75" customHeight="1">
      <c r="A3" s="364" t="s">
        <v>21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"/>
      <c r="O3" s="6"/>
    </row>
    <row r="4" spans="1:15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2" customHeight="1">
      <c r="A5" s="12" t="s">
        <v>76</v>
      </c>
      <c r="B5" s="360" t="s">
        <v>3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9" t="s">
        <v>5</v>
      </c>
      <c r="N5" s="10"/>
      <c r="O5" s="10"/>
    </row>
    <row r="6" spans="1:15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23" t="s">
        <v>57</v>
      </c>
      <c r="N6" s="10"/>
      <c r="O6" s="10"/>
    </row>
    <row r="7" spans="1:15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30" t="s">
        <v>60</v>
      </c>
      <c r="N7" s="10"/>
      <c r="O7" s="10"/>
    </row>
    <row r="8" spans="1:15" ht="12" customHeight="1">
      <c r="A8" s="35" t="s">
        <v>77</v>
      </c>
      <c r="B8" s="35">
        <f>SUM('5A By Lot'!C9:C16)</f>
        <v>0</v>
      </c>
      <c r="C8" s="35">
        <f>SUM('5A By Lot'!D9:D16)</f>
        <v>0</v>
      </c>
      <c r="D8" s="35">
        <f>SUM('5A By Lot'!E9:E16)</f>
        <v>0</v>
      </c>
      <c r="E8" s="35">
        <f>SUM('5A By Lot'!F9:F16)</f>
        <v>0</v>
      </c>
      <c r="F8" s="35">
        <f>SUM('5A By Lot'!G9:G16)</f>
        <v>3</v>
      </c>
      <c r="G8" s="35">
        <f>SUM('5A By Lot'!H9:H16)</f>
        <v>174</v>
      </c>
      <c r="H8" s="35">
        <f>SUM('5A By Lot'!I9:I16)</f>
        <v>10</v>
      </c>
      <c r="I8" s="35">
        <f>SUM('5A By Lot'!J9:J16)</f>
        <v>5</v>
      </c>
      <c r="J8" s="35">
        <f>SUM('5A By Lot'!K9:K16)</f>
        <v>4</v>
      </c>
      <c r="K8" s="35">
        <f>SUM('5A By Lot'!L9:L16)</f>
        <v>18</v>
      </c>
      <c r="L8" s="35">
        <f t="shared" ref="L8:L27" si="0">SUM(B8:K8)</f>
        <v>214</v>
      </c>
      <c r="M8" s="35">
        <f>SUM('5A By Lot'!N9:N16)</f>
        <v>5</v>
      </c>
      <c r="N8" s="10"/>
      <c r="O8" s="10"/>
    </row>
    <row r="9" spans="1:15" ht="12" customHeight="1">
      <c r="A9" s="40" t="s">
        <v>79</v>
      </c>
      <c r="B9" s="40">
        <f>SUM('5A By Lot'!C17:C21)</f>
        <v>0</v>
      </c>
      <c r="C9" s="40">
        <f>SUM('5A By Lot'!D17:D21)</f>
        <v>52</v>
      </c>
      <c r="D9" s="40">
        <f>SUM('5A By Lot'!E17:E21)</f>
        <v>0</v>
      </c>
      <c r="E9" s="40">
        <f>SUM('5A By Lot'!F17:F21)</f>
        <v>0</v>
      </c>
      <c r="F9" s="40">
        <f>SUM('5A By Lot'!G17:G21)</f>
        <v>0</v>
      </c>
      <c r="G9" s="40">
        <f>SUM('5A By Lot'!H17:H21)</f>
        <v>26</v>
      </c>
      <c r="H9" s="40">
        <f>SUM('5A By Lot'!I17:I21)</f>
        <v>6</v>
      </c>
      <c r="I9" s="40">
        <f>SUM('5A By Lot'!J17:J21)</f>
        <v>0</v>
      </c>
      <c r="J9" s="40">
        <f>SUM('5A By Lot'!K17:K21)</f>
        <v>2</v>
      </c>
      <c r="K9" s="40">
        <f>SUM('5A By Lot'!L17:L21)</f>
        <v>2</v>
      </c>
      <c r="L9" s="40">
        <f t="shared" si="0"/>
        <v>88</v>
      </c>
      <c r="M9" s="40">
        <f>SUM('5A By Lot'!N17:N21)</f>
        <v>1</v>
      </c>
      <c r="N9" s="10"/>
      <c r="O9" s="10"/>
    </row>
    <row r="10" spans="1:15" ht="12" customHeight="1">
      <c r="A10" s="35" t="s">
        <v>80</v>
      </c>
      <c r="B10" s="35">
        <f>SUM('5A By Lot'!C22:C24)</f>
        <v>0</v>
      </c>
      <c r="C10" s="35">
        <f>SUM('5A By Lot'!D22:D24)</f>
        <v>69</v>
      </c>
      <c r="D10" s="35">
        <f>SUM('5A By Lot'!E22:E24)</f>
        <v>68</v>
      </c>
      <c r="E10" s="35">
        <f>SUM('5A By Lot'!F22:F24)</f>
        <v>4</v>
      </c>
      <c r="F10" s="35">
        <f>SUM('5A By Lot'!G22:G24)</f>
        <v>0</v>
      </c>
      <c r="G10" s="35">
        <f>SUM('5A By Lot'!H22:H24)</f>
        <v>2</v>
      </c>
      <c r="H10" s="35">
        <f>SUM('5A By Lot'!I22:I24)</f>
        <v>6</v>
      </c>
      <c r="I10" s="35">
        <f>SUM('5A By Lot'!J22:J24)</f>
        <v>0</v>
      </c>
      <c r="J10" s="35">
        <f>SUM('5A By Lot'!K22:K24)</f>
        <v>0</v>
      </c>
      <c r="K10" s="35">
        <f>SUM('5A By Lot'!L22:L24)</f>
        <v>2</v>
      </c>
      <c r="L10" s="35">
        <f t="shared" si="0"/>
        <v>151</v>
      </c>
      <c r="M10" s="35">
        <f>SUM('5A By Lot'!N22:N24)</f>
        <v>3</v>
      </c>
      <c r="N10" s="10"/>
      <c r="O10" s="10"/>
    </row>
    <row r="11" spans="1:15" ht="12" customHeight="1">
      <c r="A11" s="40" t="s">
        <v>81</v>
      </c>
      <c r="B11" s="40">
        <f>SUM('5A By Lot'!C25:C26)</f>
        <v>0</v>
      </c>
      <c r="C11" s="40">
        <f>SUM('5A By Lot'!D25:D26)</f>
        <v>0</v>
      </c>
      <c r="D11" s="40">
        <f>SUM('5A By Lot'!E25:E26)</f>
        <v>71</v>
      </c>
      <c r="E11" s="40">
        <f>SUM('5A By Lot'!F25:F26)</f>
        <v>0</v>
      </c>
      <c r="F11" s="40">
        <f>SUM('5A By Lot'!G25:G26)</f>
        <v>0</v>
      </c>
      <c r="G11" s="40">
        <f>SUM('5A By Lot'!H25:H26)</f>
        <v>260</v>
      </c>
      <c r="H11" s="40">
        <f>SUM('5A By Lot'!I25:I26)</f>
        <v>9</v>
      </c>
      <c r="I11" s="40">
        <f>SUM('5A By Lot'!J25:J26)</f>
        <v>0</v>
      </c>
      <c r="J11" s="40">
        <f>SUM('5A By Lot'!K25:K26)</f>
        <v>0</v>
      </c>
      <c r="K11" s="40">
        <f>SUM('5A By Lot'!L25:L26)</f>
        <v>0</v>
      </c>
      <c r="L11" s="40">
        <f t="shared" si="0"/>
        <v>340</v>
      </c>
      <c r="M11" s="40">
        <f>SUM('5A By Lot'!N25:N26)</f>
        <v>0</v>
      </c>
      <c r="N11" s="10"/>
      <c r="O11" s="10"/>
    </row>
    <row r="12" spans="1:15" ht="12" customHeight="1">
      <c r="A12" s="35" t="s">
        <v>82</v>
      </c>
      <c r="B12" s="35">
        <f>SUM('5A By Lot'!C30)</f>
        <v>0</v>
      </c>
      <c r="C12" s="35">
        <f>SUM('5A By Lot'!D30)</f>
        <v>0</v>
      </c>
      <c r="D12" s="35">
        <f>SUM('5A By Lot'!E30)</f>
        <v>0</v>
      </c>
      <c r="E12" s="35">
        <f>SUM('5A By Lot'!F30)</f>
        <v>0</v>
      </c>
      <c r="F12" s="35">
        <f>SUM('5A By Lot'!G30)</f>
        <v>0</v>
      </c>
      <c r="G12" s="35">
        <f>SUM('5A By Lot'!H30)</f>
        <v>8</v>
      </c>
      <c r="H12" s="35">
        <f>SUM('5A By Lot'!I30)</f>
        <v>2</v>
      </c>
      <c r="I12" s="35">
        <f>SUM('5A By Lot'!J30)</f>
        <v>0</v>
      </c>
      <c r="J12" s="35">
        <f>SUM('5A By Lot'!K30)</f>
        <v>0</v>
      </c>
      <c r="K12" s="35">
        <f>SUM('5A By Lot'!L30)</f>
        <v>0</v>
      </c>
      <c r="L12" s="35">
        <f t="shared" si="0"/>
        <v>10</v>
      </c>
      <c r="M12" s="35">
        <f>SUM('5A By Lot'!N30)</f>
        <v>0</v>
      </c>
      <c r="N12" s="10"/>
      <c r="O12" s="10"/>
    </row>
    <row r="13" spans="1:15" ht="12" customHeight="1">
      <c r="A13" s="40" t="s">
        <v>83</v>
      </c>
      <c r="B13" s="40">
        <f>SUM('5A By Lot'!C27:C29,'5A By Lot'!C31:C36,'5A By Lot'!C39)</f>
        <v>306</v>
      </c>
      <c r="C13" s="40">
        <f>SUM('5A By Lot'!D27:D29,'5A By Lot'!D31:D36,'5A By Lot'!D39)</f>
        <v>425</v>
      </c>
      <c r="D13" s="40">
        <f>SUM('5A By Lot'!E27:E29,'5A By Lot'!E31:E36,'5A By Lot'!E39)</f>
        <v>38</v>
      </c>
      <c r="E13" s="40">
        <f>SUM('5A By Lot'!F27:F29,'5A By Lot'!F31:F36,'5A By Lot'!F39)</f>
        <v>17</v>
      </c>
      <c r="F13" s="40">
        <f>SUM('5A By Lot'!G27:G29,'5A By Lot'!G31:G36,'5A By Lot'!G39)</f>
        <v>12</v>
      </c>
      <c r="G13" s="40">
        <f>SUM('5A By Lot'!H27:H29,'5A By Lot'!H31:H36,'5A By Lot'!H39)</f>
        <v>31</v>
      </c>
      <c r="H13" s="40">
        <f>SUM('5A By Lot'!I27:I29,'5A By Lot'!I31:I36,'5A By Lot'!I39)</f>
        <v>43</v>
      </c>
      <c r="I13" s="40">
        <f>SUM('5A By Lot'!J27:J29,'5A By Lot'!J31:J36,'5A By Lot'!J39)</f>
        <v>6</v>
      </c>
      <c r="J13" s="40">
        <f>SUM('5A By Lot'!K27:K29,'5A By Lot'!K31:K36,'5A By Lot'!K39)</f>
        <v>31</v>
      </c>
      <c r="K13" s="40">
        <f>SUM('5A By Lot'!L27:L29,'5A By Lot'!L31:L36,'5A By Lot'!L39)</f>
        <v>5</v>
      </c>
      <c r="L13" s="40">
        <f t="shared" si="0"/>
        <v>914</v>
      </c>
      <c r="M13" s="40">
        <f>SUM('5A By Lot'!N27:N29,'5A By Lot'!N31:N36,'5A By Lot'!N39)</f>
        <v>4</v>
      </c>
      <c r="N13" s="10"/>
      <c r="O13" s="10"/>
    </row>
    <row r="14" spans="1:15" ht="12" customHeight="1">
      <c r="A14" s="35" t="s">
        <v>84</v>
      </c>
      <c r="B14" s="35">
        <f>SUM('5A By Lot'!C37:C38,'5A By Lot'!C40:C45,'5A By Lot'!C96)</f>
        <v>56</v>
      </c>
      <c r="C14" s="35">
        <f>SUM('5A By Lot'!D37:D38,'5A By Lot'!D40:D45,'5A By Lot'!D96)</f>
        <v>9</v>
      </c>
      <c r="D14" s="35">
        <f>SUM('5A By Lot'!E37:E38,'5A By Lot'!E40:E45,'5A By Lot'!E96)</f>
        <v>0</v>
      </c>
      <c r="E14" s="35">
        <f>SUM('5A By Lot'!F37:F38,'5A By Lot'!F40:F45,'5A By Lot'!F96)</f>
        <v>27</v>
      </c>
      <c r="F14" s="35">
        <f>SUM('5A By Lot'!G37:G38,'5A By Lot'!G40:G45,'5A By Lot'!G96)</f>
        <v>23</v>
      </c>
      <c r="G14" s="35">
        <f>SUM('5A By Lot'!H37:H38,'5A By Lot'!H40:H45,'5A By Lot'!H96)</f>
        <v>62</v>
      </c>
      <c r="H14" s="35">
        <f>SUM('5A By Lot'!I37:I38,'5A By Lot'!I40:I45,'5A By Lot'!I96)</f>
        <v>20</v>
      </c>
      <c r="I14" s="35">
        <f>SUM('5A By Lot'!J37:J38,'5A By Lot'!J40:J45,'5A By Lot'!J96)</f>
        <v>2</v>
      </c>
      <c r="J14" s="35">
        <f>SUM('5A By Lot'!K37:K38,'5A By Lot'!K40:K45,'5A By Lot'!K96)</f>
        <v>7</v>
      </c>
      <c r="K14" s="35">
        <f>SUM('5A By Lot'!L37:L38,'5A By Lot'!L40:L45,'5A By Lot'!L96)</f>
        <v>23</v>
      </c>
      <c r="L14" s="35">
        <f t="shared" si="0"/>
        <v>229</v>
      </c>
      <c r="M14" s="35">
        <f>SUM('5A By Lot'!N37:N38,'5A By Lot'!N40:N45,'5A By Lot'!N96)</f>
        <v>3</v>
      </c>
      <c r="N14" s="10"/>
      <c r="O14" s="10"/>
    </row>
    <row r="15" spans="1:15" ht="12" customHeight="1">
      <c r="A15" s="40" t="s">
        <v>85</v>
      </c>
      <c r="B15" s="40">
        <f>SUM('5A By Lot'!C46:C48,'5A By Lot'!C50:C52)</f>
        <v>221</v>
      </c>
      <c r="C15" s="40">
        <f>SUM('5A By Lot'!D46:D48,'5A By Lot'!D50:D52)</f>
        <v>171</v>
      </c>
      <c r="D15" s="40">
        <f>SUM('5A By Lot'!E46:E48,'5A By Lot'!E50:E52)</f>
        <v>0</v>
      </c>
      <c r="E15" s="40">
        <f>SUM('5A By Lot'!F46:F48,'5A By Lot'!F50:F52)</f>
        <v>29</v>
      </c>
      <c r="F15" s="40">
        <f>SUM('5A By Lot'!G46:G48,'5A By Lot'!G50:G52)</f>
        <v>8</v>
      </c>
      <c r="G15" s="40">
        <f>SUM('5A By Lot'!H46:H48,'5A By Lot'!H50:H52)</f>
        <v>5</v>
      </c>
      <c r="H15" s="40">
        <f>SUM('5A By Lot'!I46:I48,'5A By Lot'!I50:I52)</f>
        <v>26</v>
      </c>
      <c r="I15" s="40">
        <f>SUM('5A By Lot'!J46:J48,'5A By Lot'!J50:J52)</f>
        <v>0</v>
      </c>
      <c r="J15" s="40">
        <f>SUM('5A By Lot'!K46:K48,'5A By Lot'!K50:K52)</f>
        <v>7</v>
      </c>
      <c r="K15" s="40">
        <f>SUM('5A By Lot'!L46:L48,'5A By Lot'!L50:L52)</f>
        <v>9</v>
      </c>
      <c r="L15" s="40">
        <f t="shared" si="0"/>
        <v>476</v>
      </c>
      <c r="M15" s="40">
        <f>SUM('5A By Lot'!N46:N48,'5A By Lot'!N50:N52)</f>
        <v>2</v>
      </c>
      <c r="N15" s="10"/>
      <c r="O15" s="10"/>
    </row>
    <row r="16" spans="1:15" ht="12" customHeight="1">
      <c r="A16" s="35" t="s">
        <v>86</v>
      </c>
      <c r="B16" s="35">
        <f>SUM('5A By Lot'!C49,'5A By Lot'!C53:C59,'5A By Lot'!C62:C63,'5A By Lot'!C67:C72)</f>
        <v>171</v>
      </c>
      <c r="C16" s="35">
        <f>SUM('5A By Lot'!D49,'5A By Lot'!D53:D59,'5A By Lot'!D62:D63,'5A By Lot'!D67:D72)</f>
        <v>830</v>
      </c>
      <c r="D16" s="35">
        <f>SUM('5A By Lot'!E49,'5A By Lot'!E53:E59,'5A By Lot'!E62:E63,'5A By Lot'!E67:E72)</f>
        <v>999</v>
      </c>
      <c r="E16" s="35">
        <f>SUM('5A By Lot'!F49,'5A By Lot'!F53:F59,'5A By Lot'!F62:F63,'5A By Lot'!F67:F72)</f>
        <v>237</v>
      </c>
      <c r="F16" s="35">
        <f>SUM('5A By Lot'!G49,'5A By Lot'!G53:G59,'5A By Lot'!G62:G63,'5A By Lot'!G67:G72)</f>
        <v>14</v>
      </c>
      <c r="G16" s="35">
        <f>SUM('5A By Lot'!H49,'5A By Lot'!H53:H59,'5A By Lot'!H62:H63,'5A By Lot'!H67:H72)</f>
        <v>51</v>
      </c>
      <c r="H16" s="35">
        <f>SUM('5A By Lot'!I49,'5A By Lot'!I53:I59,'5A By Lot'!I62:I63,'5A By Lot'!I67:I72)</f>
        <v>51</v>
      </c>
      <c r="I16" s="35">
        <f>SUM('5A By Lot'!J49,'5A By Lot'!J53:J59,'5A By Lot'!J62:J63,'5A By Lot'!J67:J72)</f>
        <v>21</v>
      </c>
      <c r="J16" s="35">
        <f>SUM('5A By Lot'!K49,'5A By Lot'!K53:K59,'5A By Lot'!K62:K63,'5A By Lot'!K67:K72)</f>
        <v>8</v>
      </c>
      <c r="K16" s="35">
        <f>SUM('5A By Lot'!L49,'5A By Lot'!L53:L59,'5A By Lot'!L62:L63,'5A By Lot'!L67:L72)</f>
        <v>17</v>
      </c>
      <c r="L16" s="35">
        <f t="shared" si="0"/>
        <v>2399</v>
      </c>
      <c r="M16" s="35">
        <f>SUM('5A By Lot'!N49,'5A By Lot'!N53:N59,'5A By Lot'!N62:N63,'5A By Lot'!N67:N72)</f>
        <v>8</v>
      </c>
      <c r="N16" s="10"/>
      <c r="O16" s="10"/>
    </row>
    <row r="17" spans="1:15" ht="12" customHeight="1">
      <c r="A17" s="40" t="s">
        <v>87</v>
      </c>
      <c r="B17" s="40">
        <f>SUM('5A By Lot'!C60:C61,'5A By Lot'!C64:C66)</f>
        <v>24</v>
      </c>
      <c r="C17" s="40">
        <f>SUM('5A By Lot'!D60:D61,'5A By Lot'!D64:D66)</f>
        <v>181</v>
      </c>
      <c r="D17" s="40">
        <f>SUM('5A By Lot'!E60:E61,'5A By Lot'!E64:E66)</f>
        <v>0</v>
      </c>
      <c r="E17" s="40">
        <f>SUM('5A By Lot'!F60:F61,'5A By Lot'!F64:F66)</f>
        <v>13</v>
      </c>
      <c r="F17" s="40">
        <f>SUM('5A By Lot'!G60:G61,'5A By Lot'!G64:G66)</f>
        <v>9</v>
      </c>
      <c r="G17" s="40">
        <f>SUM('5A By Lot'!H60:H61,'5A By Lot'!H64:H66)</f>
        <v>13</v>
      </c>
      <c r="H17" s="40">
        <f>SUM('5A By Lot'!I60:I61,'5A By Lot'!I64:I66)</f>
        <v>7</v>
      </c>
      <c r="I17" s="40">
        <f>SUM('5A By Lot'!J60:J61,'5A By Lot'!J64:J66)</f>
        <v>1</v>
      </c>
      <c r="J17" s="40">
        <f>SUM('5A By Lot'!K60:K61,'5A By Lot'!K64:K66)</f>
        <v>4</v>
      </c>
      <c r="K17" s="40">
        <f>SUM('5A By Lot'!L60:L61,'5A By Lot'!L64:L66)</f>
        <v>1</v>
      </c>
      <c r="L17" s="40">
        <f t="shared" si="0"/>
        <v>253</v>
      </c>
      <c r="M17" s="40">
        <f>SUM('5A By Lot'!N60:N61,'5A By Lot'!N64:N66)</f>
        <v>1</v>
      </c>
      <c r="N17" s="10"/>
      <c r="O17" s="10"/>
    </row>
    <row r="18" spans="1:15" ht="12" customHeight="1">
      <c r="A18" s="35" t="s">
        <v>88</v>
      </c>
      <c r="B18" s="35">
        <f>SUM('5A By Lot'!C73:C83)</f>
        <v>0</v>
      </c>
      <c r="C18" s="35">
        <f>SUM('5A By Lot'!D73:D83)</f>
        <v>724</v>
      </c>
      <c r="D18" s="35">
        <f>SUM('5A By Lot'!E73:E83)</f>
        <v>407</v>
      </c>
      <c r="E18" s="35">
        <f>SUM('5A By Lot'!F73:F83)</f>
        <v>248</v>
      </c>
      <c r="F18" s="35">
        <f>SUM('5A By Lot'!G73:G83)</f>
        <v>21</v>
      </c>
      <c r="G18" s="35">
        <f>SUM('5A By Lot'!H73:H83)</f>
        <v>71</v>
      </c>
      <c r="H18" s="35">
        <f>SUM('5A By Lot'!I73:I83)</f>
        <v>24</v>
      </c>
      <c r="I18" s="35">
        <f>SUM('5A By Lot'!J73:J83)</f>
        <v>21</v>
      </c>
      <c r="J18" s="35">
        <f>SUM('5A By Lot'!K73:K83)</f>
        <v>1</v>
      </c>
      <c r="K18" s="35">
        <f>SUM('5A By Lot'!L73:L83)</f>
        <v>11</v>
      </c>
      <c r="L18" s="35">
        <f t="shared" si="0"/>
        <v>1528</v>
      </c>
      <c r="M18" s="35">
        <f>SUM('5A By Lot'!N73:N83)</f>
        <v>5</v>
      </c>
      <c r="N18" s="10"/>
      <c r="O18" s="10"/>
    </row>
    <row r="19" spans="1:15" ht="12" customHeight="1">
      <c r="A19" s="40" t="s">
        <v>89</v>
      </c>
      <c r="B19" s="40">
        <f>SUM('5A By Lot'!C99,'5A By Lot'!C107:C110,'5A By Lot'!C113:C114,'5A By Lot'!C116)</f>
        <v>158</v>
      </c>
      <c r="C19" s="40">
        <f>SUM('5A By Lot'!D99,'5A By Lot'!D107:D110,'5A By Lot'!D113:D114,'5A By Lot'!D116)</f>
        <v>216</v>
      </c>
      <c r="D19" s="40">
        <f>SUM('5A By Lot'!E99,'5A By Lot'!E107:E110,'5A By Lot'!E113:E114,'5A By Lot'!E116)</f>
        <v>29</v>
      </c>
      <c r="E19" s="40">
        <f>SUM('5A By Lot'!F99,'5A By Lot'!F107:F110,'5A By Lot'!F113:F114,'5A By Lot'!F116)</f>
        <v>31</v>
      </c>
      <c r="F19" s="40">
        <f>SUM('5A By Lot'!G99,'5A By Lot'!G107:G110,'5A By Lot'!G113:G114,'5A By Lot'!G116)</f>
        <v>59</v>
      </c>
      <c r="G19" s="40">
        <f>SUM('5A By Lot'!H99,'5A By Lot'!H107:H110,'5A By Lot'!H113:H114,'5A By Lot'!H116)</f>
        <v>0</v>
      </c>
      <c r="H19" s="40">
        <f>SUM('5A By Lot'!I99,'5A By Lot'!I107:I110,'5A By Lot'!I113:I114,'5A By Lot'!I116)</f>
        <v>28</v>
      </c>
      <c r="I19" s="40">
        <f>SUM('5A By Lot'!J99,'5A By Lot'!J107:J110,'5A By Lot'!J113:J114,'5A By Lot'!J116)</f>
        <v>0</v>
      </c>
      <c r="J19" s="40">
        <f>SUM('5A By Lot'!K99,'5A By Lot'!K107:K110,'5A By Lot'!K113:K114,'5A By Lot'!K116)</f>
        <v>8</v>
      </c>
      <c r="K19" s="40">
        <f>SUM('5A By Lot'!L99,'5A By Lot'!L107:L110,'5A By Lot'!L113:L114,'5A By Lot'!L116)</f>
        <v>12</v>
      </c>
      <c r="L19" s="40">
        <f t="shared" si="0"/>
        <v>541</v>
      </c>
      <c r="M19" s="40">
        <f>SUM('5A By Lot'!N99,'5A By Lot'!N107:N110,'5A By Lot'!N113:N114,'5A By Lot'!N116)</f>
        <v>5</v>
      </c>
      <c r="N19" s="10"/>
      <c r="O19" s="10"/>
    </row>
    <row r="20" spans="1:15" ht="12" customHeight="1">
      <c r="A20" s="35" t="s">
        <v>90</v>
      </c>
      <c r="B20" s="35">
        <f>SUM('5A By Lot'!C112,'5A By Lot'!C115)</f>
        <v>29</v>
      </c>
      <c r="C20" s="35">
        <f>SUM('5A By Lot'!D112,'5A By Lot'!D115)</f>
        <v>217</v>
      </c>
      <c r="D20" s="35">
        <f>SUM('5A By Lot'!E112,'5A By Lot'!E115)</f>
        <v>0</v>
      </c>
      <c r="E20" s="35">
        <f>SUM('5A By Lot'!F112,'5A By Lot'!F115)</f>
        <v>25</v>
      </c>
      <c r="F20" s="35">
        <f>SUM('5A By Lot'!G112,'5A By Lot'!G115)</f>
        <v>12</v>
      </c>
      <c r="G20" s="35">
        <f>SUM('5A By Lot'!H112,'5A By Lot'!H115)</f>
        <v>12</v>
      </c>
      <c r="H20" s="35">
        <f>SUM('5A By Lot'!I112,'5A By Lot'!I115)</f>
        <v>9</v>
      </c>
      <c r="I20" s="35">
        <f>SUM('5A By Lot'!J112,'5A By Lot'!J115)</f>
        <v>129</v>
      </c>
      <c r="J20" s="35">
        <f>SUM('5A By Lot'!K112,'5A By Lot'!K115)</f>
        <v>8</v>
      </c>
      <c r="K20" s="35">
        <f>SUM('5A By Lot'!L112,'5A By Lot'!L115)</f>
        <v>8</v>
      </c>
      <c r="L20" s="35">
        <f t="shared" si="0"/>
        <v>449</v>
      </c>
      <c r="M20" s="35">
        <f>SUM('5A By Lot'!N112,'5A By Lot'!N115)</f>
        <v>4</v>
      </c>
      <c r="N20" s="10"/>
      <c r="O20" s="10"/>
    </row>
    <row r="21" spans="1:15" ht="12" customHeight="1">
      <c r="A21" s="40" t="s">
        <v>91</v>
      </c>
      <c r="B21" s="40">
        <f>SUM('5A By Lot'!C84:C87,'5A By Lot'!C89,'5A By Lot'!C100:C105,'5A By Lot'!C111)</f>
        <v>374</v>
      </c>
      <c r="C21" s="40">
        <f>SUM('5A By Lot'!D84:D87,'5A By Lot'!D89,'5A By Lot'!D100:D105,'5A By Lot'!D111)</f>
        <v>204</v>
      </c>
      <c r="D21" s="40">
        <f>SUM('5A By Lot'!E84:E87,'5A By Lot'!E89,'5A By Lot'!E100:E105,'5A By Lot'!E111)</f>
        <v>83</v>
      </c>
      <c r="E21" s="40">
        <f>SUM('5A By Lot'!F84:F87,'5A By Lot'!F89,'5A By Lot'!F100:F105,'5A By Lot'!F111)</f>
        <v>172</v>
      </c>
      <c r="F21" s="40">
        <f>SUM('5A By Lot'!G84:G87,'5A By Lot'!G89,'5A By Lot'!G100:G105,'5A By Lot'!G111)</f>
        <v>14</v>
      </c>
      <c r="G21" s="40">
        <f>SUM('5A By Lot'!H84:H87,'5A By Lot'!H89,'5A By Lot'!H100:H105,'5A By Lot'!H111)</f>
        <v>74</v>
      </c>
      <c r="H21" s="40">
        <f>SUM('5A By Lot'!I84:I87,'5A By Lot'!I89,'5A By Lot'!I100:I105,'5A By Lot'!I111)</f>
        <v>29</v>
      </c>
      <c r="I21" s="40">
        <f>SUM('5A By Lot'!J84:J87,'5A By Lot'!J89,'5A By Lot'!J100:J105,'5A By Lot'!J111)</f>
        <v>2</v>
      </c>
      <c r="J21" s="40">
        <f>SUM('5A By Lot'!K84:K87,'5A By Lot'!K89,'5A By Lot'!K100:K105,'5A By Lot'!K111)</f>
        <v>5</v>
      </c>
      <c r="K21" s="40">
        <f>SUM('5A By Lot'!L84:L87,'5A By Lot'!L89,'5A By Lot'!L100:L105,'5A By Lot'!L111)</f>
        <v>10</v>
      </c>
      <c r="L21" s="40">
        <f t="shared" si="0"/>
        <v>967</v>
      </c>
      <c r="M21" s="40">
        <f>SUM('5A By Lot'!N84:N87,'5A By Lot'!N89,'5A By Lot'!N100:N105,'5A By Lot'!N111)</f>
        <v>4</v>
      </c>
      <c r="N21" s="10"/>
      <c r="O21" s="10"/>
    </row>
    <row r="22" spans="1:15" ht="12" customHeight="1">
      <c r="A22" s="35" t="s">
        <v>92</v>
      </c>
      <c r="B22" s="35">
        <f>SUM('5A By Lot'!C117:C124)</f>
        <v>270</v>
      </c>
      <c r="C22" s="35">
        <f>SUM('5A By Lot'!D117:D124)</f>
        <v>0</v>
      </c>
      <c r="D22" s="35">
        <f>SUM('5A By Lot'!E117:E124)</f>
        <v>0</v>
      </c>
      <c r="E22" s="35">
        <f>SUM('5A By Lot'!F117:F124)</f>
        <v>43</v>
      </c>
      <c r="F22" s="35">
        <f>SUM('5A By Lot'!G117:G124)</f>
        <v>136</v>
      </c>
      <c r="G22" s="35">
        <f>SUM('5A By Lot'!H117:H124)</f>
        <v>25</v>
      </c>
      <c r="H22" s="35">
        <f>SUM('5A By Lot'!I117:I124)</f>
        <v>39</v>
      </c>
      <c r="I22" s="35">
        <f>SUM('5A By Lot'!J117:J124)</f>
        <v>9</v>
      </c>
      <c r="J22" s="35">
        <f>SUM('5A By Lot'!K117:K124)</f>
        <v>6</v>
      </c>
      <c r="K22" s="35">
        <f>SUM('5A By Lot'!L117:L124)</f>
        <v>11</v>
      </c>
      <c r="L22" s="35">
        <f t="shared" si="0"/>
        <v>539</v>
      </c>
      <c r="M22" s="35">
        <f>SUM('5A By Lot'!N117:N124)</f>
        <v>1</v>
      </c>
      <c r="N22" s="10"/>
      <c r="O22" s="10"/>
    </row>
    <row r="23" spans="1:15" ht="12" customHeight="1">
      <c r="A23" s="40" t="s">
        <v>93</v>
      </c>
      <c r="B23" s="40">
        <f>SUM('5A By Lot'!C88,'5A By Lot'!C90:C95,'5A By Lot'!C97:C98,'5A By Lot'!C106)</f>
        <v>90</v>
      </c>
      <c r="C23" s="40">
        <f>SUM('5A By Lot'!D88,'5A By Lot'!D90:D95,'5A By Lot'!D97:D98,'5A By Lot'!D106)</f>
        <v>22</v>
      </c>
      <c r="D23" s="40">
        <f>SUM('5A By Lot'!E88,'5A By Lot'!E90:E95,'5A By Lot'!E97:E98,'5A By Lot'!E106)</f>
        <v>0</v>
      </c>
      <c r="E23" s="40">
        <f>SUM('5A By Lot'!F88,'5A By Lot'!F90:F95,'5A By Lot'!F97:F98,'5A By Lot'!F106)</f>
        <v>19</v>
      </c>
      <c r="F23" s="40">
        <f>SUM('5A By Lot'!G88,'5A By Lot'!G90:G95,'5A By Lot'!G97:G98,'5A By Lot'!G106)</f>
        <v>81</v>
      </c>
      <c r="G23" s="40">
        <f>SUM('5A By Lot'!H88,'5A By Lot'!H90:H95,'5A By Lot'!H97:H98,'5A By Lot'!H106)</f>
        <v>33</v>
      </c>
      <c r="H23" s="40">
        <f>SUM('5A By Lot'!I88,'5A By Lot'!I90:I95,'5A By Lot'!I97:I98,'5A By Lot'!I106)</f>
        <v>37</v>
      </c>
      <c r="I23" s="40">
        <f>SUM('5A By Lot'!J88,'5A By Lot'!J90:J95,'5A By Lot'!J97:J98,'5A By Lot'!J106)</f>
        <v>3</v>
      </c>
      <c r="J23" s="40">
        <f>SUM('5A By Lot'!K88,'5A By Lot'!K90:K95,'5A By Lot'!K97:K98,'5A By Lot'!K106)</f>
        <v>12</v>
      </c>
      <c r="K23" s="40">
        <f>SUM('5A By Lot'!L88,'5A By Lot'!L90:L95,'5A By Lot'!L97:L98,'5A By Lot'!L106)</f>
        <v>4</v>
      </c>
      <c r="L23" s="40">
        <f t="shared" si="0"/>
        <v>301</v>
      </c>
      <c r="M23" s="40">
        <f>SUM('5A By Lot'!N88,'5A By Lot'!N90:N95,'5A By Lot'!N97:N98,'5A By Lot'!N106)</f>
        <v>3</v>
      </c>
      <c r="N23" s="10"/>
      <c r="O23" s="10"/>
    </row>
    <row r="24" spans="1:15" ht="12" customHeight="1">
      <c r="A24" s="35" t="s">
        <v>94</v>
      </c>
      <c r="B24" s="35">
        <f>SUM('5A By Lot'!C125:C129)</f>
        <v>0</v>
      </c>
      <c r="C24" s="35">
        <f>SUM('5A By Lot'!D125:D129)</f>
        <v>495</v>
      </c>
      <c r="D24" s="35">
        <f>SUM('5A By Lot'!E125:E129)</f>
        <v>1019</v>
      </c>
      <c r="E24" s="35">
        <f>SUM('5A By Lot'!F125:F129)</f>
        <v>0</v>
      </c>
      <c r="F24" s="35">
        <f>SUM('5A By Lot'!G125:G129)</f>
        <v>6</v>
      </c>
      <c r="G24" s="35">
        <f>SUM('5A By Lot'!H125:H129)</f>
        <v>39</v>
      </c>
      <c r="H24" s="35">
        <f>SUM('5A By Lot'!I125:I129)</f>
        <v>16</v>
      </c>
      <c r="I24" s="35">
        <f>SUM('5A By Lot'!J125:J129)</f>
        <v>6</v>
      </c>
      <c r="J24" s="35">
        <f>SUM('5A By Lot'!K125:K129)</f>
        <v>0</v>
      </c>
      <c r="K24" s="35">
        <f>SUM('5A By Lot'!L125:L129)</f>
        <v>5</v>
      </c>
      <c r="L24" s="35">
        <f t="shared" si="0"/>
        <v>1586</v>
      </c>
      <c r="M24" s="35">
        <f>SUM('5A By Lot'!N125:N128)</f>
        <v>1</v>
      </c>
      <c r="N24" s="10"/>
      <c r="O24" s="10"/>
    </row>
    <row r="25" spans="1:15" ht="12" customHeight="1">
      <c r="A25" s="40" t="s">
        <v>95</v>
      </c>
      <c r="B25" s="40">
        <f>SUM('5A By Lot'!C130:C152)</f>
        <v>489</v>
      </c>
      <c r="C25" s="40">
        <f>SUM('5A By Lot'!D130:D152)</f>
        <v>1083</v>
      </c>
      <c r="D25" s="40">
        <f>SUM('5A By Lot'!E130:E152)</f>
        <v>0</v>
      </c>
      <c r="E25" s="40">
        <f>SUM('5A By Lot'!F130:F152)</f>
        <v>942</v>
      </c>
      <c r="F25" s="40">
        <f>SUM('5A By Lot'!G130:G152)</f>
        <v>98</v>
      </c>
      <c r="G25" s="40">
        <f>SUM('5A By Lot'!H130:H152)</f>
        <v>218</v>
      </c>
      <c r="H25" s="40">
        <f>SUM('5A By Lot'!I130:I152)</f>
        <v>175</v>
      </c>
      <c r="I25" s="40">
        <f>SUM('5A By Lot'!J130:J152)</f>
        <v>15</v>
      </c>
      <c r="J25" s="40">
        <f>SUM('5A By Lot'!K130:K152)</f>
        <v>17</v>
      </c>
      <c r="K25" s="40">
        <f>SUM('5A By Lot'!L130:L152)</f>
        <v>20</v>
      </c>
      <c r="L25" s="40">
        <f t="shared" si="0"/>
        <v>3057</v>
      </c>
      <c r="M25" s="40">
        <f>SUM('5A By Lot'!N130:N151)</f>
        <v>18</v>
      </c>
      <c r="N25" s="10"/>
      <c r="O25" s="10"/>
    </row>
    <row r="26" spans="1:15" ht="12" customHeight="1">
      <c r="A26" s="35" t="s">
        <v>96</v>
      </c>
      <c r="B26" s="35">
        <f>SUM('5A By Lot'!C153:C155)</f>
        <v>0</v>
      </c>
      <c r="C26" s="35">
        <f>SUM('5A By Lot'!D153:D155)</f>
        <v>474</v>
      </c>
      <c r="D26" s="35">
        <f>SUM('5A By Lot'!E153:E155)</f>
        <v>208</v>
      </c>
      <c r="E26" s="35">
        <f>SUM('5A By Lot'!F153:F155)</f>
        <v>0</v>
      </c>
      <c r="F26" s="35">
        <f>SUM('5A By Lot'!G153:G155)</f>
        <v>0</v>
      </c>
      <c r="G26" s="35">
        <f>SUM('5A By Lot'!H153:H155)</f>
        <v>12</v>
      </c>
      <c r="H26" s="35">
        <f>SUM('5A By Lot'!I153:I155)</f>
        <v>26</v>
      </c>
      <c r="I26" s="35">
        <f>SUM('5A By Lot'!J153:J155)</f>
        <v>0</v>
      </c>
      <c r="J26" s="35">
        <f>SUM('5A By Lot'!K153:K155)</f>
        <v>0</v>
      </c>
      <c r="K26" s="35">
        <f>SUM('5A By Lot'!L153:L155)</f>
        <v>0</v>
      </c>
      <c r="L26" s="35">
        <f t="shared" si="0"/>
        <v>720</v>
      </c>
      <c r="M26" s="35">
        <f>SUM('5A By Lot'!N153:N155)</f>
        <v>0</v>
      </c>
      <c r="N26" s="10"/>
      <c r="O26" s="10"/>
    </row>
    <row r="27" spans="1:15" ht="12" customHeight="1">
      <c r="A27" s="36" t="s">
        <v>68</v>
      </c>
      <c r="B27" s="36">
        <f>SUM('5A By Lot'!C156:C193)</f>
        <v>278</v>
      </c>
      <c r="C27" s="36">
        <f>SUM('5A By Lot'!D156:D193)</f>
        <v>1230</v>
      </c>
      <c r="D27" s="36">
        <f>SUM('5A By Lot'!E156:E193)</f>
        <v>0</v>
      </c>
      <c r="E27" s="36">
        <f>SUM('5A By Lot'!F156:F193)</f>
        <v>365</v>
      </c>
      <c r="F27" s="36">
        <f>SUM('5A By Lot'!G156:G193)</f>
        <v>103</v>
      </c>
      <c r="G27" s="36">
        <f>SUM('5A By Lot'!H156:H193)</f>
        <v>106</v>
      </c>
      <c r="H27" s="36">
        <f>SUM('5A By Lot'!I156:I193)</f>
        <v>52</v>
      </c>
      <c r="I27" s="36">
        <f>SUM('5A By Lot'!J156:J193)</f>
        <v>13</v>
      </c>
      <c r="J27" s="36">
        <f>SUM('5A By Lot'!K156:K193)</f>
        <v>15</v>
      </c>
      <c r="K27" s="36">
        <f>SUM('5A By Lot'!L156:L193)</f>
        <v>13</v>
      </c>
      <c r="L27" s="36">
        <f t="shared" si="0"/>
        <v>2175</v>
      </c>
      <c r="M27" s="36">
        <f>SUM('5A By Lot'!N156:N193)</f>
        <v>4</v>
      </c>
      <c r="N27" s="10"/>
      <c r="O27" s="10"/>
    </row>
    <row r="28" spans="1:15" ht="1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mergeCells count="4">
    <mergeCell ref="A2:M2"/>
    <mergeCell ref="B5:L5"/>
    <mergeCell ref="A3:M3"/>
    <mergeCell ref="A1:M1"/>
  </mergeCells>
  <pageMargins left="0.7" right="0.7" top="0.75" bottom="0.75" header="0" footer="0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showGridLines="0" view="pageBreakPreview" zoomScale="60" zoomScaleNormal="100" workbookViewId="0">
      <selection sqref="A1:L1"/>
    </sheetView>
  </sheetViews>
  <sheetFormatPr defaultColWidth="14.453125" defaultRowHeight="15" customHeight="1"/>
  <cols>
    <col min="1" max="1" width="29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8" customWidth="1"/>
  </cols>
  <sheetData>
    <row r="1" spans="1:13" ht="14">
      <c r="A1" s="363" t="s">
        <v>78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6"/>
    </row>
    <row r="2" spans="1:13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6"/>
    </row>
    <row r="3" spans="1:13" ht="12.75" customHeight="1">
      <c r="A3" s="364" t="s">
        <v>23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6"/>
    </row>
    <row r="4" spans="1:13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2" customHeight="1">
      <c r="A5" s="12" t="s">
        <v>76</v>
      </c>
      <c r="B5" s="360" t="s">
        <v>62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0"/>
    </row>
    <row r="6" spans="1:13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0"/>
    </row>
    <row r="7" spans="1:13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10"/>
    </row>
    <row r="8" spans="1:13" ht="12" customHeight="1">
      <c r="A8" s="35" t="s">
        <v>77</v>
      </c>
      <c r="B8" s="37">
        <f>'4A By Neighborhood'!B8/'4A By Neighborhood'!$L8</f>
        <v>0</v>
      </c>
      <c r="C8" s="37">
        <f>'4A By Neighborhood'!C8/'4A By Neighborhood'!$L8</f>
        <v>0</v>
      </c>
      <c r="D8" s="37">
        <f>'4A By Neighborhood'!D8/'4A By Neighborhood'!$L8</f>
        <v>0</v>
      </c>
      <c r="E8" s="37">
        <f>'4A By Neighborhood'!E8/'4A By Neighborhood'!$L8</f>
        <v>0</v>
      </c>
      <c r="F8" s="37">
        <f>'4A By Neighborhood'!F8/'4A By Neighborhood'!$L8</f>
        <v>1.4018691588785047E-2</v>
      </c>
      <c r="G8" s="37">
        <f>'4A By Neighborhood'!G8/'4A By Neighborhood'!$L8</f>
        <v>0.81308411214953269</v>
      </c>
      <c r="H8" s="37">
        <f>'4A By Neighborhood'!H8/'4A By Neighborhood'!$L8</f>
        <v>4.6728971962616821E-2</v>
      </c>
      <c r="I8" s="37">
        <f>'4A By Neighborhood'!I8/'4A By Neighborhood'!$L8</f>
        <v>2.336448598130841E-2</v>
      </c>
      <c r="J8" s="37">
        <f>'4A By Neighborhood'!J8/'4A By Neighborhood'!$L8</f>
        <v>1.8691588785046728E-2</v>
      </c>
      <c r="K8" s="37">
        <f>'4A By Neighborhood'!K8/'4A By Neighborhood'!$L8</f>
        <v>8.4112149532710276E-2</v>
      </c>
      <c r="L8" s="37">
        <f>'4A By Neighborhood'!L8/'4A By Neighborhood'!$L8</f>
        <v>1</v>
      </c>
      <c r="M8" s="10"/>
    </row>
    <row r="9" spans="1:13" ht="12" customHeight="1">
      <c r="A9" s="40" t="s">
        <v>79</v>
      </c>
      <c r="B9" s="42">
        <f>'4A By Neighborhood'!B9/'4A By Neighborhood'!$L9</f>
        <v>0</v>
      </c>
      <c r="C9" s="42">
        <f>'4A By Neighborhood'!C9/'4A By Neighborhood'!$L9</f>
        <v>0.59090909090909094</v>
      </c>
      <c r="D9" s="42">
        <f>'4A By Neighborhood'!D9/'4A By Neighborhood'!$L9</f>
        <v>0</v>
      </c>
      <c r="E9" s="42">
        <f>'4A By Neighborhood'!E9/'4A By Neighborhood'!$L9</f>
        <v>0</v>
      </c>
      <c r="F9" s="42">
        <f>'4A By Neighborhood'!F9/'4A By Neighborhood'!$L9</f>
        <v>0</v>
      </c>
      <c r="G9" s="42">
        <f>'4A By Neighborhood'!G9/'4A By Neighborhood'!$L9</f>
        <v>0.29545454545454547</v>
      </c>
      <c r="H9" s="42">
        <f>'4A By Neighborhood'!H9/'4A By Neighborhood'!$L9</f>
        <v>6.8181818181818177E-2</v>
      </c>
      <c r="I9" s="42">
        <f>'4A By Neighborhood'!I9/'4A By Neighborhood'!$L9</f>
        <v>0</v>
      </c>
      <c r="J9" s="42">
        <f>'4A By Neighborhood'!J9/'4A By Neighborhood'!$L9</f>
        <v>2.2727272727272728E-2</v>
      </c>
      <c r="K9" s="42">
        <f>'4A By Neighborhood'!K9/'4A By Neighborhood'!$L9</f>
        <v>2.2727272727272728E-2</v>
      </c>
      <c r="L9" s="42">
        <f>'4A By Neighborhood'!L9/'4A By Neighborhood'!$L9</f>
        <v>1</v>
      </c>
      <c r="M9" s="10"/>
    </row>
    <row r="10" spans="1:13" ht="12" customHeight="1">
      <c r="A10" s="35" t="s">
        <v>80</v>
      </c>
      <c r="B10" s="37">
        <f>'4A By Neighborhood'!B10/'4A By Neighborhood'!$L10</f>
        <v>0</v>
      </c>
      <c r="C10" s="37">
        <f>'4A By Neighborhood'!C10/'4A By Neighborhood'!$L10</f>
        <v>0.45695364238410596</v>
      </c>
      <c r="D10" s="37">
        <f>'4A By Neighborhood'!D10/'4A By Neighborhood'!$L10</f>
        <v>0.45033112582781459</v>
      </c>
      <c r="E10" s="37">
        <f>'4A By Neighborhood'!E10/'4A By Neighborhood'!$L10</f>
        <v>2.6490066225165563E-2</v>
      </c>
      <c r="F10" s="37">
        <f>'4A By Neighborhood'!F10/'4A By Neighborhood'!$L10</f>
        <v>0</v>
      </c>
      <c r="G10" s="37">
        <f>'4A By Neighborhood'!G10/'4A By Neighborhood'!$L10</f>
        <v>1.3245033112582781E-2</v>
      </c>
      <c r="H10" s="37">
        <f>'4A By Neighborhood'!H10/'4A By Neighborhood'!$L10</f>
        <v>3.9735099337748346E-2</v>
      </c>
      <c r="I10" s="37">
        <f>'4A By Neighborhood'!I10/'4A By Neighborhood'!$L10</f>
        <v>0</v>
      </c>
      <c r="J10" s="37">
        <f>'4A By Neighborhood'!J10/'4A By Neighborhood'!$L10</f>
        <v>0</v>
      </c>
      <c r="K10" s="37">
        <f>'4A By Neighborhood'!K10/'4A By Neighborhood'!$L10</f>
        <v>1.3245033112582781E-2</v>
      </c>
      <c r="L10" s="37">
        <f>'4A By Neighborhood'!L10/'4A By Neighborhood'!$L10</f>
        <v>1</v>
      </c>
      <c r="M10" s="10"/>
    </row>
    <row r="11" spans="1:13" ht="12" customHeight="1">
      <c r="A11" s="40" t="s">
        <v>81</v>
      </c>
      <c r="B11" s="42">
        <f>'4A By Neighborhood'!B11/'4A By Neighborhood'!$L11</f>
        <v>0</v>
      </c>
      <c r="C11" s="42">
        <f>'4A By Neighborhood'!C11/'4A By Neighborhood'!$L11</f>
        <v>0</v>
      </c>
      <c r="D11" s="42">
        <f>'4A By Neighborhood'!D11/'4A By Neighborhood'!$L11</f>
        <v>0.20882352941176471</v>
      </c>
      <c r="E11" s="42">
        <f>'4A By Neighborhood'!E11/'4A By Neighborhood'!$L11</f>
        <v>0</v>
      </c>
      <c r="F11" s="42">
        <f>'4A By Neighborhood'!F11/'4A By Neighborhood'!$L11</f>
        <v>0</v>
      </c>
      <c r="G11" s="42">
        <f>'4A By Neighborhood'!G11/'4A By Neighborhood'!$L11</f>
        <v>0.76470588235294112</v>
      </c>
      <c r="H11" s="42">
        <f>'4A By Neighborhood'!H11/'4A By Neighborhood'!$L11</f>
        <v>2.6470588235294117E-2</v>
      </c>
      <c r="I11" s="42">
        <f>'4A By Neighborhood'!I11/'4A By Neighborhood'!$L11</f>
        <v>0</v>
      </c>
      <c r="J11" s="42">
        <f>'4A By Neighborhood'!J11/'4A By Neighborhood'!$L11</f>
        <v>0</v>
      </c>
      <c r="K11" s="42">
        <f>'4A By Neighborhood'!K11/'4A By Neighborhood'!$L11</f>
        <v>0</v>
      </c>
      <c r="L11" s="42">
        <f>'4A By Neighborhood'!L11/'4A By Neighborhood'!$L11</f>
        <v>1</v>
      </c>
      <c r="M11" s="10"/>
    </row>
    <row r="12" spans="1:13" ht="12" customHeight="1">
      <c r="A12" s="35" t="s">
        <v>82</v>
      </c>
      <c r="B12" s="37">
        <f>'4A By Neighborhood'!B12/'4A By Neighborhood'!$L12</f>
        <v>0</v>
      </c>
      <c r="C12" s="37">
        <f>'4A By Neighborhood'!C12/'4A By Neighborhood'!$L12</f>
        <v>0</v>
      </c>
      <c r="D12" s="37">
        <f>'4A By Neighborhood'!D12/'4A By Neighborhood'!$L12</f>
        <v>0</v>
      </c>
      <c r="E12" s="37">
        <f>'4A By Neighborhood'!E12/'4A By Neighborhood'!$L12</f>
        <v>0</v>
      </c>
      <c r="F12" s="37">
        <f>'4A By Neighborhood'!F12/'4A By Neighborhood'!$L12</f>
        <v>0</v>
      </c>
      <c r="G12" s="37">
        <f>'4A By Neighborhood'!G12/'4A By Neighborhood'!$L12</f>
        <v>0.8</v>
      </c>
      <c r="H12" s="37">
        <f>'4A By Neighborhood'!H12/'4A By Neighborhood'!$L12</f>
        <v>0.2</v>
      </c>
      <c r="I12" s="37">
        <f>'4A By Neighborhood'!I12/'4A By Neighborhood'!$L12</f>
        <v>0</v>
      </c>
      <c r="J12" s="37">
        <f>'4A By Neighborhood'!J12/'4A By Neighborhood'!$L12</f>
        <v>0</v>
      </c>
      <c r="K12" s="37">
        <f>'4A By Neighborhood'!K12/'4A By Neighborhood'!$L12</f>
        <v>0</v>
      </c>
      <c r="L12" s="37">
        <f>'4A By Neighborhood'!L12/'4A By Neighborhood'!$L12</f>
        <v>1</v>
      </c>
      <c r="M12" s="10"/>
    </row>
    <row r="13" spans="1:13" ht="12" customHeight="1">
      <c r="A13" s="40" t="s">
        <v>83</v>
      </c>
      <c r="B13" s="42">
        <f>'4A By Neighborhood'!B13/'4A By Neighborhood'!$L13</f>
        <v>0.33479212253829321</v>
      </c>
      <c r="C13" s="42">
        <f>'4A By Neighborhood'!C13/'4A By Neighborhood'!$L13</f>
        <v>0.46498905908096277</v>
      </c>
      <c r="D13" s="42">
        <f>'4A By Neighborhood'!D13/'4A By Neighborhood'!$L13</f>
        <v>4.1575492341356671E-2</v>
      </c>
      <c r="E13" s="42">
        <f>'4A By Neighborhood'!E13/'4A By Neighborhood'!$L13</f>
        <v>1.8599562363238512E-2</v>
      </c>
      <c r="F13" s="42">
        <f>'4A By Neighborhood'!F13/'4A By Neighborhood'!$L13</f>
        <v>1.3129102844638949E-2</v>
      </c>
      <c r="G13" s="42">
        <f>'4A By Neighborhood'!G13/'4A By Neighborhood'!$L13</f>
        <v>3.3916849015317288E-2</v>
      </c>
      <c r="H13" s="42">
        <f>'4A By Neighborhood'!H13/'4A By Neighborhood'!$L13</f>
        <v>4.7045951859956234E-2</v>
      </c>
      <c r="I13" s="42">
        <f>'4A By Neighborhood'!I13/'4A By Neighborhood'!$L13</f>
        <v>6.5645514223194746E-3</v>
      </c>
      <c r="J13" s="42">
        <f>'4A By Neighborhood'!J13/'4A By Neighborhood'!$L13</f>
        <v>3.3916849015317288E-2</v>
      </c>
      <c r="K13" s="42">
        <f>'4A By Neighborhood'!K13/'4A By Neighborhood'!$L13</f>
        <v>5.4704595185995622E-3</v>
      </c>
      <c r="L13" s="42">
        <f>'4A By Neighborhood'!L13/'4A By Neighborhood'!$L13</f>
        <v>1</v>
      </c>
      <c r="M13" s="10"/>
    </row>
    <row r="14" spans="1:13" ht="12" customHeight="1">
      <c r="A14" s="35" t="s">
        <v>84</v>
      </c>
      <c r="B14" s="37">
        <f>'4A By Neighborhood'!B14/'4A By Neighborhood'!$L14</f>
        <v>0.24454148471615719</v>
      </c>
      <c r="C14" s="37">
        <f>'4A By Neighborhood'!C14/'4A By Neighborhood'!$L14</f>
        <v>3.9301310043668124E-2</v>
      </c>
      <c r="D14" s="37">
        <f>'4A By Neighborhood'!D14/'4A By Neighborhood'!$L14</f>
        <v>0</v>
      </c>
      <c r="E14" s="37">
        <f>'4A By Neighborhood'!E14/'4A By Neighborhood'!$L14</f>
        <v>0.11790393013100436</v>
      </c>
      <c r="F14" s="37">
        <f>'4A By Neighborhood'!F14/'4A By Neighborhood'!$L14</f>
        <v>0.10043668122270742</v>
      </c>
      <c r="G14" s="37">
        <f>'4A By Neighborhood'!G14/'4A By Neighborhood'!$L14</f>
        <v>0.27074235807860264</v>
      </c>
      <c r="H14" s="37">
        <f>'4A By Neighborhood'!H14/'4A By Neighborhood'!$L14</f>
        <v>8.7336244541484712E-2</v>
      </c>
      <c r="I14" s="37">
        <f>'4A By Neighborhood'!I14/'4A By Neighborhood'!$L14</f>
        <v>8.7336244541484712E-3</v>
      </c>
      <c r="J14" s="37">
        <f>'4A By Neighborhood'!J14/'4A By Neighborhood'!$L14</f>
        <v>3.0567685589519649E-2</v>
      </c>
      <c r="K14" s="37">
        <f>'4A By Neighborhood'!K14/'4A By Neighborhood'!$L14</f>
        <v>0.10043668122270742</v>
      </c>
      <c r="L14" s="37">
        <f>'4A By Neighborhood'!L14/'4A By Neighborhood'!$L14</f>
        <v>1</v>
      </c>
      <c r="M14" s="10"/>
    </row>
    <row r="15" spans="1:13" ht="12" customHeight="1">
      <c r="A15" s="40" t="s">
        <v>85</v>
      </c>
      <c r="B15" s="42">
        <f>'4A By Neighborhood'!B15/'4A By Neighborhood'!$L15</f>
        <v>0.4642857142857143</v>
      </c>
      <c r="C15" s="42">
        <f>'4A By Neighborhood'!C15/'4A By Neighborhood'!$L15</f>
        <v>0.3592436974789916</v>
      </c>
      <c r="D15" s="42">
        <f>'4A By Neighborhood'!D15/'4A By Neighborhood'!$L15</f>
        <v>0</v>
      </c>
      <c r="E15" s="42">
        <f>'4A By Neighborhood'!E15/'4A By Neighborhood'!$L15</f>
        <v>6.0924369747899158E-2</v>
      </c>
      <c r="F15" s="42">
        <f>'4A By Neighborhood'!F15/'4A By Neighborhood'!$L15</f>
        <v>1.680672268907563E-2</v>
      </c>
      <c r="G15" s="42">
        <f>'4A By Neighborhood'!G15/'4A By Neighborhood'!$L15</f>
        <v>1.050420168067227E-2</v>
      </c>
      <c r="H15" s="42">
        <f>'4A By Neighborhood'!H15/'4A By Neighborhood'!$L15</f>
        <v>5.4621848739495799E-2</v>
      </c>
      <c r="I15" s="42">
        <f>'4A By Neighborhood'!I15/'4A By Neighborhood'!$L15</f>
        <v>0</v>
      </c>
      <c r="J15" s="42">
        <f>'4A By Neighborhood'!J15/'4A By Neighborhood'!$L15</f>
        <v>1.4705882352941176E-2</v>
      </c>
      <c r="K15" s="42">
        <f>'4A By Neighborhood'!K15/'4A By Neighborhood'!$L15</f>
        <v>1.8907563025210083E-2</v>
      </c>
      <c r="L15" s="42">
        <f>'4A By Neighborhood'!L15/'4A By Neighborhood'!$L15</f>
        <v>1</v>
      </c>
      <c r="M15" s="10"/>
    </row>
    <row r="16" spans="1:13" ht="12" customHeight="1">
      <c r="A16" s="35" t="s">
        <v>86</v>
      </c>
      <c r="B16" s="37">
        <f>'4A By Neighborhood'!B16/'4A By Neighborhood'!$L16</f>
        <v>7.1279699874947894E-2</v>
      </c>
      <c r="C16" s="37">
        <f>'4A By Neighborhood'!C16/'4A By Neighborhood'!$L16</f>
        <v>0.34597749062109212</v>
      </c>
      <c r="D16" s="37">
        <f>'4A By Neighborhood'!D16/'4A By Neighborhood'!$L16</f>
        <v>0.41642350979574821</v>
      </c>
      <c r="E16" s="37">
        <f>'4A By Neighborhood'!E16/'4A By Neighborhood'!$L16</f>
        <v>9.8791162984576908E-2</v>
      </c>
      <c r="F16" s="37">
        <f>'4A By Neighborhood'!F16/'4A By Neighborhood'!$L16</f>
        <v>5.8357649020425173E-3</v>
      </c>
      <c r="G16" s="37">
        <f>'4A By Neighborhood'!G16/'4A By Neighborhood'!$L16</f>
        <v>2.12588578574406E-2</v>
      </c>
      <c r="H16" s="37">
        <f>'4A By Neighborhood'!H16/'4A By Neighborhood'!$L16</f>
        <v>2.12588578574406E-2</v>
      </c>
      <c r="I16" s="37">
        <f>'4A By Neighborhood'!I16/'4A By Neighborhood'!$L16</f>
        <v>8.7536473530637759E-3</v>
      </c>
      <c r="J16" s="37">
        <f>'4A By Neighborhood'!J16/'4A By Neighborhood'!$L16</f>
        <v>3.3347228011671531E-3</v>
      </c>
      <c r="K16" s="37">
        <f>'4A By Neighborhood'!K16/'4A By Neighborhood'!$L16</f>
        <v>7.0862859524802001E-3</v>
      </c>
      <c r="L16" s="37">
        <f>'4A By Neighborhood'!L16/'4A By Neighborhood'!$L16</f>
        <v>1</v>
      </c>
      <c r="M16" s="10"/>
    </row>
    <row r="17" spans="1:13" ht="12" customHeight="1">
      <c r="A17" s="40" t="s">
        <v>87</v>
      </c>
      <c r="B17" s="42">
        <f>'4A By Neighborhood'!B17/'4A By Neighborhood'!$L17</f>
        <v>9.4861660079051377E-2</v>
      </c>
      <c r="C17" s="42">
        <f>'4A By Neighborhood'!C17/'4A By Neighborhood'!$L17</f>
        <v>0.71541501976284583</v>
      </c>
      <c r="D17" s="42">
        <f>'4A By Neighborhood'!D17/'4A By Neighborhood'!$L17</f>
        <v>0</v>
      </c>
      <c r="E17" s="42">
        <f>'4A By Neighborhood'!E17/'4A By Neighborhood'!$L17</f>
        <v>5.1383399209486168E-2</v>
      </c>
      <c r="F17" s="42">
        <f>'4A By Neighborhood'!F17/'4A By Neighborhood'!$L17</f>
        <v>3.5573122529644272E-2</v>
      </c>
      <c r="G17" s="42">
        <f>'4A By Neighborhood'!G17/'4A By Neighborhood'!$L17</f>
        <v>5.1383399209486168E-2</v>
      </c>
      <c r="H17" s="42">
        <f>'4A By Neighborhood'!H17/'4A By Neighborhood'!$L17</f>
        <v>2.766798418972332E-2</v>
      </c>
      <c r="I17" s="42">
        <f>'4A By Neighborhood'!I17/'4A By Neighborhood'!$L17</f>
        <v>3.952569169960474E-3</v>
      </c>
      <c r="J17" s="42">
        <f>'4A By Neighborhood'!J17/'4A By Neighborhood'!$L17</f>
        <v>1.5810276679841896E-2</v>
      </c>
      <c r="K17" s="42">
        <f>'4A By Neighborhood'!K17/'4A By Neighborhood'!$L17</f>
        <v>3.952569169960474E-3</v>
      </c>
      <c r="L17" s="42">
        <f>'4A By Neighborhood'!L17/'4A By Neighborhood'!$L17</f>
        <v>1</v>
      </c>
      <c r="M17" s="10"/>
    </row>
    <row r="18" spans="1:13" ht="12" customHeight="1">
      <c r="A18" s="35" t="s">
        <v>88</v>
      </c>
      <c r="B18" s="37">
        <f>'4A By Neighborhood'!B18/'4A By Neighborhood'!$L18</f>
        <v>0</v>
      </c>
      <c r="C18" s="37">
        <f>'4A By Neighborhood'!C18/'4A By Neighborhood'!$L18</f>
        <v>0.47382198952879578</v>
      </c>
      <c r="D18" s="37">
        <f>'4A By Neighborhood'!D18/'4A By Neighborhood'!$L18</f>
        <v>0.2663612565445026</v>
      </c>
      <c r="E18" s="37">
        <f>'4A By Neighborhood'!E18/'4A By Neighborhood'!$L18</f>
        <v>0.16230366492146597</v>
      </c>
      <c r="F18" s="37">
        <f>'4A By Neighborhood'!F18/'4A By Neighborhood'!$L18</f>
        <v>1.37434554973822E-2</v>
      </c>
      <c r="G18" s="37">
        <f>'4A By Neighborhood'!G18/'4A By Neighborhood'!$L18</f>
        <v>4.6465968586387435E-2</v>
      </c>
      <c r="H18" s="37">
        <f>'4A By Neighborhood'!H18/'4A By Neighborhood'!$L18</f>
        <v>1.5706806282722512E-2</v>
      </c>
      <c r="I18" s="37">
        <f>'4A By Neighborhood'!I18/'4A By Neighborhood'!$L18</f>
        <v>1.37434554973822E-2</v>
      </c>
      <c r="J18" s="37">
        <f>'4A By Neighborhood'!J18/'4A By Neighborhood'!$L18</f>
        <v>6.5445026178010475E-4</v>
      </c>
      <c r="K18" s="37">
        <f>'4A By Neighborhood'!K18/'4A By Neighborhood'!$L18</f>
        <v>7.1989528795811516E-3</v>
      </c>
      <c r="L18" s="37">
        <f>'4A By Neighborhood'!L18/'4A By Neighborhood'!$L18</f>
        <v>1</v>
      </c>
      <c r="M18" s="10"/>
    </row>
    <row r="19" spans="1:13" ht="12" customHeight="1">
      <c r="A19" s="40" t="s">
        <v>89</v>
      </c>
      <c r="B19" s="42">
        <f>'4A By Neighborhood'!B19/'4A By Neighborhood'!$L19</f>
        <v>0.29205175600739369</v>
      </c>
      <c r="C19" s="42">
        <f>'4A By Neighborhood'!C19/'4A By Neighborhood'!$L19</f>
        <v>0.39926062846580407</v>
      </c>
      <c r="D19" s="42">
        <f>'4A By Neighborhood'!D19/'4A By Neighborhood'!$L19</f>
        <v>5.3604436229205174E-2</v>
      </c>
      <c r="E19" s="42">
        <f>'4A By Neighborhood'!E19/'4A By Neighborhood'!$L19</f>
        <v>5.730129390018484E-2</v>
      </c>
      <c r="F19" s="42">
        <f>'4A By Neighborhood'!F19/'4A By Neighborhood'!$L19</f>
        <v>0.10905730129390019</v>
      </c>
      <c r="G19" s="42">
        <f>'4A By Neighborhood'!G19/'4A By Neighborhood'!$L19</f>
        <v>0</v>
      </c>
      <c r="H19" s="42">
        <f>'4A By Neighborhood'!H19/'4A By Neighborhood'!$L19</f>
        <v>5.1756007393715345E-2</v>
      </c>
      <c r="I19" s="42">
        <f>'4A By Neighborhood'!I19/'4A By Neighborhood'!$L19</f>
        <v>0</v>
      </c>
      <c r="J19" s="42">
        <f>'4A By Neighborhood'!J19/'4A By Neighborhood'!$L19</f>
        <v>1.4787430683918669E-2</v>
      </c>
      <c r="K19" s="42">
        <f>'4A By Neighborhood'!K19/'4A By Neighborhood'!$L19</f>
        <v>2.2181146025878003E-2</v>
      </c>
      <c r="L19" s="42">
        <f>'4A By Neighborhood'!L19/'4A By Neighborhood'!$L19</f>
        <v>1</v>
      </c>
      <c r="M19" s="10"/>
    </row>
    <row r="20" spans="1:13" ht="12" customHeight="1">
      <c r="A20" s="35" t="s">
        <v>90</v>
      </c>
      <c r="B20" s="37">
        <f>'4A By Neighborhood'!B20/'4A By Neighborhood'!$L20</f>
        <v>6.4587973273942098E-2</v>
      </c>
      <c r="C20" s="37">
        <f>'4A By Neighborhood'!C20/'4A By Neighborhood'!$L20</f>
        <v>0.48329621380846327</v>
      </c>
      <c r="D20" s="37">
        <f>'4A By Neighborhood'!D20/'4A By Neighborhood'!$L20</f>
        <v>0</v>
      </c>
      <c r="E20" s="37">
        <f>'4A By Neighborhood'!E20/'4A By Neighborhood'!$L20</f>
        <v>5.5679287305122498E-2</v>
      </c>
      <c r="F20" s="37">
        <f>'4A By Neighborhood'!F20/'4A By Neighborhood'!$L20</f>
        <v>2.6726057906458798E-2</v>
      </c>
      <c r="G20" s="37">
        <f>'4A By Neighborhood'!G20/'4A By Neighborhood'!$L20</f>
        <v>2.6726057906458798E-2</v>
      </c>
      <c r="H20" s="37">
        <f>'4A By Neighborhood'!H20/'4A By Neighborhood'!$L20</f>
        <v>2.0044543429844099E-2</v>
      </c>
      <c r="I20" s="37">
        <f>'4A By Neighborhood'!I20/'4A By Neighborhood'!$L20</f>
        <v>0.28730512249443207</v>
      </c>
      <c r="J20" s="37">
        <f>'4A By Neighborhood'!J20/'4A By Neighborhood'!$L20</f>
        <v>1.7817371937639197E-2</v>
      </c>
      <c r="K20" s="37">
        <f>'4A By Neighborhood'!K20/'4A By Neighborhood'!$L20</f>
        <v>1.7817371937639197E-2</v>
      </c>
      <c r="L20" s="37">
        <f>'4A By Neighborhood'!L20/'4A By Neighborhood'!$L20</f>
        <v>1</v>
      </c>
      <c r="M20" s="10"/>
    </row>
    <row r="21" spans="1:13" ht="12" customHeight="1">
      <c r="A21" s="40" t="s">
        <v>91</v>
      </c>
      <c r="B21" s="42">
        <f>'4A By Neighborhood'!B21/'4A By Neighborhood'!$L21</f>
        <v>0.38676318510858326</v>
      </c>
      <c r="C21" s="42">
        <f>'4A By Neighborhood'!C21/'4A By Neighborhood'!$L21</f>
        <v>0.2109617373319545</v>
      </c>
      <c r="D21" s="42">
        <f>'4A By Neighborhood'!D21/'4A By Neighborhood'!$L21</f>
        <v>8.583247156153051E-2</v>
      </c>
      <c r="E21" s="42">
        <f>'4A By Neighborhood'!E21/'4A By Neighborhood'!$L21</f>
        <v>0.1778697001034126</v>
      </c>
      <c r="F21" s="42">
        <f>'4A By Neighborhood'!F21/'4A By Neighborhood'!$L21</f>
        <v>1.4477766287487074E-2</v>
      </c>
      <c r="G21" s="42">
        <f>'4A By Neighborhood'!G21/'4A By Neighborhood'!$L21</f>
        <v>7.6525336091003107E-2</v>
      </c>
      <c r="H21" s="42">
        <f>'4A By Neighborhood'!H21/'4A By Neighborhood'!$L21</f>
        <v>2.9989658738366079E-2</v>
      </c>
      <c r="I21" s="42">
        <f>'4A By Neighborhood'!I21/'4A By Neighborhood'!$L21</f>
        <v>2.0682523267838678E-3</v>
      </c>
      <c r="J21" s="42">
        <f>'4A By Neighborhood'!J21/'4A By Neighborhood'!$L21</f>
        <v>5.170630816959669E-3</v>
      </c>
      <c r="K21" s="42">
        <f>'4A By Neighborhood'!K21/'4A By Neighborhood'!$L21</f>
        <v>1.0341261633919338E-2</v>
      </c>
      <c r="L21" s="42">
        <f>'4A By Neighborhood'!L21/'4A By Neighborhood'!$L21</f>
        <v>1</v>
      </c>
      <c r="M21" s="10"/>
    </row>
    <row r="22" spans="1:13" ht="12" customHeight="1">
      <c r="A22" s="35" t="s">
        <v>92</v>
      </c>
      <c r="B22" s="37">
        <f>'4A By Neighborhood'!B22/'4A By Neighborhood'!$L22</f>
        <v>0.5009276437847866</v>
      </c>
      <c r="C22" s="37">
        <f>'4A By Neighborhood'!C22/'4A By Neighborhood'!$L22</f>
        <v>0</v>
      </c>
      <c r="D22" s="37">
        <f>'4A By Neighborhood'!D22/'4A By Neighborhood'!$L22</f>
        <v>0</v>
      </c>
      <c r="E22" s="37">
        <f>'4A By Neighborhood'!E22/'4A By Neighborhood'!$L22</f>
        <v>7.9777365491651209E-2</v>
      </c>
      <c r="F22" s="37">
        <f>'4A By Neighborhood'!F22/'4A By Neighborhood'!$L22</f>
        <v>0.25231910946196662</v>
      </c>
      <c r="G22" s="37">
        <f>'4A By Neighborhood'!G22/'4A By Neighborhood'!$L22</f>
        <v>4.6382189239332093E-2</v>
      </c>
      <c r="H22" s="37">
        <f>'4A By Neighborhood'!H22/'4A By Neighborhood'!$L22</f>
        <v>7.2356215213358069E-2</v>
      </c>
      <c r="I22" s="37">
        <f>'4A By Neighborhood'!I22/'4A By Neighborhood'!$L22</f>
        <v>1.6697588126159554E-2</v>
      </c>
      <c r="J22" s="37">
        <f>'4A By Neighborhood'!J22/'4A By Neighborhood'!$L22</f>
        <v>1.1131725417439703E-2</v>
      </c>
      <c r="K22" s="37">
        <f>'4A By Neighborhood'!K22/'4A By Neighborhood'!$L22</f>
        <v>2.0408163265306121E-2</v>
      </c>
      <c r="L22" s="37">
        <f>'4A By Neighborhood'!L22/'4A By Neighborhood'!$L22</f>
        <v>1</v>
      </c>
      <c r="M22" s="10"/>
    </row>
    <row r="23" spans="1:13" ht="12" customHeight="1">
      <c r="A23" s="40" t="s">
        <v>93</v>
      </c>
      <c r="B23" s="42">
        <f>'4A By Neighborhood'!B23/'4A By Neighborhood'!$L23</f>
        <v>0.29900332225913623</v>
      </c>
      <c r="C23" s="42">
        <f>'4A By Neighborhood'!C23/'4A By Neighborhood'!$L23</f>
        <v>7.3089700996677748E-2</v>
      </c>
      <c r="D23" s="42">
        <f>'4A By Neighborhood'!D23/'4A By Neighborhood'!$L23</f>
        <v>0</v>
      </c>
      <c r="E23" s="42">
        <f>'4A By Neighborhood'!E23/'4A By Neighborhood'!$L23</f>
        <v>6.3122923588039864E-2</v>
      </c>
      <c r="F23" s="42">
        <f>'4A By Neighborhood'!F23/'4A By Neighborhood'!$L23</f>
        <v>0.26910299003322258</v>
      </c>
      <c r="G23" s="42">
        <f>'4A By Neighborhood'!G23/'4A By Neighborhood'!$L23</f>
        <v>0.10963455149501661</v>
      </c>
      <c r="H23" s="42">
        <f>'4A By Neighborhood'!H23/'4A By Neighborhood'!$L23</f>
        <v>0.12292358803986711</v>
      </c>
      <c r="I23" s="42">
        <f>'4A By Neighborhood'!I23/'4A By Neighborhood'!$L23</f>
        <v>9.9667774086378731E-3</v>
      </c>
      <c r="J23" s="42">
        <f>'4A By Neighborhood'!J23/'4A By Neighborhood'!$L23</f>
        <v>3.9867109634551492E-2</v>
      </c>
      <c r="K23" s="42">
        <f>'4A By Neighborhood'!K23/'4A By Neighborhood'!$L23</f>
        <v>1.3289036544850499E-2</v>
      </c>
      <c r="L23" s="42">
        <f>'4A By Neighborhood'!L23/'4A By Neighborhood'!$L23</f>
        <v>1</v>
      </c>
      <c r="M23" s="10"/>
    </row>
    <row r="24" spans="1:13" ht="12" customHeight="1">
      <c r="A24" s="35" t="s">
        <v>94</v>
      </c>
      <c r="B24" s="37">
        <f>'4A By Neighborhood'!B24/'4A By Neighborhood'!$L24</f>
        <v>0</v>
      </c>
      <c r="C24" s="37">
        <f>'4A By Neighborhood'!C24/'4A By Neighborhood'!$L24</f>
        <v>0.3121059268600252</v>
      </c>
      <c r="D24" s="37">
        <f>'4A By Neighborhood'!D24/'4A By Neighborhood'!$L24</f>
        <v>0.64249684741488022</v>
      </c>
      <c r="E24" s="37">
        <f>'4A By Neighborhood'!E24/'4A By Neighborhood'!$L24</f>
        <v>0</v>
      </c>
      <c r="F24" s="37">
        <f>'4A By Neighborhood'!F24/'4A By Neighborhood'!$L24</f>
        <v>3.7831021437578815E-3</v>
      </c>
      <c r="G24" s="37">
        <f>'4A By Neighborhood'!G24/'4A By Neighborhood'!$L24</f>
        <v>2.4590163934426229E-2</v>
      </c>
      <c r="H24" s="37">
        <f>'4A By Neighborhood'!H24/'4A By Neighborhood'!$L24</f>
        <v>1.0088272383354351E-2</v>
      </c>
      <c r="I24" s="37">
        <f>'4A By Neighborhood'!I24/'4A By Neighborhood'!$L24</f>
        <v>3.7831021437578815E-3</v>
      </c>
      <c r="J24" s="37">
        <f>'4A By Neighborhood'!J24/'4A By Neighborhood'!$L24</f>
        <v>0</v>
      </c>
      <c r="K24" s="37">
        <f>'4A By Neighborhood'!K24/'4A By Neighborhood'!$L24</f>
        <v>3.1525851197982345E-3</v>
      </c>
      <c r="L24" s="37">
        <f>'4A By Neighborhood'!L24/'4A By Neighborhood'!$L24</f>
        <v>1</v>
      </c>
      <c r="M24" s="10"/>
    </row>
    <row r="25" spans="1:13" ht="12" customHeight="1">
      <c r="A25" s="40" t="s">
        <v>95</v>
      </c>
      <c r="B25" s="42">
        <f>'4A By Neighborhood'!B25/'4A By Neighborhood'!$L25</f>
        <v>0.15996074582924436</v>
      </c>
      <c r="C25" s="42">
        <f>'4A By Neighborhood'!C25/'4A By Neighborhood'!$L25</f>
        <v>0.35426889106967613</v>
      </c>
      <c r="D25" s="42">
        <f>'4A By Neighborhood'!D25/'4A By Neighborhood'!$L25</f>
        <v>0</v>
      </c>
      <c r="E25" s="42">
        <f>'4A By Neighborhood'!E25/'4A By Neighborhood'!$L25</f>
        <v>0.30814524043179586</v>
      </c>
      <c r="F25" s="42">
        <f>'4A By Neighborhood'!F25/'4A By Neighborhood'!$L25</f>
        <v>3.205757278377494E-2</v>
      </c>
      <c r="G25" s="42">
        <f>'4A By Neighborhood'!G25/'4A By Neighborhood'!$L25</f>
        <v>7.131174353941773E-2</v>
      </c>
      <c r="H25" s="42">
        <f>'4A By Neighborhood'!H25/'4A By Neighborhood'!$L25</f>
        <v>5.7245665685312398E-2</v>
      </c>
      <c r="I25" s="42">
        <f>'4A By Neighborhood'!I25/'4A By Neighborhood'!$L25</f>
        <v>4.9067713444553487E-3</v>
      </c>
      <c r="J25" s="42">
        <f>'4A By Neighborhood'!J25/'4A By Neighborhood'!$L25</f>
        <v>5.5610075237160616E-3</v>
      </c>
      <c r="K25" s="42">
        <f>'4A By Neighborhood'!K25/'4A By Neighborhood'!$L25</f>
        <v>6.542361792607131E-3</v>
      </c>
      <c r="L25" s="42">
        <f>'4A By Neighborhood'!L25/'4A By Neighborhood'!$L25</f>
        <v>1</v>
      </c>
      <c r="M25" s="10"/>
    </row>
    <row r="26" spans="1:13" ht="12" customHeight="1">
      <c r="A26" s="35" t="s">
        <v>96</v>
      </c>
      <c r="B26" s="37">
        <f>'4A By Neighborhood'!B26/'4A By Neighborhood'!$L26</f>
        <v>0</v>
      </c>
      <c r="C26" s="37">
        <f>'4A By Neighborhood'!C26/'4A By Neighborhood'!$L26</f>
        <v>0.65833333333333333</v>
      </c>
      <c r="D26" s="37">
        <f>'4A By Neighborhood'!D26/'4A By Neighborhood'!$L26</f>
        <v>0.28888888888888886</v>
      </c>
      <c r="E26" s="37">
        <f>'4A By Neighborhood'!E26/'4A By Neighborhood'!$L26</f>
        <v>0</v>
      </c>
      <c r="F26" s="37">
        <f>'4A By Neighborhood'!F26/'4A By Neighborhood'!$L26</f>
        <v>0</v>
      </c>
      <c r="G26" s="37">
        <f>'4A By Neighborhood'!G26/'4A By Neighborhood'!$L26</f>
        <v>1.6666666666666666E-2</v>
      </c>
      <c r="H26" s="37">
        <f>'4A By Neighborhood'!H26/'4A By Neighborhood'!$L26</f>
        <v>3.6111111111111108E-2</v>
      </c>
      <c r="I26" s="37">
        <f>'4A By Neighborhood'!I26/'4A By Neighborhood'!$L26</f>
        <v>0</v>
      </c>
      <c r="J26" s="37">
        <f>'4A By Neighborhood'!J26/'4A By Neighborhood'!$L26</f>
        <v>0</v>
      </c>
      <c r="K26" s="37">
        <f>'4A By Neighborhood'!K26/'4A By Neighborhood'!$L26</f>
        <v>0</v>
      </c>
      <c r="L26" s="37">
        <f>'4A By Neighborhood'!L26/'4A By Neighborhood'!$L26</f>
        <v>1</v>
      </c>
      <c r="M26" s="10"/>
    </row>
    <row r="27" spans="1:13" ht="12" customHeight="1">
      <c r="A27" s="36" t="s">
        <v>68</v>
      </c>
      <c r="B27" s="38">
        <f>'4A By Neighborhood'!B27/'4A By Neighborhood'!$L27</f>
        <v>0.12781609195402299</v>
      </c>
      <c r="C27" s="38">
        <f>'4A By Neighborhood'!C27/'4A By Neighborhood'!$L27</f>
        <v>0.56551724137931036</v>
      </c>
      <c r="D27" s="38">
        <f>'4A By Neighborhood'!D27/'4A By Neighborhood'!$L27</f>
        <v>0</v>
      </c>
      <c r="E27" s="38">
        <f>'4A By Neighborhood'!E27/'4A By Neighborhood'!$L27</f>
        <v>0.167816091954023</v>
      </c>
      <c r="F27" s="38">
        <f>'4A By Neighborhood'!F27/'4A By Neighborhood'!$L27</f>
        <v>4.7356321839080458E-2</v>
      </c>
      <c r="G27" s="38">
        <f>'4A By Neighborhood'!G27/'4A By Neighborhood'!$L27</f>
        <v>4.8735632183908043E-2</v>
      </c>
      <c r="H27" s="38">
        <f>'4A By Neighborhood'!H27/'4A By Neighborhood'!$L27</f>
        <v>2.3908045977011495E-2</v>
      </c>
      <c r="I27" s="38">
        <f>'4A By Neighborhood'!I27/'4A By Neighborhood'!$L27</f>
        <v>5.9770114942528738E-3</v>
      </c>
      <c r="J27" s="38">
        <f>'4A By Neighborhood'!J27/'4A By Neighborhood'!$L27</f>
        <v>6.8965517241379309E-3</v>
      </c>
      <c r="K27" s="38">
        <f>'4A By Neighborhood'!K27/'4A By Neighborhood'!$L27</f>
        <v>5.9770114942528738E-3</v>
      </c>
      <c r="L27" s="38">
        <f>'4A By Neighborhood'!L27/'4A By Neighborhood'!$L27</f>
        <v>1</v>
      </c>
      <c r="M27" s="10"/>
    </row>
    <row r="28" spans="1:13" ht="1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2" customHeight="1">
      <c r="A29" s="43" t="s">
        <v>63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4">
    <mergeCell ref="A2:L2"/>
    <mergeCell ref="B5:L5"/>
    <mergeCell ref="A3:L3"/>
    <mergeCell ref="A1:L1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98"/>
  <sheetViews>
    <sheetView showGridLines="0" zoomScaleNormal="100" zoomScaleSheetLayoutView="80" workbookViewId="0">
      <pane ySplit="8" topLeftCell="A153" activePane="bottomLeft" state="frozen"/>
      <selection pane="bottomLeft" activeCell="I164" sqref="I164"/>
    </sheetView>
  </sheetViews>
  <sheetFormatPr defaultColWidth="14.453125" defaultRowHeight="15" customHeight="1"/>
  <cols>
    <col min="1" max="1" width="24.453125" customWidth="1"/>
    <col min="2" max="2" width="6.1796875" customWidth="1"/>
    <col min="3" max="6" width="7" customWidth="1"/>
    <col min="7" max="7" width="10.26953125" customWidth="1"/>
    <col min="8" max="8" width="11.26953125" customWidth="1"/>
    <col min="9" max="9" width="13.453125" customWidth="1"/>
    <col min="10" max="10" width="8.1796875" customWidth="1"/>
    <col min="11" max="12" width="8.7265625" customWidth="1"/>
    <col min="13" max="13" width="7" customWidth="1"/>
    <col min="14" max="14" width="11.7265625" customWidth="1"/>
    <col min="15" max="15" width="9.7265625" customWidth="1"/>
  </cols>
  <sheetData>
    <row r="1" spans="1:15" ht="14">
      <c r="A1" s="363" t="s">
        <v>97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6"/>
    </row>
    <row r="2" spans="1:15" ht="12.75" customHeight="1">
      <c r="A2" s="364" t="str">
        <f>'13 Key to Locations'!A2</f>
        <v>University of California, San Diego Parking Space Inventory, Summer 2018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6"/>
    </row>
    <row r="3" spans="1:15" ht="12.75" customHeight="1">
      <c r="A3" s="364" t="s">
        <v>25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6"/>
    </row>
    <row r="4" spans="1:15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367"/>
      <c r="L4" s="357"/>
      <c r="M4" s="357"/>
      <c r="N4" s="357"/>
      <c r="O4" s="10"/>
    </row>
    <row r="5" spans="1:15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 customHeight="1">
      <c r="A6" s="277" t="s">
        <v>98</v>
      </c>
      <c r="B6" s="12" t="s">
        <v>100</v>
      </c>
      <c r="C6" s="360" t="s">
        <v>3</v>
      </c>
      <c r="D6" s="361"/>
      <c r="E6" s="361"/>
      <c r="F6" s="361"/>
      <c r="G6" s="361"/>
      <c r="H6" s="361"/>
      <c r="I6" s="361"/>
      <c r="J6" s="361"/>
      <c r="K6" s="361"/>
      <c r="L6" s="361"/>
      <c r="M6" s="362"/>
      <c r="N6" s="315" t="s">
        <v>5</v>
      </c>
      <c r="O6" s="10"/>
    </row>
    <row r="7" spans="1:15" ht="12" customHeight="1">
      <c r="A7" s="278" t="s">
        <v>101</v>
      </c>
      <c r="B7" s="21"/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316" t="s">
        <v>57</v>
      </c>
      <c r="O7" s="10"/>
    </row>
    <row r="8" spans="1:15" ht="12" customHeight="1">
      <c r="A8" s="279"/>
      <c r="B8" s="28"/>
      <c r="C8" s="28"/>
      <c r="D8" s="28"/>
      <c r="E8" s="28"/>
      <c r="F8" s="28"/>
      <c r="G8" s="28"/>
      <c r="H8" s="28"/>
      <c r="I8" s="28"/>
      <c r="J8" s="28" t="s">
        <v>58</v>
      </c>
      <c r="K8" s="28" t="s">
        <v>59</v>
      </c>
      <c r="L8" s="28"/>
      <c r="M8" s="45"/>
      <c r="N8" s="317" t="s">
        <v>60</v>
      </c>
      <c r="O8" s="10"/>
    </row>
    <row r="9" spans="1:15" ht="12" customHeight="1">
      <c r="A9" s="280" t="s">
        <v>77</v>
      </c>
      <c r="B9" s="46" t="s">
        <v>102</v>
      </c>
      <c r="C9" s="39"/>
      <c r="D9" s="39"/>
      <c r="E9" s="39"/>
      <c r="F9" s="39"/>
      <c r="G9" s="47">
        <v>3</v>
      </c>
      <c r="H9" s="47">
        <v>7</v>
      </c>
      <c r="I9" s="47">
        <v>1</v>
      </c>
      <c r="J9" s="39"/>
      <c r="K9" s="39"/>
      <c r="L9" s="1"/>
      <c r="M9" s="39">
        <f t="shared" ref="M9:M85" si="0">SUM(C9:L9)</f>
        <v>11</v>
      </c>
      <c r="N9" s="318"/>
      <c r="O9" s="10"/>
    </row>
    <row r="10" spans="1:15" ht="12" customHeight="1">
      <c r="A10" s="280" t="s">
        <v>77</v>
      </c>
      <c r="B10" s="48" t="s">
        <v>103</v>
      </c>
      <c r="C10" s="49"/>
      <c r="D10" s="49"/>
      <c r="E10" s="49"/>
      <c r="F10" s="49"/>
      <c r="G10" s="49"/>
      <c r="H10" s="50">
        <v>31</v>
      </c>
      <c r="I10" s="50">
        <v>2</v>
      </c>
      <c r="J10" s="49"/>
      <c r="K10" s="49"/>
      <c r="L10" s="51"/>
      <c r="M10" s="35">
        <f t="shared" si="0"/>
        <v>33</v>
      </c>
      <c r="N10" s="319"/>
      <c r="O10" s="10"/>
    </row>
    <row r="11" spans="1:15" ht="12" customHeight="1">
      <c r="A11" s="280" t="s">
        <v>77</v>
      </c>
      <c r="B11" s="52" t="s">
        <v>104</v>
      </c>
      <c r="C11" s="35"/>
      <c r="D11" s="35"/>
      <c r="E11" s="35"/>
      <c r="F11" s="35"/>
      <c r="G11" s="35"/>
      <c r="H11" s="53">
        <v>65</v>
      </c>
      <c r="I11" s="53">
        <v>2</v>
      </c>
      <c r="J11" s="35"/>
      <c r="K11" s="35"/>
      <c r="L11" s="54">
        <v>2</v>
      </c>
      <c r="M11" s="35">
        <f t="shared" si="0"/>
        <v>69</v>
      </c>
      <c r="N11" s="319">
        <v>1</v>
      </c>
      <c r="O11" s="10"/>
    </row>
    <row r="12" spans="1:15" ht="12" customHeight="1">
      <c r="A12" s="280" t="s">
        <v>77</v>
      </c>
      <c r="B12" s="48" t="s">
        <v>105</v>
      </c>
      <c r="C12" s="49"/>
      <c r="D12" s="49"/>
      <c r="E12" s="49"/>
      <c r="F12" s="49"/>
      <c r="G12" s="49"/>
      <c r="H12" s="50">
        <v>2</v>
      </c>
      <c r="I12" s="49"/>
      <c r="J12" s="50">
        <v>3</v>
      </c>
      <c r="K12" s="50">
        <v>1</v>
      </c>
      <c r="L12" s="55">
        <v>6</v>
      </c>
      <c r="M12" s="35">
        <f t="shared" si="0"/>
        <v>12</v>
      </c>
      <c r="N12" s="319"/>
      <c r="O12" s="10"/>
    </row>
    <row r="13" spans="1:15" ht="12" customHeight="1">
      <c r="A13" s="280" t="s">
        <v>77</v>
      </c>
      <c r="B13" s="52" t="s">
        <v>106</v>
      </c>
      <c r="C13" s="35"/>
      <c r="D13" s="35"/>
      <c r="E13" s="35"/>
      <c r="F13" s="35"/>
      <c r="G13" s="35"/>
      <c r="H13" s="35"/>
      <c r="I13" s="53">
        <v>1</v>
      </c>
      <c r="J13" s="35"/>
      <c r="K13" s="53">
        <v>1</v>
      </c>
      <c r="L13" s="54">
        <v>7</v>
      </c>
      <c r="M13" s="35">
        <f t="shared" si="0"/>
        <v>9</v>
      </c>
      <c r="N13" s="319">
        <v>1</v>
      </c>
      <c r="O13" s="10"/>
    </row>
    <row r="14" spans="1:15" ht="12" customHeight="1">
      <c r="A14" s="280" t="s">
        <v>77</v>
      </c>
      <c r="B14" s="48" t="s">
        <v>107</v>
      </c>
      <c r="C14" s="49"/>
      <c r="D14" s="49"/>
      <c r="E14" s="49"/>
      <c r="F14" s="49"/>
      <c r="G14" s="49"/>
      <c r="H14" s="50">
        <v>14</v>
      </c>
      <c r="I14" s="49"/>
      <c r="J14" s="49"/>
      <c r="K14" s="49"/>
      <c r="L14" s="51"/>
      <c r="M14" s="35">
        <f t="shared" si="0"/>
        <v>14</v>
      </c>
      <c r="N14" s="319"/>
      <c r="O14" s="10"/>
    </row>
    <row r="15" spans="1:15" ht="12" customHeight="1">
      <c r="A15" s="280" t="s">
        <v>77</v>
      </c>
      <c r="B15" s="52" t="s">
        <v>108</v>
      </c>
      <c r="C15" s="35"/>
      <c r="D15" s="35"/>
      <c r="E15" s="35"/>
      <c r="F15" s="35"/>
      <c r="G15" s="35"/>
      <c r="H15" s="53">
        <v>29</v>
      </c>
      <c r="I15" s="53">
        <v>2</v>
      </c>
      <c r="J15" s="53">
        <v>2</v>
      </c>
      <c r="K15" s="53">
        <v>2</v>
      </c>
      <c r="L15" s="54">
        <v>2</v>
      </c>
      <c r="M15" s="35">
        <f t="shared" si="0"/>
        <v>37</v>
      </c>
      <c r="N15" s="319">
        <v>2</v>
      </c>
      <c r="O15" s="10"/>
    </row>
    <row r="16" spans="1:15" ht="12" customHeight="1">
      <c r="A16" s="280" t="s">
        <v>77</v>
      </c>
      <c r="B16" s="48" t="s">
        <v>109</v>
      </c>
      <c r="C16" s="49"/>
      <c r="D16" s="49"/>
      <c r="E16" s="49"/>
      <c r="F16" s="49"/>
      <c r="G16" s="49"/>
      <c r="H16" s="50">
        <v>26</v>
      </c>
      <c r="I16" s="50">
        <v>2</v>
      </c>
      <c r="J16" s="49"/>
      <c r="K16" s="49"/>
      <c r="L16" s="55">
        <v>1</v>
      </c>
      <c r="M16" s="35">
        <f t="shared" si="0"/>
        <v>29</v>
      </c>
      <c r="N16" s="319">
        <v>1</v>
      </c>
      <c r="O16" s="10"/>
    </row>
    <row r="17" spans="1:15" ht="12" customHeight="1">
      <c r="A17" s="280" t="s">
        <v>79</v>
      </c>
      <c r="B17" s="52" t="s">
        <v>110</v>
      </c>
      <c r="C17" s="35"/>
      <c r="D17" s="35"/>
      <c r="E17" s="35"/>
      <c r="F17" s="35"/>
      <c r="G17" s="35"/>
      <c r="H17" s="35"/>
      <c r="I17" s="35"/>
      <c r="J17" s="35"/>
      <c r="K17" s="53">
        <v>2</v>
      </c>
      <c r="L17" s="5"/>
      <c r="M17" s="35">
        <f t="shared" si="0"/>
        <v>2</v>
      </c>
      <c r="N17" s="319"/>
      <c r="O17" s="10"/>
    </row>
    <row r="18" spans="1:15" ht="12" customHeight="1">
      <c r="A18" s="280" t="s">
        <v>79</v>
      </c>
      <c r="B18" s="48" t="s">
        <v>111</v>
      </c>
      <c r="C18" s="49"/>
      <c r="D18" s="49"/>
      <c r="E18" s="49"/>
      <c r="F18" s="49"/>
      <c r="G18" s="49"/>
      <c r="H18" s="50">
        <v>20</v>
      </c>
      <c r="I18" s="50">
        <v>1</v>
      </c>
      <c r="J18" s="49"/>
      <c r="K18" s="49"/>
      <c r="L18" s="51"/>
      <c r="M18" s="35">
        <f t="shared" si="0"/>
        <v>21</v>
      </c>
      <c r="N18" s="319"/>
      <c r="O18" s="10"/>
    </row>
    <row r="19" spans="1:15" ht="12" customHeight="1">
      <c r="A19" s="280" t="s">
        <v>79</v>
      </c>
      <c r="B19" s="52" t="s">
        <v>112</v>
      </c>
      <c r="C19" s="35"/>
      <c r="D19" s="53">
        <v>28</v>
      </c>
      <c r="E19" s="35"/>
      <c r="F19" s="35"/>
      <c r="G19" s="35"/>
      <c r="H19" s="53">
        <v>4</v>
      </c>
      <c r="I19" s="53">
        <v>3</v>
      </c>
      <c r="J19" s="35"/>
      <c r="K19" s="35"/>
      <c r="L19" s="54">
        <v>2</v>
      </c>
      <c r="M19" s="35">
        <f t="shared" si="0"/>
        <v>37</v>
      </c>
      <c r="N19" s="319">
        <v>1</v>
      </c>
      <c r="O19" s="10"/>
    </row>
    <row r="20" spans="1:15" ht="12" customHeight="1">
      <c r="A20" s="280" t="s">
        <v>79</v>
      </c>
      <c r="B20" s="48" t="s">
        <v>113</v>
      </c>
      <c r="C20" s="49"/>
      <c r="D20" s="50">
        <v>12</v>
      </c>
      <c r="E20" s="49"/>
      <c r="F20" s="49"/>
      <c r="G20" s="49"/>
      <c r="H20" s="49"/>
      <c r="I20" s="50">
        <v>1</v>
      </c>
      <c r="J20" s="49"/>
      <c r="K20" s="49"/>
      <c r="L20" s="51"/>
      <c r="M20" s="35">
        <f t="shared" si="0"/>
        <v>13</v>
      </c>
      <c r="N20" s="319"/>
      <c r="O20" s="10"/>
    </row>
    <row r="21" spans="1:15" ht="12" customHeight="1">
      <c r="A21" s="280" t="s">
        <v>79</v>
      </c>
      <c r="B21" s="52" t="s">
        <v>114</v>
      </c>
      <c r="C21" s="35"/>
      <c r="D21" s="53">
        <v>12</v>
      </c>
      <c r="E21" s="35"/>
      <c r="F21" s="35"/>
      <c r="G21" s="35"/>
      <c r="H21" s="53">
        <v>2</v>
      </c>
      <c r="I21" s="53">
        <v>1</v>
      </c>
      <c r="J21" s="35"/>
      <c r="K21" s="35"/>
      <c r="L21" s="5"/>
      <c r="M21" s="35">
        <f t="shared" si="0"/>
        <v>15</v>
      </c>
      <c r="N21" s="319"/>
      <c r="O21" s="10"/>
    </row>
    <row r="22" spans="1:15" ht="12" customHeight="1">
      <c r="A22" s="280" t="s">
        <v>80</v>
      </c>
      <c r="B22" s="48" t="s">
        <v>115</v>
      </c>
      <c r="C22" s="49"/>
      <c r="D22" s="50">
        <v>69</v>
      </c>
      <c r="E22" s="50">
        <v>26</v>
      </c>
      <c r="F22" s="50">
        <v>4</v>
      </c>
      <c r="G22" s="49"/>
      <c r="H22" s="50">
        <v>2</v>
      </c>
      <c r="I22" s="50">
        <v>4</v>
      </c>
      <c r="J22" s="49"/>
      <c r="K22" s="49"/>
      <c r="L22" s="51"/>
      <c r="M22" s="35">
        <f t="shared" si="0"/>
        <v>105</v>
      </c>
      <c r="N22" s="319">
        <v>2</v>
      </c>
      <c r="O22" s="10"/>
    </row>
    <row r="23" spans="1:15" ht="12" customHeight="1">
      <c r="A23" s="280" t="s">
        <v>80</v>
      </c>
      <c r="B23" s="52" t="s">
        <v>116</v>
      </c>
      <c r="C23" s="35"/>
      <c r="D23" s="35"/>
      <c r="E23" s="35"/>
      <c r="F23" s="35"/>
      <c r="G23" s="35"/>
      <c r="H23" s="35"/>
      <c r="I23" s="35"/>
      <c r="J23" s="35"/>
      <c r="K23" s="35"/>
      <c r="L23" s="54">
        <v>2</v>
      </c>
      <c r="M23" s="35">
        <f t="shared" si="0"/>
        <v>2</v>
      </c>
      <c r="N23" s="319"/>
      <c r="O23" s="10"/>
    </row>
    <row r="24" spans="1:15" ht="12" customHeight="1">
      <c r="A24" s="280" t="s">
        <v>80</v>
      </c>
      <c r="B24" s="48" t="s">
        <v>117</v>
      </c>
      <c r="C24" s="49"/>
      <c r="D24" s="49"/>
      <c r="E24" s="50">
        <v>42</v>
      </c>
      <c r="F24" s="49"/>
      <c r="G24" s="49"/>
      <c r="H24" s="49"/>
      <c r="I24" s="50">
        <v>2</v>
      </c>
      <c r="J24" s="49"/>
      <c r="K24" s="49"/>
      <c r="L24" s="51"/>
      <c r="M24" s="35">
        <f t="shared" si="0"/>
        <v>44</v>
      </c>
      <c r="N24" s="319">
        <v>1</v>
      </c>
      <c r="O24" s="10"/>
    </row>
    <row r="25" spans="1:15" ht="12" customHeight="1">
      <c r="A25" s="280" t="s">
        <v>81</v>
      </c>
      <c r="B25" s="52" t="s">
        <v>118</v>
      </c>
      <c r="C25" s="35"/>
      <c r="D25" s="35"/>
      <c r="E25" s="35"/>
      <c r="F25" s="35"/>
      <c r="G25" s="35"/>
      <c r="H25" s="53">
        <v>260</v>
      </c>
      <c r="I25" s="53">
        <v>9</v>
      </c>
      <c r="J25" s="35"/>
      <c r="K25" s="35"/>
      <c r="L25" s="5"/>
      <c r="M25" s="35">
        <f t="shared" si="0"/>
        <v>269</v>
      </c>
      <c r="N25" s="319"/>
      <c r="O25" s="10"/>
    </row>
    <row r="26" spans="1:15" ht="12" customHeight="1">
      <c r="A26" s="325" t="s">
        <v>81</v>
      </c>
      <c r="B26" s="326" t="s">
        <v>119</v>
      </c>
      <c r="C26" s="325"/>
      <c r="D26" s="303"/>
      <c r="E26" s="326">
        <v>71</v>
      </c>
      <c r="F26" s="326"/>
      <c r="G26" s="326"/>
      <c r="H26" s="326"/>
      <c r="I26" s="325"/>
      <c r="J26" s="325"/>
      <c r="K26" s="303"/>
      <c r="L26" s="325"/>
      <c r="M26" s="303">
        <f t="shared" si="0"/>
        <v>71</v>
      </c>
      <c r="N26" s="325"/>
      <c r="O26" s="10"/>
    </row>
    <row r="27" spans="1:15" ht="12" customHeight="1">
      <c r="A27" s="280" t="s">
        <v>83</v>
      </c>
      <c r="B27" s="52" t="s">
        <v>120</v>
      </c>
      <c r="C27" s="35"/>
      <c r="D27" s="35"/>
      <c r="E27" s="35"/>
      <c r="F27" s="35"/>
      <c r="G27" s="53">
        <v>2</v>
      </c>
      <c r="H27" s="35"/>
      <c r="I27" s="53">
        <v>10</v>
      </c>
      <c r="J27" s="35"/>
      <c r="K27" s="35"/>
      <c r="L27" s="5"/>
      <c r="M27" s="35">
        <f t="shared" si="0"/>
        <v>12</v>
      </c>
      <c r="N27" s="319"/>
      <c r="O27" s="10"/>
    </row>
    <row r="28" spans="1:15" ht="12" customHeight="1">
      <c r="A28" s="280" t="s">
        <v>83</v>
      </c>
      <c r="B28" s="48" t="s">
        <v>121</v>
      </c>
      <c r="C28" s="49"/>
      <c r="D28" s="50">
        <v>348</v>
      </c>
      <c r="E28" s="50">
        <v>38</v>
      </c>
      <c r="F28" s="49"/>
      <c r="G28" s="49"/>
      <c r="H28" s="50">
        <v>15</v>
      </c>
      <c r="I28" s="50">
        <v>10</v>
      </c>
      <c r="J28" s="49"/>
      <c r="K28" s="50">
        <v>4</v>
      </c>
      <c r="L28" s="51"/>
      <c r="M28" s="35">
        <f t="shared" si="0"/>
        <v>415</v>
      </c>
      <c r="N28" s="319">
        <v>1</v>
      </c>
      <c r="O28" s="10"/>
    </row>
    <row r="29" spans="1:15" ht="12" customHeight="1">
      <c r="A29" s="280" t="s">
        <v>83</v>
      </c>
      <c r="B29" s="52" t="s">
        <v>122</v>
      </c>
      <c r="C29" s="53">
        <v>296</v>
      </c>
      <c r="D29" s="53">
        <v>77</v>
      </c>
      <c r="E29" s="35"/>
      <c r="F29" s="53">
        <v>12</v>
      </c>
      <c r="G29" s="53">
        <v>9</v>
      </c>
      <c r="H29" s="53">
        <v>5</v>
      </c>
      <c r="I29" s="53">
        <v>20</v>
      </c>
      <c r="J29" s="35"/>
      <c r="K29" s="53">
        <v>1</v>
      </c>
      <c r="L29" s="54">
        <v>4</v>
      </c>
      <c r="M29" s="35">
        <f t="shared" si="0"/>
        <v>424</v>
      </c>
      <c r="N29" s="319">
        <v>2</v>
      </c>
      <c r="O29" s="10"/>
    </row>
    <row r="30" spans="1:15" ht="12" customHeight="1">
      <c r="A30" s="280" t="s">
        <v>82</v>
      </c>
      <c r="B30" s="48" t="s">
        <v>123</v>
      </c>
      <c r="C30" s="49"/>
      <c r="D30" s="49"/>
      <c r="E30" s="49"/>
      <c r="F30" s="49"/>
      <c r="G30" s="49"/>
      <c r="H30" s="50">
        <v>8</v>
      </c>
      <c r="I30" s="50">
        <v>2</v>
      </c>
      <c r="J30" s="49"/>
      <c r="K30" s="49"/>
      <c r="L30" s="51"/>
      <c r="M30" s="35">
        <f t="shared" si="0"/>
        <v>10</v>
      </c>
      <c r="N30" s="319"/>
      <c r="O30" s="10"/>
    </row>
    <row r="31" spans="1:15" ht="12" customHeight="1">
      <c r="A31" s="280" t="s">
        <v>83</v>
      </c>
      <c r="B31" s="52" t="s">
        <v>124</v>
      </c>
      <c r="C31" s="35"/>
      <c r="D31" s="35"/>
      <c r="E31" s="35"/>
      <c r="F31" s="53">
        <v>5</v>
      </c>
      <c r="G31" s="53">
        <v>1</v>
      </c>
      <c r="H31" s="35"/>
      <c r="I31" s="53">
        <v>1</v>
      </c>
      <c r="J31" s="35"/>
      <c r="K31" s="35"/>
      <c r="L31" s="5"/>
      <c r="M31" s="35">
        <f t="shared" si="0"/>
        <v>7</v>
      </c>
      <c r="N31" s="319">
        <v>1</v>
      </c>
      <c r="O31" s="10"/>
    </row>
    <row r="32" spans="1:15" ht="12" customHeight="1">
      <c r="A32" s="280" t="s">
        <v>83</v>
      </c>
      <c r="B32" s="48" t="s">
        <v>125</v>
      </c>
      <c r="C32" s="49"/>
      <c r="D32" s="49"/>
      <c r="E32" s="49"/>
      <c r="F32" s="49"/>
      <c r="G32" s="49"/>
      <c r="H32" s="49"/>
      <c r="I32" s="49"/>
      <c r="J32" s="49"/>
      <c r="K32" s="50">
        <v>2</v>
      </c>
      <c r="L32" s="55">
        <v>1</v>
      </c>
      <c r="M32" s="35">
        <f t="shared" si="0"/>
        <v>3</v>
      </c>
      <c r="N32" s="319"/>
      <c r="O32" s="10"/>
    </row>
    <row r="33" spans="1:15" ht="12" customHeight="1">
      <c r="A33" s="280" t="s">
        <v>83</v>
      </c>
      <c r="B33" s="52" t="s">
        <v>126</v>
      </c>
      <c r="C33" s="35"/>
      <c r="D33" s="35"/>
      <c r="E33" s="35"/>
      <c r="F33" s="35"/>
      <c r="G33" s="35"/>
      <c r="H33" s="35"/>
      <c r="I33" s="53">
        <v>2</v>
      </c>
      <c r="J33" s="53">
        <v>4</v>
      </c>
      <c r="K33" s="53">
        <v>11</v>
      </c>
      <c r="L33" s="5"/>
      <c r="M33" s="35">
        <f t="shared" si="0"/>
        <v>17</v>
      </c>
      <c r="N33" s="319"/>
      <c r="O33" s="10"/>
    </row>
    <row r="34" spans="1:15" ht="12" customHeight="1">
      <c r="A34" s="280" t="s">
        <v>83</v>
      </c>
      <c r="B34" s="48" t="s">
        <v>127</v>
      </c>
      <c r="C34" s="49"/>
      <c r="D34" s="49"/>
      <c r="E34" s="49"/>
      <c r="F34" s="49"/>
      <c r="G34" s="49"/>
      <c r="H34" s="49"/>
      <c r="I34" s="49"/>
      <c r="J34" s="49"/>
      <c r="K34" s="50">
        <v>5</v>
      </c>
      <c r="L34" s="51"/>
      <c r="M34" s="35">
        <f t="shared" si="0"/>
        <v>5</v>
      </c>
      <c r="N34" s="319"/>
      <c r="O34" s="10"/>
    </row>
    <row r="35" spans="1:15" ht="12" customHeight="1">
      <c r="A35" s="280" t="s">
        <v>83</v>
      </c>
      <c r="B35" s="52" t="s">
        <v>128</v>
      </c>
      <c r="C35" s="53">
        <v>10</v>
      </c>
      <c r="D35" s="35"/>
      <c r="E35" s="35"/>
      <c r="F35" s="35"/>
      <c r="G35" s="35"/>
      <c r="H35" s="35"/>
      <c r="I35" s="35"/>
      <c r="J35" s="35"/>
      <c r="K35" s="35"/>
      <c r="L35" s="5"/>
      <c r="M35" s="35">
        <f t="shared" si="0"/>
        <v>10</v>
      </c>
      <c r="N35" s="319"/>
      <c r="O35" s="10"/>
    </row>
    <row r="36" spans="1:15" ht="12" customHeight="1">
      <c r="A36" s="280" t="s">
        <v>83</v>
      </c>
      <c r="B36" s="48" t="s">
        <v>129</v>
      </c>
      <c r="C36" s="49"/>
      <c r="D36" s="49"/>
      <c r="E36" s="49"/>
      <c r="F36" s="49"/>
      <c r="G36" s="49"/>
      <c r="H36" s="49"/>
      <c r="I36" s="49"/>
      <c r="J36" s="49"/>
      <c r="K36" s="50">
        <v>8</v>
      </c>
      <c r="L36" s="51"/>
      <c r="M36" s="35">
        <f t="shared" si="0"/>
        <v>8</v>
      </c>
      <c r="N36" s="319"/>
      <c r="O36" s="10"/>
    </row>
    <row r="37" spans="1:15" ht="12" customHeight="1">
      <c r="A37" s="280" t="s">
        <v>84</v>
      </c>
      <c r="B37" s="52" t="s">
        <v>130</v>
      </c>
      <c r="C37" s="35"/>
      <c r="D37" s="35"/>
      <c r="E37" s="35"/>
      <c r="F37" s="53">
        <v>27</v>
      </c>
      <c r="G37" s="35"/>
      <c r="H37" s="35"/>
      <c r="I37" s="53">
        <v>2</v>
      </c>
      <c r="J37" s="35"/>
      <c r="K37" s="35"/>
      <c r="L37" s="54">
        <v>1</v>
      </c>
      <c r="M37" s="35">
        <f t="shared" si="0"/>
        <v>30</v>
      </c>
      <c r="N37" s="319">
        <v>1</v>
      </c>
      <c r="O37" s="10"/>
    </row>
    <row r="38" spans="1:15" ht="12" customHeight="1">
      <c r="A38" s="280" t="s">
        <v>84</v>
      </c>
      <c r="B38" s="48" t="s">
        <v>131</v>
      </c>
      <c r="C38" s="49"/>
      <c r="D38" s="49"/>
      <c r="E38" s="49"/>
      <c r="F38" s="49"/>
      <c r="G38" s="49"/>
      <c r="H38" s="49"/>
      <c r="I38" s="49"/>
      <c r="J38" s="49"/>
      <c r="K38" s="50"/>
      <c r="L38" s="55">
        <v>2</v>
      </c>
      <c r="M38" s="35">
        <f t="shared" si="0"/>
        <v>2</v>
      </c>
      <c r="N38" s="319"/>
      <c r="O38" s="10"/>
    </row>
    <row r="39" spans="1:15" ht="12" customHeight="1">
      <c r="A39" s="280" t="s">
        <v>83</v>
      </c>
      <c r="B39" s="52" t="s">
        <v>132</v>
      </c>
      <c r="C39" s="35"/>
      <c r="D39" s="35"/>
      <c r="E39" s="35"/>
      <c r="F39" s="35"/>
      <c r="G39" s="35"/>
      <c r="H39" s="53">
        <v>11</v>
      </c>
      <c r="I39" s="35"/>
      <c r="J39" s="53">
        <v>2</v>
      </c>
      <c r="K39" s="35"/>
      <c r="L39" s="5"/>
      <c r="M39" s="35">
        <f t="shared" si="0"/>
        <v>13</v>
      </c>
      <c r="N39" s="319"/>
      <c r="O39" s="10"/>
    </row>
    <row r="40" spans="1:15" ht="12" customHeight="1">
      <c r="A40" s="280" t="s">
        <v>84</v>
      </c>
      <c r="B40" s="48" t="s">
        <v>133</v>
      </c>
      <c r="C40" s="50">
        <v>10</v>
      </c>
      <c r="D40" s="49"/>
      <c r="E40" s="49"/>
      <c r="F40" s="49"/>
      <c r="G40" s="50"/>
      <c r="H40" s="49"/>
      <c r="I40" s="50">
        <v>3</v>
      </c>
      <c r="J40" s="49"/>
      <c r="K40" s="49"/>
      <c r="L40" s="55">
        <v>8</v>
      </c>
      <c r="M40" s="35">
        <f t="shared" si="0"/>
        <v>21</v>
      </c>
      <c r="N40" s="319">
        <v>1</v>
      </c>
      <c r="O40" s="10"/>
    </row>
    <row r="41" spans="1:15" ht="12" customHeight="1">
      <c r="A41" s="280" t="s">
        <v>84</v>
      </c>
      <c r="B41" s="52" t="s">
        <v>134</v>
      </c>
      <c r="C41" s="35"/>
      <c r="D41" s="35"/>
      <c r="E41" s="35"/>
      <c r="F41" s="35"/>
      <c r="G41" s="35"/>
      <c r="H41" s="35"/>
      <c r="I41" s="53">
        <v>3</v>
      </c>
      <c r="J41" s="53">
        <v>2</v>
      </c>
      <c r="K41" s="35"/>
      <c r="L41" s="54">
        <v>5</v>
      </c>
      <c r="M41" s="35">
        <f t="shared" si="0"/>
        <v>10</v>
      </c>
      <c r="N41" s="319"/>
      <c r="O41" s="10"/>
    </row>
    <row r="42" spans="1:15" ht="12" customHeight="1">
      <c r="A42" s="280" t="s">
        <v>84</v>
      </c>
      <c r="B42" s="48" t="s">
        <v>135</v>
      </c>
      <c r="C42" s="49"/>
      <c r="D42" s="49"/>
      <c r="E42" s="49"/>
      <c r="F42" s="49"/>
      <c r="G42" s="50">
        <v>5</v>
      </c>
      <c r="H42" s="49"/>
      <c r="I42" s="49"/>
      <c r="J42" s="49"/>
      <c r="K42" s="49"/>
      <c r="L42" s="51"/>
      <c r="M42" s="35">
        <f t="shared" si="0"/>
        <v>5</v>
      </c>
      <c r="N42" s="319"/>
      <c r="O42" s="10"/>
    </row>
    <row r="43" spans="1:15" ht="12" customHeight="1">
      <c r="A43" s="280" t="s">
        <v>84</v>
      </c>
      <c r="B43" s="52" t="s">
        <v>136</v>
      </c>
      <c r="C43" s="35"/>
      <c r="D43" s="35"/>
      <c r="E43" s="35"/>
      <c r="F43" s="35"/>
      <c r="G43" s="35"/>
      <c r="H43" s="53">
        <v>2</v>
      </c>
      <c r="I43" s="35"/>
      <c r="J43" s="35"/>
      <c r="K43" s="35"/>
      <c r="L43" s="5"/>
      <c r="M43" s="35">
        <f t="shared" si="0"/>
        <v>2</v>
      </c>
      <c r="N43" s="319"/>
      <c r="O43" s="10"/>
    </row>
    <row r="44" spans="1:15" ht="12" customHeight="1">
      <c r="A44" s="280" t="s">
        <v>84</v>
      </c>
      <c r="B44" s="48" t="s">
        <v>137</v>
      </c>
      <c r="C44" s="49"/>
      <c r="D44" s="49"/>
      <c r="E44" s="49"/>
      <c r="F44" s="49"/>
      <c r="G44" s="49"/>
      <c r="H44" s="49"/>
      <c r="I44" s="49"/>
      <c r="J44" s="49"/>
      <c r="K44" s="50">
        <v>4</v>
      </c>
      <c r="L44" s="51"/>
      <c r="M44" s="35">
        <f t="shared" si="0"/>
        <v>4</v>
      </c>
      <c r="N44" s="319"/>
      <c r="O44" s="10"/>
    </row>
    <row r="45" spans="1:15" ht="12" customHeight="1">
      <c r="A45" s="284" t="s">
        <v>84</v>
      </c>
      <c r="B45" s="285" t="s">
        <v>138</v>
      </c>
      <c r="C45" s="285">
        <v>43</v>
      </c>
      <c r="D45" s="285">
        <v>9</v>
      </c>
      <c r="E45" s="285"/>
      <c r="F45" s="285"/>
      <c r="G45" s="285">
        <v>15</v>
      </c>
      <c r="H45" s="285">
        <v>60</v>
      </c>
      <c r="I45" s="285">
        <v>12</v>
      </c>
      <c r="J45" s="285"/>
      <c r="K45" s="285"/>
      <c r="L45" s="286"/>
      <c r="M45" s="285">
        <f t="shared" si="0"/>
        <v>139</v>
      </c>
      <c r="N45" s="320">
        <v>1</v>
      </c>
      <c r="O45" s="10"/>
    </row>
    <row r="46" spans="1:15" ht="12" customHeight="1">
      <c r="A46" s="280" t="s">
        <v>85</v>
      </c>
      <c r="B46" s="48" t="s">
        <v>139</v>
      </c>
      <c r="C46" s="50">
        <v>37</v>
      </c>
      <c r="D46" s="50">
        <v>74</v>
      </c>
      <c r="E46" s="49"/>
      <c r="F46" s="50">
        <v>2</v>
      </c>
      <c r="G46" s="49"/>
      <c r="H46" s="49"/>
      <c r="I46" s="50">
        <v>5</v>
      </c>
      <c r="J46" s="49"/>
      <c r="K46" s="49"/>
      <c r="L46" s="51"/>
      <c r="M46" s="35">
        <f t="shared" si="0"/>
        <v>118</v>
      </c>
      <c r="N46" s="319"/>
      <c r="O46" s="10"/>
    </row>
    <row r="47" spans="1:15" ht="12" customHeight="1">
      <c r="A47" s="280" t="s">
        <v>85</v>
      </c>
      <c r="B47" s="52" t="s">
        <v>140</v>
      </c>
      <c r="C47" s="53">
        <v>82</v>
      </c>
      <c r="D47" s="35"/>
      <c r="E47" s="35"/>
      <c r="F47" s="53">
        <v>27</v>
      </c>
      <c r="G47" s="53">
        <v>4</v>
      </c>
      <c r="H47" s="53">
        <v>2</v>
      </c>
      <c r="I47" s="53">
        <v>6</v>
      </c>
      <c r="J47" s="35"/>
      <c r="K47" s="53">
        <v>2</v>
      </c>
      <c r="L47" s="54">
        <v>2</v>
      </c>
      <c r="M47" s="35">
        <f t="shared" si="0"/>
        <v>125</v>
      </c>
      <c r="N47" s="319"/>
      <c r="O47" s="10"/>
    </row>
    <row r="48" spans="1:15" ht="12" customHeight="1">
      <c r="A48" s="280" t="s">
        <v>85</v>
      </c>
      <c r="B48" s="48" t="s">
        <v>141</v>
      </c>
      <c r="C48" s="50">
        <v>72</v>
      </c>
      <c r="D48" s="49"/>
      <c r="E48" s="49"/>
      <c r="F48" s="49"/>
      <c r="G48" s="49"/>
      <c r="H48" s="49"/>
      <c r="I48" s="50">
        <v>2</v>
      </c>
      <c r="J48" s="49"/>
      <c r="K48" s="50">
        <v>2</v>
      </c>
      <c r="L48" s="55">
        <v>2</v>
      </c>
      <c r="M48" s="35">
        <f t="shared" si="0"/>
        <v>78</v>
      </c>
      <c r="N48" s="319"/>
      <c r="O48" s="10"/>
    </row>
    <row r="49" spans="1:15" ht="12" customHeight="1">
      <c r="A49" s="280" t="s">
        <v>86</v>
      </c>
      <c r="B49" s="52" t="s">
        <v>142</v>
      </c>
      <c r="C49" s="35"/>
      <c r="D49" s="35"/>
      <c r="E49" s="35"/>
      <c r="F49" s="35"/>
      <c r="G49" s="53">
        <v>4</v>
      </c>
      <c r="H49" s="35"/>
      <c r="I49" s="53">
        <v>3</v>
      </c>
      <c r="J49" s="53">
        <v>3</v>
      </c>
      <c r="K49" s="35"/>
      <c r="L49" s="54">
        <v>4</v>
      </c>
      <c r="M49" s="35">
        <f t="shared" si="0"/>
        <v>14</v>
      </c>
      <c r="N49" s="319"/>
      <c r="O49" s="10"/>
    </row>
    <row r="50" spans="1:15" ht="12" customHeight="1">
      <c r="A50" s="280" t="s">
        <v>85</v>
      </c>
      <c r="B50" s="48" t="s">
        <v>143</v>
      </c>
      <c r="C50" s="49"/>
      <c r="D50" s="50">
        <v>97</v>
      </c>
      <c r="E50" s="49"/>
      <c r="F50" s="49"/>
      <c r="G50" s="50">
        <v>1</v>
      </c>
      <c r="H50" s="50">
        <v>3</v>
      </c>
      <c r="I50" s="50">
        <v>2</v>
      </c>
      <c r="J50" s="49"/>
      <c r="K50" s="50">
        <v>3</v>
      </c>
      <c r="L50" s="55">
        <v>2</v>
      </c>
      <c r="M50" s="35">
        <f t="shared" si="0"/>
        <v>108</v>
      </c>
      <c r="N50" s="319">
        <v>1</v>
      </c>
      <c r="O50" s="10"/>
    </row>
    <row r="51" spans="1:15" ht="12" customHeight="1">
      <c r="A51" s="280" t="s">
        <v>85</v>
      </c>
      <c r="B51" s="52" t="s">
        <v>144</v>
      </c>
      <c r="C51" s="53">
        <v>30</v>
      </c>
      <c r="D51" s="35"/>
      <c r="E51" s="35"/>
      <c r="F51" s="35"/>
      <c r="G51" s="53">
        <v>3</v>
      </c>
      <c r="H51" s="35"/>
      <c r="I51" s="53">
        <v>9</v>
      </c>
      <c r="J51" s="35"/>
      <c r="K51" s="35"/>
      <c r="L51" s="54">
        <v>1</v>
      </c>
      <c r="M51" s="35">
        <f t="shared" si="0"/>
        <v>43</v>
      </c>
      <c r="N51" s="319">
        <v>1</v>
      </c>
      <c r="O51" s="10"/>
    </row>
    <row r="52" spans="1:15" ht="12" customHeight="1">
      <c r="A52" s="280" t="s">
        <v>85</v>
      </c>
      <c r="B52" s="48" t="s">
        <v>145</v>
      </c>
      <c r="C52" s="49"/>
      <c r="D52" s="49"/>
      <c r="E52" s="49"/>
      <c r="F52" s="49"/>
      <c r="G52" s="49"/>
      <c r="H52" s="49"/>
      <c r="I52" s="50">
        <v>2</v>
      </c>
      <c r="J52" s="49"/>
      <c r="K52" s="49"/>
      <c r="L52" s="55">
        <v>2</v>
      </c>
      <c r="M52" s="35">
        <f t="shared" si="0"/>
        <v>4</v>
      </c>
      <c r="N52" s="319"/>
      <c r="O52" s="10"/>
    </row>
    <row r="53" spans="1:15" ht="12" customHeight="1">
      <c r="A53" s="280" t="s">
        <v>146</v>
      </c>
      <c r="B53" s="48" t="s">
        <v>147</v>
      </c>
      <c r="C53" s="49"/>
      <c r="D53" s="49"/>
      <c r="E53" s="50">
        <v>222</v>
      </c>
      <c r="F53" s="49"/>
      <c r="G53" s="49"/>
      <c r="H53" s="50">
        <v>4</v>
      </c>
      <c r="I53" s="49"/>
      <c r="J53" s="50">
        <v>6</v>
      </c>
      <c r="K53" s="49"/>
      <c r="L53" s="51"/>
      <c r="M53" s="35">
        <f t="shared" si="0"/>
        <v>232</v>
      </c>
      <c r="N53" s="319">
        <v>1</v>
      </c>
      <c r="O53" s="10"/>
    </row>
    <row r="54" spans="1:15" ht="12" customHeight="1">
      <c r="A54" s="280" t="s">
        <v>146</v>
      </c>
      <c r="B54" s="48" t="s">
        <v>148</v>
      </c>
      <c r="C54" s="49"/>
      <c r="D54" s="49"/>
      <c r="E54" s="50">
        <v>168</v>
      </c>
      <c r="F54" s="49"/>
      <c r="G54" s="50"/>
      <c r="H54" s="50">
        <v>14</v>
      </c>
      <c r="I54" s="50">
        <v>5</v>
      </c>
      <c r="J54" s="49"/>
      <c r="K54" s="49"/>
      <c r="L54" s="51"/>
      <c r="M54" s="35">
        <f t="shared" si="0"/>
        <v>187</v>
      </c>
      <c r="N54" s="319">
        <v>1</v>
      </c>
      <c r="O54" s="10"/>
    </row>
    <row r="55" spans="1:15" ht="12" customHeight="1">
      <c r="A55" s="280" t="s">
        <v>146</v>
      </c>
      <c r="B55" s="52" t="s">
        <v>149</v>
      </c>
      <c r="C55" s="35"/>
      <c r="D55" s="35"/>
      <c r="E55" s="53">
        <v>211</v>
      </c>
      <c r="F55" s="53"/>
      <c r="G55" s="35"/>
      <c r="H55" s="53">
        <v>1</v>
      </c>
      <c r="I55" s="35"/>
      <c r="J55" s="35"/>
      <c r="K55" s="35"/>
      <c r="L55" s="5"/>
      <c r="M55" s="35">
        <f t="shared" si="0"/>
        <v>212</v>
      </c>
      <c r="N55" s="319"/>
      <c r="O55" s="10"/>
    </row>
    <row r="56" spans="1:15" ht="12" customHeight="1">
      <c r="A56" s="280" t="s">
        <v>146</v>
      </c>
      <c r="B56" s="48" t="s">
        <v>150</v>
      </c>
      <c r="C56" s="49"/>
      <c r="D56" s="50">
        <v>209</v>
      </c>
      <c r="E56" s="50"/>
      <c r="F56" s="49"/>
      <c r="G56" s="49"/>
      <c r="H56" s="49"/>
      <c r="I56" s="49"/>
      <c r="J56" s="49"/>
      <c r="K56" s="49"/>
      <c r="L56" s="51"/>
      <c r="M56" s="35">
        <f t="shared" si="0"/>
        <v>209</v>
      </c>
      <c r="N56" s="319">
        <v>1</v>
      </c>
      <c r="O56" s="10"/>
    </row>
    <row r="57" spans="1:15" ht="12" customHeight="1">
      <c r="A57" s="280" t="s">
        <v>146</v>
      </c>
      <c r="B57" s="52" t="s">
        <v>151</v>
      </c>
      <c r="C57" s="35"/>
      <c r="D57" s="53">
        <v>197</v>
      </c>
      <c r="E57" s="35"/>
      <c r="F57" s="53"/>
      <c r="G57" s="35"/>
      <c r="H57" s="53">
        <v>12</v>
      </c>
      <c r="I57" s="53">
        <v>1</v>
      </c>
      <c r="J57" s="35"/>
      <c r="K57" s="35"/>
      <c r="L57" s="5"/>
      <c r="M57" s="35">
        <f t="shared" si="0"/>
        <v>210</v>
      </c>
      <c r="N57" s="319"/>
      <c r="O57" s="10"/>
    </row>
    <row r="58" spans="1:15" ht="12" customHeight="1">
      <c r="A58" s="280" t="s">
        <v>146</v>
      </c>
      <c r="B58" s="48" t="s">
        <v>152</v>
      </c>
      <c r="C58" s="50">
        <v>80</v>
      </c>
      <c r="D58" s="50">
        <v>96</v>
      </c>
      <c r="E58" s="49"/>
      <c r="F58" s="50"/>
      <c r="G58" s="49"/>
      <c r="H58" s="49"/>
      <c r="I58" s="50">
        <v>16</v>
      </c>
      <c r="J58" s="49"/>
      <c r="K58" s="49"/>
      <c r="L58" s="51"/>
      <c r="M58" s="35">
        <f t="shared" si="0"/>
        <v>192</v>
      </c>
      <c r="N58" s="319"/>
      <c r="O58" s="10"/>
    </row>
    <row r="59" spans="1:15" ht="12" customHeight="1">
      <c r="A59" s="280" t="s">
        <v>146</v>
      </c>
      <c r="B59" s="62" t="s">
        <v>153</v>
      </c>
      <c r="C59" s="62"/>
      <c r="D59" s="62"/>
      <c r="E59" s="62">
        <v>58</v>
      </c>
      <c r="F59" s="62">
        <v>91</v>
      </c>
      <c r="G59" s="62">
        <v>2</v>
      </c>
      <c r="H59" s="62"/>
      <c r="I59" s="62">
        <v>3</v>
      </c>
      <c r="J59" s="62"/>
      <c r="K59" s="62"/>
      <c r="L59" s="69"/>
      <c r="M59" s="62">
        <f t="shared" si="0"/>
        <v>154</v>
      </c>
      <c r="N59" s="319"/>
      <c r="O59" s="10"/>
    </row>
    <row r="60" spans="1:15" ht="12" customHeight="1">
      <c r="A60" s="280" t="s">
        <v>87</v>
      </c>
      <c r="B60" s="48" t="s">
        <v>154</v>
      </c>
      <c r="C60" s="50">
        <v>24</v>
      </c>
      <c r="D60" s="49"/>
      <c r="E60" s="49"/>
      <c r="F60" s="50"/>
      <c r="G60" s="50">
        <v>7</v>
      </c>
      <c r="H60" s="50">
        <v>3</v>
      </c>
      <c r="I60" s="49"/>
      <c r="J60" s="49"/>
      <c r="K60" s="49"/>
      <c r="L60" s="51"/>
      <c r="M60" s="35">
        <f t="shared" si="0"/>
        <v>34</v>
      </c>
      <c r="N60" s="319"/>
      <c r="O60" s="10"/>
    </row>
    <row r="61" spans="1:15" ht="12" customHeight="1">
      <c r="A61" s="280" t="s">
        <v>87</v>
      </c>
      <c r="B61" s="52" t="s">
        <v>155</v>
      </c>
      <c r="C61" s="35"/>
      <c r="D61" s="35"/>
      <c r="E61" s="35"/>
      <c r="F61" s="35"/>
      <c r="G61" s="35"/>
      <c r="H61" s="35"/>
      <c r="I61" s="53">
        <v>1</v>
      </c>
      <c r="J61" s="35"/>
      <c r="K61" s="53">
        <v>2</v>
      </c>
      <c r="L61" s="54">
        <v>1</v>
      </c>
      <c r="M61" s="35">
        <f t="shared" si="0"/>
        <v>4</v>
      </c>
      <c r="N61" s="319"/>
      <c r="O61" s="10"/>
    </row>
    <row r="62" spans="1:15" ht="12" customHeight="1">
      <c r="A62" s="280" t="s">
        <v>86</v>
      </c>
      <c r="B62" s="48" t="s">
        <v>156</v>
      </c>
      <c r="C62" s="49"/>
      <c r="D62" s="49"/>
      <c r="E62" s="49"/>
      <c r="F62" s="49"/>
      <c r="G62" s="49"/>
      <c r="H62" s="50">
        <v>1</v>
      </c>
      <c r="I62" s="50">
        <v>4</v>
      </c>
      <c r="J62" s="50">
        <v>1</v>
      </c>
      <c r="K62" s="49"/>
      <c r="L62" s="55">
        <v>13</v>
      </c>
      <c r="M62" s="35">
        <f t="shared" si="0"/>
        <v>19</v>
      </c>
      <c r="N62" s="319"/>
      <c r="O62" s="10"/>
    </row>
    <row r="63" spans="1:15" ht="12" customHeight="1">
      <c r="A63" s="280" t="s">
        <v>86</v>
      </c>
      <c r="B63" s="52" t="s">
        <v>157</v>
      </c>
      <c r="C63" s="35"/>
      <c r="D63" s="35"/>
      <c r="E63" s="35"/>
      <c r="F63" s="35"/>
      <c r="G63" s="35"/>
      <c r="H63" s="35"/>
      <c r="I63" s="53">
        <v>4</v>
      </c>
      <c r="J63" s="53">
        <v>2</v>
      </c>
      <c r="K63" s="53">
        <v>8</v>
      </c>
      <c r="L63" s="5"/>
      <c r="M63" s="35">
        <f t="shared" si="0"/>
        <v>14</v>
      </c>
      <c r="N63" s="319"/>
      <c r="O63" s="10"/>
    </row>
    <row r="64" spans="1:15" ht="12" customHeight="1">
      <c r="A64" s="280" t="s">
        <v>87</v>
      </c>
      <c r="B64" s="48" t="s">
        <v>158</v>
      </c>
      <c r="C64" s="49"/>
      <c r="D64" s="50">
        <v>125</v>
      </c>
      <c r="E64" s="49"/>
      <c r="F64" s="50">
        <v>13</v>
      </c>
      <c r="G64" s="50">
        <v>2</v>
      </c>
      <c r="H64" s="50">
        <v>10</v>
      </c>
      <c r="I64" s="50">
        <v>6</v>
      </c>
      <c r="J64" s="49"/>
      <c r="K64" s="50">
        <v>2</v>
      </c>
      <c r="L64" s="51"/>
      <c r="M64" s="35">
        <f t="shared" si="0"/>
        <v>158</v>
      </c>
      <c r="N64" s="319">
        <v>1</v>
      </c>
      <c r="O64" s="10"/>
    </row>
    <row r="65" spans="1:15" ht="12" customHeight="1">
      <c r="A65" s="280" t="s">
        <v>87</v>
      </c>
      <c r="B65" s="52" t="s">
        <v>159</v>
      </c>
      <c r="C65" s="35"/>
      <c r="D65" s="35"/>
      <c r="E65" s="35"/>
      <c r="F65" s="35"/>
      <c r="G65" s="35"/>
      <c r="H65" s="35"/>
      <c r="I65" s="35"/>
      <c r="J65" s="53">
        <v>1</v>
      </c>
      <c r="K65" s="35"/>
      <c r="L65" s="5"/>
      <c r="M65" s="35">
        <f t="shared" si="0"/>
        <v>1</v>
      </c>
      <c r="N65" s="319"/>
      <c r="O65" s="10"/>
    </row>
    <row r="66" spans="1:15" ht="12" customHeight="1">
      <c r="A66" s="280" t="s">
        <v>87</v>
      </c>
      <c r="B66" s="48" t="s">
        <v>160</v>
      </c>
      <c r="C66" s="49"/>
      <c r="D66" s="50">
        <v>56</v>
      </c>
      <c r="E66" s="49"/>
      <c r="F66" s="49"/>
      <c r="G66" s="49"/>
      <c r="H66" s="49"/>
      <c r="I66" s="49"/>
      <c r="J66" s="49"/>
      <c r="K66" s="49"/>
      <c r="L66" s="51"/>
      <c r="M66" s="35">
        <f t="shared" si="0"/>
        <v>56</v>
      </c>
      <c r="N66" s="319"/>
      <c r="O66" s="10"/>
    </row>
    <row r="67" spans="1:15" ht="12" customHeight="1">
      <c r="A67" s="280" t="s">
        <v>161</v>
      </c>
      <c r="B67" s="52" t="s">
        <v>162</v>
      </c>
      <c r="C67" s="35"/>
      <c r="D67" s="35"/>
      <c r="E67" s="53">
        <v>126</v>
      </c>
      <c r="F67" s="35"/>
      <c r="G67" s="35"/>
      <c r="H67" s="35"/>
      <c r="I67" s="35"/>
      <c r="J67" s="35"/>
      <c r="K67" s="35"/>
      <c r="L67" s="5"/>
      <c r="M67" s="35">
        <f t="shared" si="0"/>
        <v>126</v>
      </c>
      <c r="N67" s="319"/>
      <c r="O67" s="10"/>
    </row>
    <row r="68" spans="1:15" ht="12" customHeight="1">
      <c r="A68" s="280" t="s">
        <v>161</v>
      </c>
      <c r="B68" s="48" t="s">
        <v>163</v>
      </c>
      <c r="C68" s="49"/>
      <c r="D68" s="49"/>
      <c r="E68" s="50">
        <v>184</v>
      </c>
      <c r="F68" s="49"/>
      <c r="G68" s="49"/>
      <c r="H68" s="49"/>
      <c r="I68" s="49"/>
      <c r="J68" s="50">
        <v>1</v>
      </c>
      <c r="K68" s="49"/>
      <c r="L68" s="51"/>
      <c r="M68" s="35">
        <f t="shared" si="0"/>
        <v>185</v>
      </c>
      <c r="N68" s="319"/>
      <c r="O68" s="10"/>
    </row>
    <row r="69" spans="1:15" ht="12" customHeight="1">
      <c r="A69" s="280" t="s">
        <v>161</v>
      </c>
      <c r="B69" s="35" t="s">
        <v>164</v>
      </c>
      <c r="C69" s="35"/>
      <c r="D69" s="53">
        <v>159</v>
      </c>
      <c r="E69" s="53">
        <v>30</v>
      </c>
      <c r="F69" s="35"/>
      <c r="G69" s="35"/>
      <c r="H69" s="35"/>
      <c r="I69" s="35"/>
      <c r="J69" s="35"/>
      <c r="K69" s="35"/>
      <c r="L69" s="5"/>
      <c r="M69" s="35">
        <f t="shared" si="0"/>
        <v>189</v>
      </c>
      <c r="N69" s="319">
        <v>1</v>
      </c>
      <c r="O69" s="10"/>
    </row>
    <row r="70" spans="1:15" ht="12" customHeight="1">
      <c r="A70" s="280" t="s">
        <v>161</v>
      </c>
      <c r="B70" s="49" t="s">
        <v>165</v>
      </c>
      <c r="C70" s="49"/>
      <c r="D70" s="50">
        <v>169</v>
      </c>
      <c r="E70" s="49"/>
      <c r="F70" s="49"/>
      <c r="G70" s="49"/>
      <c r="H70" s="50">
        <v>10</v>
      </c>
      <c r="I70" s="49"/>
      <c r="J70" s="49"/>
      <c r="K70" s="49"/>
      <c r="L70" s="51"/>
      <c r="M70" s="35">
        <f t="shared" si="0"/>
        <v>179</v>
      </c>
      <c r="N70" s="319">
        <v>1</v>
      </c>
      <c r="O70" s="10"/>
    </row>
    <row r="71" spans="1:15" ht="12" customHeight="1">
      <c r="A71" s="280" t="s">
        <v>161</v>
      </c>
      <c r="B71" s="35" t="s">
        <v>166</v>
      </c>
      <c r="C71" s="53">
        <v>91</v>
      </c>
      <c r="D71" s="35"/>
      <c r="E71" s="35"/>
      <c r="F71" s="53">
        <v>46</v>
      </c>
      <c r="G71" s="53">
        <v>8</v>
      </c>
      <c r="H71" s="53">
        <v>6</v>
      </c>
      <c r="I71" s="53">
        <v>5</v>
      </c>
      <c r="J71" s="53">
        <v>8</v>
      </c>
      <c r="K71" s="35"/>
      <c r="L71" s="5"/>
      <c r="M71" s="35">
        <f t="shared" si="0"/>
        <v>164</v>
      </c>
      <c r="N71" s="319">
        <v>1</v>
      </c>
      <c r="O71" s="10"/>
    </row>
    <row r="72" spans="1:15" ht="12" customHeight="1">
      <c r="A72" s="280" t="s">
        <v>161</v>
      </c>
      <c r="B72" s="49" t="s">
        <v>167</v>
      </c>
      <c r="C72" s="49"/>
      <c r="D72" s="49"/>
      <c r="E72" s="49"/>
      <c r="F72" s="50">
        <v>100</v>
      </c>
      <c r="G72" s="49"/>
      <c r="H72" s="50">
        <v>3</v>
      </c>
      <c r="I72" s="50">
        <v>10</v>
      </c>
      <c r="J72" s="49"/>
      <c r="K72" s="49"/>
      <c r="L72" s="51"/>
      <c r="M72" s="35">
        <f t="shared" si="0"/>
        <v>113</v>
      </c>
      <c r="N72" s="319">
        <v>2</v>
      </c>
      <c r="O72" s="10"/>
    </row>
    <row r="73" spans="1:15" ht="12" customHeight="1">
      <c r="A73" s="280" t="s">
        <v>168</v>
      </c>
      <c r="B73" s="49" t="s">
        <v>169</v>
      </c>
      <c r="C73" s="35"/>
      <c r="D73" s="53">
        <v>105</v>
      </c>
      <c r="E73" s="35"/>
      <c r="F73" s="35"/>
      <c r="G73" s="53">
        <v>2</v>
      </c>
      <c r="H73" s="53">
        <v>10</v>
      </c>
      <c r="I73" s="53">
        <v>6</v>
      </c>
      <c r="J73" s="53">
        <v>6</v>
      </c>
      <c r="K73" s="35"/>
      <c r="L73" s="54">
        <v>1</v>
      </c>
      <c r="M73" s="35">
        <f t="shared" si="0"/>
        <v>130</v>
      </c>
      <c r="N73" s="319"/>
      <c r="O73" s="10"/>
    </row>
    <row r="74" spans="1:15" ht="12" customHeight="1">
      <c r="A74" s="280" t="s">
        <v>168</v>
      </c>
      <c r="B74" s="49" t="s">
        <v>170</v>
      </c>
      <c r="C74" s="49"/>
      <c r="D74" s="50">
        <v>285</v>
      </c>
      <c r="E74" s="50">
        <v>4</v>
      </c>
      <c r="F74" s="50">
        <v>9</v>
      </c>
      <c r="G74" s="50">
        <v>2</v>
      </c>
      <c r="H74" s="50">
        <v>7</v>
      </c>
      <c r="I74" s="50">
        <v>4</v>
      </c>
      <c r="J74" s="49"/>
      <c r="K74" s="49"/>
      <c r="L74" s="51"/>
      <c r="M74" s="35">
        <f t="shared" si="0"/>
        <v>311</v>
      </c>
      <c r="N74" s="319">
        <v>3</v>
      </c>
      <c r="O74" s="10"/>
    </row>
    <row r="75" spans="1:15" ht="12" customHeight="1">
      <c r="A75" s="280" t="s">
        <v>171</v>
      </c>
      <c r="B75" s="49" t="s">
        <v>172</v>
      </c>
      <c r="C75" s="49"/>
      <c r="D75" s="49"/>
      <c r="E75" s="49"/>
      <c r="F75" s="50">
        <v>8</v>
      </c>
      <c r="G75" s="49"/>
      <c r="H75" s="49"/>
      <c r="I75" s="50">
        <v>1</v>
      </c>
      <c r="J75" s="50">
        <v>15</v>
      </c>
      <c r="K75" s="49"/>
      <c r="L75" s="55">
        <v>4</v>
      </c>
      <c r="M75" s="35">
        <f t="shared" si="0"/>
        <v>28</v>
      </c>
      <c r="N75" s="319"/>
      <c r="O75" s="10"/>
    </row>
    <row r="76" spans="1:15" ht="12" customHeight="1">
      <c r="A76" s="280" t="s">
        <v>171</v>
      </c>
      <c r="B76" s="49" t="s">
        <v>173</v>
      </c>
      <c r="C76" s="49"/>
      <c r="D76" s="50">
        <v>134</v>
      </c>
      <c r="E76" s="49"/>
      <c r="F76" s="49"/>
      <c r="G76" s="49"/>
      <c r="H76" s="50">
        <v>52</v>
      </c>
      <c r="I76" s="49"/>
      <c r="J76" s="49"/>
      <c r="K76" s="49"/>
      <c r="L76" s="51"/>
      <c r="M76" s="35">
        <f t="shared" si="0"/>
        <v>186</v>
      </c>
      <c r="N76" s="319">
        <v>1</v>
      </c>
      <c r="O76" s="10"/>
    </row>
    <row r="77" spans="1:15" ht="12" customHeight="1">
      <c r="A77" s="280" t="s">
        <v>171</v>
      </c>
      <c r="B77" s="49" t="s">
        <v>174</v>
      </c>
      <c r="C77" s="49"/>
      <c r="D77" s="49"/>
      <c r="E77" s="49"/>
      <c r="F77" s="50">
        <v>221</v>
      </c>
      <c r="G77" s="50">
        <v>7</v>
      </c>
      <c r="H77" s="49"/>
      <c r="I77" s="50">
        <v>10</v>
      </c>
      <c r="J77" s="49"/>
      <c r="K77" s="49"/>
      <c r="L77" s="51"/>
      <c r="M77" s="35">
        <f t="shared" si="0"/>
        <v>238</v>
      </c>
      <c r="N77" s="319"/>
      <c r="O77" s="10"/>
    </row>
    <row r="78" spans="1:15" ht="12" customHeight="1">
      <c r="A78" s="280" t="s">
        <v>175</v>
      </c>
      <c r="B78" s="49" t="s">
        <v>176</v>
      </c>
      <c r="C78" s="49"/>
      <c r="D78" s="49"/>
      <c r="E78" s="50">
        <v>398</v>
      </c>
      <c r="F78" s="49"/>
      <c r="G78" s="49"/>
      <c r="H78" s="49"/>
      <c r="I78" s="49"/>
      <c r="J78" s="49"/>
      <c r="K78" s="49"/>
      <c r="L78" s="51"/>
      <c r="M78" s="35">
        <f t="shared" si="0"/>
        <v>398</v>
      </c>
      <c r="N78" s="319"/>
      <c r="O78" s="10"/>
    </row>
    <row r="79" spans="1:15" ht="12" customHeight="1">
      <c r="A79" s="280" t="s">
        <v>177</v>
      </c>
      <c r="B79" s="49" t="s">
        <v>178</v>
      </c>
      <c r="C79" s="49"/>
      <c r="D79" s="50">
        <v>18</v>
      </c>
      <c r="E79" s="49"/>
      <c r="F79" s="49"/>
      <c r="G79" s="50">
        <v>7</v>
      </c>
      <c r="H79" s="49"/>
      <c r="I79" s="50">
        <v>3</v>
      </c>
      <c r="J79" s="49"/>
      <c r="K79" s="50">
        <v>1</v>
      </c>
      <c r="L79" s="55">
        <v>6</v>
      </c>
      <c r="M79" s="35">
        <f t="shared" si="0"/>
        <v>35</v>
      </c>
      <c r="N79" s="319"/>
      <c r="O79" s="10"/>
    </row>
    <row r="80" spans="1:15" ht="12" customHeight="1">
      <c r="A80" s="280" t="s">
        <v>177</v>
      </c>
      <c r="B80" s="49" t="s">
        <v>179</v>
      </c>
      <c r="C80" s="49"/>
      <c r="D80" s="50">
        <v>80</v>
      </c>
      <c r="E80" s="49"/>
      <c r="F80" s="49"/>
      <c r="G80" s="49"/>
      <c r="H80" s="50">
        <v>1</v>
      </c>
      <c r="I80" s="49"/>
      <c r="J80" s="49"/>
      <c r="K80" s="49"/>
      <c r="L80" s="51"/>
      <c r="M80" s="35">
        <f t="shared" si="0"/>
        <v>81</v>
      </c>
      <c r="N80" s="319">
        <v>1</v>
      </c>
      <c r="O80" s="10"/>
    </row>
    <row r="81" spans="1:15" ht="12" customHeight="1">
      <c r="A81" s="280" t="s">
        <v>177</v>
      </c>
      <c r="B81" s="49" t="s">
        <v>180</v>
      </c>
      <c r="C81" s="49"/>
      <c r="D81" s="50">
        <v>39</v>
      </c>
      <c r="E81" s="50">
        <v>5</v>
      </c>
      <c r="F81" s="49"/>
      <c r="G81" s="49"/>
      <c r="H81" s="49"/>
      <c r="I81" s="49"/>
      <c r="J81" s="49"/>
      <c r="K81" s="49"/>
      <c r="L81" s="51"/>
      <c r="M81" s="35">
        <f t="shared" si="0"/>
        <v>44</v>
      </c>
      <c r="N81" s="319"/>
      <c r="O81" s="10"/>
    </row>
    <row r="82" spans="1:15" ht="12" customHeight="1">
      <c r="A82" s="280" t="s">
        <v>177</v>
      </c>
      <c r="B82" s="49" t="s">
        <v>181</v>
      </c>
      <c r="C82" s="49"/>
      <c r="D82" s="50">
        <v>62</v>
      </c>
      <c r="E82" s="49"/>
      <c r="F82" s="49"/>
      <c r="G82" s="49"/>
      <c r="H82" s="49"/>
      <c r="I82" s="49"/>
      <c r="J82" s="49"/>
      <c r="K82" s="49"/>
      <c r="L82" s="51"/>
      <c r="M82" s="35">
        <f t="shared" si="0"/>
        <v>62</v>
      </c>
      <c r="N82" s="319"/>
      <c r="O82" s="10"/>
    </row>
    <row r="83" spans="1:15" ht="12" customHeight="1">
      <c r="A83" s="284" t="s">
        <v>171</v>
      </c>
      <c r="B83" s="285" t="s">
        <v>182</v>
      </c>
      <c r="C83" s="285"/>
      <c r="D83" s="285">
        <v>1</v>
      </c>
      <c r="E83" s="285"/>
      <c r="F83" s="285">
        <v>10</v>
      </c>
      <c r="G83" s="285">
        <v>3</v>
      </c>
      <c r="H83" s="285">
        <v>1</v>
      </c>
      <c r="I83" s="285"/>
      <c r="J83" s="285"/>
      <c r="K83" s="285"/>
      <c r="L83" s="286"/>
      <c r="M83" s="285">
        <f t="shared" si="0"/>
        <v>15</v>
      </c>
      <c r="N83" s="320"/>
      <c r="O83" s="10"/>
    </row>
    <row r="84" spans="1:15" ht="12" customHeight="1">
      <c r="A84" s="280" t="s">
        <v>91</v>
      </c>
      <c r="B84" s="49" t="s">
        <v>183</v>
      </c>
      <c r="C84" s="49"/>
      <c r="D84" s="49"/>
      <c r="E84" s="50">
        <v>83</v>
      </c>
      <c r="F84" s="50">
        <v>2</v>
      </c>
      <c r="G84" s="50">
        <v>2</v>
      </c>
      <c r="H84" s="50">
        <v>9</v>
      </c>
      <c r="I84" s="50">
        <v>1</v>
      </c>
      <c r="J84" s="49"/>
      <c r="K84" s="49"/>
      <c r="L84" s="51"/>
      <c r="M84" s="35">
        <f t="shared" si="0"/>
        <v>97</v>
      </c>
      <c r="N84" s="319"/>
      <c r="O84" s="10"/>
    </row>
    <row r="85" spans="1:15" ht="12" customHeight="1">
      <c r="A85" s="280" t="s">
        <v>91</v>
      </c>
      <c r="B85" s="56" t="s">
        <v>184</v>
      </c>
      <c r="C85" s="57">
        <v>4</v>
      </c>
      <c r="D85" s="56"/>
      <c r="E85" s="56"/>
      <c r="F85" s="57">
        <v>3</v>
      </c>
      <c r="G85" s="57">
        <v>4</v>
      </c>
      <c r="H85" s="56"/>
      <c r="I85" s="57">
        <v>3</v>
      </c>
      <c r="J85" s="56"/>
      <c r="K85" s="57">
        <v>2</v>
      </c>
      <c r="L85" s="58">
        <v>8</v>
      </c>
      <c r="M85" s="35">
        <f t="shared" si="0"/>
        <v>24</v>
      </c>
      <c r="N85" s="319">
        <v>1</v>
      </c>
      <c r="O85" s="10"/>
    </row>
    <row r="86" spans="1:15" ht="12" customHeight="1">
      <c r="A86" s="280" t="s">
        <v>91</v>
      </c>
      <c r="B86" s="52" t="s">
        <v>185</v>
      </c>
      <c r="C86" s="59" t="s">
        <v>186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318"/>
      <c r="O86" s="10"/>
    </row>
    <row r="87" spans="1:15" ht="12" customHeight="1">
      <c r="A87" s="280" t="s">
        <v>91</v>
      </c>
      <c r="B87" s="52" t="s">
        <v>187</v>
      </c>
      <c r="C87" s="60" t="s">
        <v>186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321"/>
      <c r="O87" s="10"/>
    </row>
    <row r="88" spans="1:15" ht="12" customHeight="1">
      <c r="A88" s="280" t="s">
        <v>93</v>
      </c>
      <c r="B88" s="61" t="s">
        <v>188</v>
      </c>
      <c r="C88" s="62">
        <v>23</v>
      </c>
      <c r="D88" s="61"/>
      <c r="E88" s="61"/>
      <c r="F88" s="61"/>
      <c r="G88" s="62">
        <v>20</v>
      </c>
      <c r="H88" s="61"/>
      <c r="I88" s="62">
        <v>7</v>
      </c>
      <c r="J88" s="61"/>
      <c r="K88" s="61"/>
      <c r="L88" s="61"/>
      <c r="M88" s="61">
        <f t="shared" ref="M88:M193" si="1">SUM(C88:L88)</f>
        <v>50</v>
      </c>
      <c r="N88" s="322"/>
      <c r="O88" s="10"/>
    </row>
    <row r="89" spans="1:15" ht="12" customHeight="1">
      <c r="A89" s="280" t="s">
        <v>91</v>
      </c>
      <c r="B89" s="49" t="s">
        <v>189</v>
      </c>
      <c r="C89" s="49"/>
      <c r="D89" s="50">
        <v>81</v>
      </c>
      <c r="E89" s="49"/>
      <c r="F89" s="49"/>
      <c r="G89" s="50">
        <v>2</v>
      </c>
      <c r="H89" s="50">
        <v>12</v>
      </c>
      <c r="I89" s="50">
        <v>4</v>
      </c>
      <c r="J89" s="49"/>
      <c r="K89" s="49"/>
      <c r="L89" s="50">
        <v>2</v>
      </c>
      <c r="M89" s="49">
        <f t="shared" si="1"/>
        <v>101</v>
      </c>
      <c r="N89" s="322">
        <v>1</v>
      </c>
      <c r="O89" s="10"/>
    </row>
    <row r="90" spans="1:15" ht="12" customHeight="1">
      <c r="A90" s="280" t="s">
        <v>93</v>
      </c>
      <c r="B90" s="49" t="s">
        <v>190</v>
      </c>
      <c r="C90" s="49"/>
      <c r="D90" s="49"/>
      <c r="E90" s="49"/>
      <c r="F90" s="49"/>
      <c r="G90" s="49"/>
      <c r="H90" s="49"/>
      <c r="I90" s="49"/>
      <c r="J90" s="49"/>
      <c r="K90" s="50">
        <v>3</v>
      </c>
      <c r="L90" s="49"/>
      <c r="M90" s="49">
        <f t="shared" si="1"/>
        <v>3</v>
      </c>
      <c r="N90" s="322"/>
      <c r="O90" s="10"/>
    </row>
    <row r="91" spans="1:15" ht="12" customHeight="1">
      <c r="A91" s="280" t="s">
        <v>93</v>
      </c>
      <c r="B91" s="49" t="s">
        <v>191</v>
      </c>
      <c r="C91" s="49"/>
      <c r="D91" s="49"/>
      <c r="E91" s="49"/>
      <c r="F91" s="49"/>
      <c r="G91" s="50">
        <v>2</v>
      </c>
      <c r="H91" s="50">
        <v>24</v>
      </c>
      <c r="I91" s="49"/>
      <c r="J91" s="49"/>
      <c r="K91" s="50">
        <v>1</v>
      </c>
      <c r="L91" s="50">
        <v>2</v>
      </c>
      <c r="M91" s="49">
        <f t="shared" si="1"/>
        <v>29</v>
      </c>
      <c r="N91" s="322"/>
      <c r="O91" s="10"/>
    </row>
    <row r="92" spans="1:15" ht="12" customHeight="1">
      <c r="A92" s="280" t="s">
        <v>93</v>
      </c>
      <c r="B92" s="49" t="s">
        <v>192</v>
      </c>
      <c r="C92" s="49"/>
      <c r="D92" s="49"/>
      <c r="E92" s="49"/>
      <c r="F92" s="49"/>
      <c r="G92" s="50">
        <v>3</v>
      </c>
      <c r="H92" s="50">
        <v>2</v>
      </c>
      <c r="I92" s="50">
        <v>1</v>
      </c>
      <c r="J92" s="50">
        <v>2</v>
      </c>
      <c r="K92" s="50">
        <v>2</v>
      </c>
      <c r="L92" s="50">
        <v>2</v>
      </c>
      <c r="M92" s="49">
        <f t="shared" si="1"/>
        <v>12</v>
      </c>
      <c r="N92" s="322"/>
      <c r="O92" s="10"/>
    </row>
    <row r="93" spans="1:15" ht="12" customHeight="1">
      <c r="A93" s="280" t="s">
        <v>93</v>
      </c>
      <c r="B93" s="49" t="s">
        <v>193</v>
      </c>
      <c r="C93" s="50">
        <v>9</v>
      </c>
      <c r="D93" s="49"/>
      <c r="E93" s="49"/>
      <c r="F93" s="50">
        <v>19</v>
      </c>
      <c r="G93" s="50">
        <v>15</v>
      </c>
      <c r="H93" s="50">
        <v>1</v>
      </c>
      <c r="I93" s="50">
        <v>12</v>
      </c>
      <c r="J93" s="50">
        <v>1</v>
      </c>
      <c r="K93" s="49"/>
      <c r="L93" s="49"/>
      <c r="M93" s="49">
        <f t="shared" si="1"/>
        <v>57</v>
      </c>
      <c r="N93" s="322">
        <v>2</v>
      </c>
      <c r="O93" s="10"/>
    </row>
    <row r="94" spans="1:15" ht="12" customHeight="1">
      <c r="A94" s="280" t="s">
        <v>93</v>
      </c>
      <c r="B94" s="49" t="s">
        <v>194</v>
      </c>
      <c r="C94" s="49"/>
      <c r="D94" s="49"/>
      <c r="E94" s="49"/>
      <c r="F94" s="49"/>
      <c r="G94" s="50">
        <v>35</v>
      </c>
      <c r="H94" s="49"/>
      <c r="I94" s="50">
        <v>5</v>
      </c>
      <c r="J94" s="49"/>
      <c r="K94" s="49"/>
      <c r="L94" s="49"/>
      <c r="M94" s="49">
        <f t="shared" si="1"/>
        <v>40</v>
      </c>
      <c r="N94" s="322"/>
      <c r="O94" s="10"/>
    </row>
    <row r="95" spans="1:15" ht="12" customHeight="1">
      <c r="A95" s="280" t="s">
        <v>93</v>
      </c>
      <c r="B95" s="49" t="s">
        <v>195</v>
      </c>
      <c r="C95" s="49"/>
      <c r="D95" s="49"/>
      <c r="E95" s="49"/>
      <c r="F95" s="49"/>
      <c r="G95" s="50">
        <v>1</v>
      </c>
      <c r="H95" s="49"/>
      <c r="I95" s="50">
        <v>2</v>
      </c>
      <c r="J95" s="49"/>
      <c r="K95" s="49"/>
      <c r="L95" s="49"/>
      <c r="M95" s="49">
        <f t="shared" si="1"/>
        <v>3</v>
      </c>
      <c r="N95" s="322"/>
      <c r="O95" s="10"/>
    </row>
    <row r="96" spans="1:15" ht="12" customHeight="1">
      <c r="A96" s="280" t="s">
        <v>84</v>
      </c>
      <c r="B96" s="49" t="s">
        <v>196</v>
      </c>
      <c r="C96" s="50">
        <v>3</v>
      </c>
      <c r="D96" s="49"/>
      <c r="E96" s="49"/>
      <c r="F96" s="49"/>
      <c r="G96" s="50">
        <v>3</v>
      </c>
      <c r="H96" s="49"/>
      <c r="I96" s="49"/>
      <c r="J96" s="49"/>
      <c r="K96" s="50">
        <v>3</v>
      </c>
      <c r="L96" s="50">
        <v>7</v>
      </c>
      <c r="M96" s="49">
        <f t="shared" si="1"/>
        <v>16</v>
      </c>
      <c r="N96" s="322"/>
      <c r="O96" s="10"/>
    </row>
    <row r="97" spans="1:15" ht="12" customHeight="1">
      <c r="A97" s="280" t="s">
        <v>93</v>
      </c>
      <c r="B97" s="49" t="s">
        <v>197</v>
      </c>
      <c r="C97" s="49"/>
      <c r="D97" s="49"/>
      <c r="E97" s="49"/>
      <c r="F97" s="49"/>
      <c r="G97" s="50">
        <v>2</v>
      </c>
      <c r="H97" s="50">
        <v>6</v>
      </c>
      <c r="I97" s="50">
        <v>1</v>
      </c>
      <c r="J97" s="49"/>
      <c r="K97" s="49"/>
      <c r="L97" s="49"/>
      <c r="M97" s="49">
        <f t="shared" si="1"/>
        <v>9</v>
      </c>
      <c r="N97" s="322"/>
      <c r="O97" s="10"/>
    </row>
    <row r="98" spans="1:15" ht="12" customHeight="1">
      <c r="A98" s="280" t="s">
        <v>93</v>
      </c>
      <c r="B98" s="49" t="s">
        <v>198</v>
      </c>
      <c r="C98" s="50">
        <v>58</v>
      </c>
      <c r="D98" s="50">
        <v>22</v>
      </c>
      <c r="E98" s="49"/>
      <c r="F98" s="49"/>
      <c r="G98" s="50">
        <v>3</v>
      </c>
      <c r="H98" s="49"/>
      <c r="I98" s="50">
        <v>4</v>
      </c>
      <c r="J98" s="49"/>
      <c r="K98" s="49"/>
      <c r="L98" s="49"/>
      <c r="M98" s="49">
        <f t="shared" si="1"/>
        <v>87</v>
      </c>
      <c r="N98" s="322">
        <v>1</v>
      </c>
      <c r="O98" s="10"/>
    </row>
    <row r="99" spans="1:15" ht="12" customHeight="1">
      <c r="A99" s="280" t="s">
        <v>89</v>
      </c>
      <c r="B99" s="49" t="s">
        <v>199</v>
      </c>
      <c r="C99" s="49"/>
      <c r="D99" s="49"/>
      <c r="E99" s="49"/>
      <c r="F99" s="49"/>
      <c r="G99" s="49"/>
      <c r="H99" s="49"/>
      <c r="I99" s="50">
        <v>6</v>
      </c>
      <c r="J99" s="49"/>
      <c r="K99" s="49"/>
      <c r="L99" s="50">
        <v>1</v>
      </c>
      <c r="M99" s="49">
        <f t="shared" si="1"/>
        <v>7</v>
      </c>
      <c r="N99" s="322"/>
      <c r="O99" s="10"/>
    </row>
    <row r="100" spans="1:15" ht="12" customHeight="1">
      <c r="A100" s="280" t="s">
        <v>200</v>
      </c>
      <c r="B100" s="49" t="s">
        <v>201</v>
      </c>
      <c r="C100" s="49"/>
      <c r="D100" s="49"/>
      <c r="E100" s="49"/>
      <c r="F100" s="50">
        <v>100</v>
      </c>
      <c r="G100" s="50">
        <v>3</v>
      </c>
      <c r="H100" s="50">
        <v>20</v>
      </c>
      <c r="I100" s="50">
        <v>10</v>
      </c>
      <c r="J100" s="49"/>
      <c r="K100" s="49"/>
      <c r="L100" s="49"/>
      <c r="M100" s="49">
        <f t="shared" si="1"/>
        <v>133</v>
      </c>
      <c r="N100" s="322"/>
      <c r="O100" s="10"/>
    </row>
    <row r="101" spans="1:15" ht="12" customHeight="1">
      <c r="A101" s="280" t="s">
        <v>200</v>
      </c>
      <c r="B101" s="49" t="s">
        <v>202</v>
      </c>
      <c r="C101" s="50">
        <v>28</v>
      </c>
      <c r="D101" s="49"/>
      <c r="E101" s="49"/>
      <c r="F101" s="50">
        <v>55</v>
      </c>
      <c r="G101" s="50">
        <v>3</v>
      </c>
      <c r="H101" s="50">
        <v>22</v>
      </c>
      <c r="I101" s="50">
        <v>9</v>
      </c>
      <c r="J101" s="49"/>
      <c r="K101" s="49"/>
      <c r="L101" s="49"/>
      <c r="M101" s="49">
        <f t="shared" si="1"/>
        <v>117</v>
      </c>
      <c r="N101" s="322">
        <v>1</v>
      </c>
      <c r="O101" s="10"/>
    </row>
    <row r="102" spans="1:15" ht="12" customHeight="1">
      <c r="A102" s="280" t="s">
        <v>200</v>
      </c>
      <c r="B102" s="49" t="s">
        <v>203</v>
      </c>
      <c r="C102" s="50">
        <v>144</v>
      </c>
      <c r="D102" s="49"/>
      <c r="E102" s="49"/>
      <c r="F102" s="49"/>
      <c r="G102" s="49"/>
      <c r="H102" s="50">
        <v>11</v>
      </c>
      <c r="I102" s="49"/>
      <c r="J102" s="49"/>
      <c r="K102" s="49"/>
      <c r="L102" s="49"/>
      <c r="M102" s="49">
        <f t="shared" si="1"/>
        <v>155</v>
      </c>
      <c r="N102" s="322"/>
      <c r="O102" s="10"/>
    </row>
    <row r="103" spans="1:15" ht="12" customHeight="1">
      <c r="A103" s="280" t="s">
        <v>200</v>
      </c>
      <c r="B103" s="49" t="s">
        <v>204</v>
      </c>
      <c r="C103" s="50">
        <v>154</v>
      </c>
      <c r="D103" s="49"/>
      <c r="E103" s="49"/>
      <c r="F103" s="49"/>
      <c r="G103" s="49"/>
      <c r="H103" s="50"/>
      <c r="I103" s="49"/>
      <c r="J103" s="49"/>
      <c r="K103" s="49"/>
      <c r="L103" s="49"/>
      <c r="M103" s="49">
        <f t="shared" si="1"/>
        <v>154</v>
      </c>
      <c r="N103" s="322"/>
      <c r="O103" s="10"/>
    </row>
    <row r="104" spans="1:15" ht="12" customHeight="1">
      <c r="A104" s="280" t="s">
        <v>200</v>
      </c>
      <c r="B104" s="49" t="s">
        <v>205</v>
      </c>
      <c r="C104" s="50">
        <v>41</v>
      </c>
      <c r="D104" s="50"/>
      <c r="E104" s="49"/>
      <c r="F104" s="49"/>
      <c r="G104" s="49"/>
      <c r="H104" s="50"/>
      <c r="I104" s="49"/>
      <c r="J104" s="49"/>
      <c r="K104" s="49"/>
      <c r="L104" s="49"/>
      <c r="M104" s="49">
        <f t="shared" si="1"/>
        <v>41</v>
      </c>
      <c r="N104" s="322"/>
      <c r="O104" s="10"/>
    </row>
    <row r="105" spans="1:15" ht="12" customHeight="1">
      <c r="A105" s="280" t="s">
        <v>200</v>
      </c>
      <c r="B105" s="49" t="s">
        <v>206</v>
      </c>
      <c r="C105" s="50"/>
      <c r="D105" s="50">
        <v>123</v>
      </c>
      <c r="E105" s="49"/>
      <c r="F105" s="49"/>
      <c r="G105" s="49"/>
      <c r="H105" s="49"/>
      <c r="I105" s="49"/>
      <c r="J105" s="49"/>
      <c r="K105" s="49"/>
      <c r="L105" s="49"/>
      <c r="M105" s="49">
        <f t="shared" si="1"/>
        <v>123</v>
      </c>
      <c r="N105" s="322"/>
      <c r="O105" s="10"/>
    </row>
    <row r="106" spans="1:15" ht="12" customHeight="1">
      <c r="A106" s="280" t="s">
        <v>93</v>
      </c>
      <c r="B106" s="49" t="s">
        <v>207</v>
      </c>
      <c r="C106" s="49"/>
      <c r="D106" s="49"/>
      <c r="E106" s="49"/>
      <c r="F106" s="49"/>
      <c r="G106" s="49"/>
      <c r="H106" s="49"/>
      <c r="I106" s="50">
        <v>5</v>
      </c>
      <c r="J106" s="49"/>
      <c r="K106" s="50">
        <v>6</v>
      </c>
      <c r="L106" s="49"/>
      <c r="M106" s="49">
        <f t="shared" si="1"/>
        <v>11</v>
      </c>
      <c r="N106" s="322"/>
      <c r="O106" s="10"/>
    </row>
    <row r="107" spans="1:15" ht="12" customHeight="1">
      <c r="A107" s="280" t="s">
        <v>89</v>
      </c>
      <c r="B107" s="49" t="s">
        <v>208</v>
      </c>
      <c r="C107" s="50">
        <v>143</v>
      </c>
      <c r="D107" s="50">
        <v>185</v>
      </c>
      <c r="E107" s="49"/>
      <c r="F107" s="50">
        <v>12</v>
      </c>
      <c r="G107" s="50">
        <v>11</v>
      </c>
      <c r="H107" s="49"/>
      <c r="I107" s="49"/>
      <c r="J107" s="49"/>
      <c r="K107" s="49"/>
      <c r="L107" s="50">
        <v>4</v>
      </c>
      <c r="M107" s="49">
        <f t="shared" si="1"/>
        <v>355</v>
      </c>
      <c r="N107" s="322">
        <v>1</v>
      </c>
      <c r="O107" s="10"/>
    </row>
    <row r="108" spans="1:15" ht="12" customHeight="1">
      <c r="A108" s="280" t="s">
        <v>89</v>
      </c>
      <c r="B108" s="49" t="s">
        <v>210</v>
      </c>
      <c r="C108" s="50">
        <v>5</v>
      </c>
      <c r="D108" s="49"/>
      <c r="E108" s="49"/>
      <c r="F108" s="50">
        <v>4</v>
      </c>
      <c r="G108" s="50">
        <v>31</v>
      </c>
      <c r="H108" s="49"/>
      <c r="I108" s="50">
        <v>6</v>
      </c>
      <c r="J108" s="49"/>
      <c r="K108" s="50">
        <v>3</v>
      </c>
      <c r="L108" s="49"/>
      <c r="M108" s="49">
        <f t="shared" si="1"/>
        <v>49</v>
      </c>
      <c r="N108" s="322">
        <v>3</v>
      </c>
      <c r="O108" s="10"/>
    </row>
    <row r="109" spans="1:15" ht="12" customHeight="1">
      <c r="A109" s="280" t="s">
        <v>89</v>
      </c>
      <c r="B109" s="49" t="s">
        <v>211</v>
      </c>
      <c r="C109" s="49"/>
      <c r="D109" s="49"/>
      <c r="E109" s="50">
        <v>29</v>
      </c>
      <c r="F109" s="50">
        <v>12</v>
      </c>
      <c r="G109" s="50">
        <v>3</v>
      </c>
      <c r="H109" s="49"/>
      <c r="I109" s="50">
        <v>6</v>
      </c>
      <c r="J109" s="49"/>
      <c r="K109" s="49"/>
      <c r="L109" s="50">
        <v>4</v>
      </c>
      <c r="M109" s="49">
        <f t="shared" si="1"/>
        <v>54</v>
      </c>
      <c r="N109" s="322">
        <v>1</v>
      </c>
      <c r="O109" s="10"/>
    </row>
    <row r="110" spans="1:15" ht="12" customHeight="1">
      <c r="A110" s="280" t="s">
        <v>89</v>
      </c>
      <c r="B110" s="62" t="s">
        <v>212</v>
      </c>
      <c r="C110" s="62"/>
      <c r="D110" s="62"/>
      <c r="E110" s="62"/>
      <c r="F110" s="62"/>
      <c r="G110" s="62">
        <v>4</v>
      </c>
      <c r="H110" s="62"/>
      <c r="I110" s="62"/>
      <c r="J110" s="62"/>
      <c r="K110" s="62">
        <v>1</v>
      </c>
      <c r="L110" s="62"/>
      <c r="M110" s="62">
        <f t="shared" si="1"/>
        <v>5</v>
      </c>
      <c r="N110" s="322"/>
      <c r="O110" s="10"/>
    </row>
    <row r="111" spans="1:15" ht="12" customHeight="1">
      <c r="A111" s="280" t="s">
        <v>91</v>
      </c>
      <c r="B111" s="49" t="s">
        <v>214</v>
      </c>
      <c r="C111" s="62">
        <v>3</v>
      </c>
      <c r="D111" s="62"/>
      <c r="E111" s="49"/>
      <c r="F111" s="62">
        <v>12</v>
      </c>
      <c r="G111" s="49"/>
      <c r="H111" s="49"/>
      <c r="I111" s="50">
        <v>2</v>
      </c>
      <c r="J111" s="50">
        <v>2</v>
      </c>
      <c r="K111" s="50">
        <v>3</v>
      </c>
      <c r="L111" s="49"/>
      <c r="M111" s="49">
        <f t="shared" si="1"/>
        <v>22</v>
      </c>
      <c r="N111" s="322">
        <v>1</v>
      </c>
      <c r="O111" s="10"/>
    </row>
    <row r="112" spans="1:15" ht="12" customHeight="1">
      <c r="A112" s="280" t="s">
        <v>90</v>
      </c>
      <c r="B112" s="49" t="s">
        <v>215</v>
      </c>
      <c r="C112" s="49"/>
      <c r="D112" s="50">
        <v>51</v>
      </c>
      <c r="E112" s="49"/>
      <c r="F112" s="50">
        <v>16</v>
      </c>
      <c r="G112" s="50">
        <v>12</v>
      </c>
      <c r="H112" s="50">
        <v>10</v>
      </c>
      <c r="I112" s="50">
        <v>9</v>
      </c>
      <c r="J112" s="50">
        <v>129</v>
      </c>
      <c r="K112" s="50">
        <v>8</v>
      </c>
      <c r="L112" s="50">
        <v>8</v>
      </c>
      <c r="M112" s="49">
        <f t="shared" si="1"/>
        <v>243</v>
      </c>
      <c r="N112" s="322">
        <v>3</v>
      </c>
      <c r="O112" s="10"/>
    </row>
    <row r="113" spans="1:15" ht="12" customHeight="1">
      <c r="A113" s="281" t="s">
        <v>89</v>
      </c>
      <c r="B113" s="49" t="s">
        <v>217</v>
      </c>
      <c r="C113" s="50">
        <v>10</v>
      </c>
      <c r="D113" s="49"/>
      <c r="E113" s="49"/>
      <c r="F113" s="50">
        <v>3</v>
      </c>
      <c r="G113" s="50">
        <v>9</v>
      </c>
      <c r="H113" s="49"/>
      <c r="I113" s="50">
        <v>10</v>
      </c>
      <c r="J113" s="49"/>
      <c r="K113" s="49"/>
      <c r="L113" s="50">
        <v>3</v>
      </c>
      <c r="M113" s="49">
        <f t="shared" si="1"/>
        <v>35</v>
      </c>
      <c r="N113" s="322"/>
      <c r="O113" s="10"/>
    </row>
    <row r="114" spans="1:15" ht="12" customHeight="1">
      <c r="A114" s="281" t="s">
        <v>89</v>
      </c>
      <c r="B114" s="49" t="s">
        <v>218</v>
      </c>
      <c r="C114" s="49"/>
      <c r="D114" s="49"/>
      <c r="E114" s="49"/>
      <c r="F114" s="49"/>
      <c r="G114" s="50">
        <v>1</v>
      </c>
      <c r="H114" s="49"/>
      <c r="I114" s="49"/>
      <c r="J114" s="49"/>
      <c r="K114" s="50">
        <v>4</v>
      </c>
      <c r="L114" s="50"/>
      <c r="M114" s="49">
        <f t="shared" si="1"/>
        <v>5</v>
      </c>
      <c r="N114" s="322"/>
      <c r="O114" s="10"/>
    </row>
    <row r="115" spans="1:15" ht="12" customHeight="1">
      <c r="A115" s="281" t="s">
        <v>90</v>
      </c>
      <c r="B115" s="49" t="s">
        <v>219</v>
      </c>
      <c r="C115" s="50">
        <v>29</v>
      </c>
      <c r="D115" s="50">
        <v>166</v>
      </c>
      <c r="E115" s="49"/>
      <c r="F115" s="50">
        <v>9</v>
      </c>
      <c r="G115" s="49"/>
      <c r="H115" s="50">
        <v>2</v>
      </c>
      <c r="I115" s="49"/>
      <c r="J115" s="49"/>
      <c r="K115" s="49"/>
      <c r="L115" s="49"/>
      <c r="M115" s="49">
        <f t="shared" si="1"/>
        <v>206</v>
      </c>
      <c r="N115" s="322">
        <v>1</v>
      </c>
      <c r="O115" s="10"/>
    </row>
    <row r="116" spans="1:15" ht="12" customHeight="1">
      <c r="A116" s="313" t="s">
        <v>89</v>
      </c>
      <c r="B116" s="285" t="s">
        <v>221</v>
      </c>
      <c r="C116" s="285"/>
      <c r="D116" s="285">
        <v>31</v>
      </c>
      <c r="E116" s="285"/>
      <c r="F116" s="285"/>
      <c r="G116" s="285"/>
      <c r="H116" s="285"/>
      <c r="I116" s="285"/>
      <c r="J116" s="285"/>
      <c r="K116" s="285"/>
      <c r="L116" s="285"/>
      <c r="M116" s="285">
        <f t="shared" si="1"/>
        <v>31</v>
      </c>
      <c r="N116" s="323"/>
      <c r="O116" s="10"/>
    </row>
    <row r="117" spans="1:15" ht="12" customHeight="1">
      <c r="A117" s="282" t="s">
        <v>92</v>
      </c>
      <c r="B117" s="49" t="s">
        <v>222</v>
      </c>
      <c r="C117" s="49"/>
      <c r="D117" s="49"/>
      <c r="E117" s="49"/>
      <c r="F117" s="49"/>
      <c r="G117" s="49"/>
      <c r="H117" s="49"/>
      <c r="I117" s="50">
        <v>10</v>
      </c>
      <c r="J117" s="49"/>
      <c r="K117" s="50">
        <v>2</v>
      </c>
      <c r="L117" s="49"/>
      <c r="M117" s="49">
        <f t="shared" si="1"/>
        <v>12</v>
      </c>
      <c r="N117" s="322"/>
      <c r="O117" s="10"/>
    </row>
    <row r="118" spans="1:15" ht="12" customHeight="1">
      <c r="A118" s="282" t="s">
        <v>92</v>
      </c>
      <c r="B118" s="49" t="s">
        <v>223</v>
      </c>
      <c r="C118" s="50">
        <v>124</v>
      </c>
      <c r="D118" s="49"/>
      <c r="E118" s="49"/>
      <c r="F118" s="50">
        <v>5</v>
      </c>
      <c r="G118" s="50">
        <v>84</v>
      </c>
      <c r="H118" s="50">
        <v>13</v>
      </c>
      <c r="I118" s="50">
        <v>4</v>
      </c>
      <c r="J118" s="50">
        <v>2</v>
      </c>
      <c r="K118" s="49"/>
      <c r="L118" s="49"/>
      <c r="M118" s="49">
        <f t="shared" si="1"/>
        <v>232</v>
      </c>
      <c r="N118" s="322"/>
      <c r="O118" s="10"/>
    </row>
    <row r="119" spans="1:15" ht="12" customHeight="1">
      <c r="A119" s="282" t="s">
        <v>92</v>
      </c>
      <c r="B119" s="49" t="s">
        <v>224</v>
      </c>
      <c r="C119" s="50">
        <v>26</v>
      </c>
      <c r="D119" s="49"/>
      <c r="E119" s="49"/>
      <c r="F119" s="50">
        <v>38</v>
      </c>
      <c r="G119" s="50">
        <v>38</v>
      </c>
      <c r="H119" s="50">
        <v>1</v>
      </c>
      <c r="I119" s="50">
        <v>15</v>
      </c>
      <c r="J119" s="49"/>
      <c r="K119" s="50">
        <v>2</v>
      </c>
      <c r="L119" s="50">
        <v>6</v>
      </c>
      <c r="M119" s="49">
        <f t="shared" si="1"/>
        <v>126</v>
      </c>
      <c r="N119" s="322">
        <v>1</v>
      </c>
      <c r="O119" s="10"/>
    </row>
    <row r="120" spans="1:15" ht="12" customHeight="1">
      <c r="A120" s="282" t="s">
        <v>92</v>
      </c>
      <c r="B120" s="49" t="s">
        <v>225</v>
      </c>
      <c r="C120" s="49"/>
      <c r="D120" s="49"/>
      <c r="E120" s="49"/>
      <c r="F120" s="49"/>
      <c r="G120" s="50">
        <v>8</v>
      </c>
      <c r="H120" s="49"/>
      <c r="I120" s="50">
        <v>1</v>
      </c>
      <c r="J120" s="50">
        <v>7</v>
      </c>
      <c r="K120" s="49"/>
      <c r="L120" s="49"/>
      <c r="M120" s="49">
        <f t="shared" si="1"/>
        <v>16</v>
      </c>
      <c r="N120" s="322"/>
      <c r="O120" s="10"/>
    </row>
    <row r="121" spans="1:15" ht="12" customHeight="1">
      <c r="A121" s="282" t="s">
        <v>92</v>
      </c>
      <c r="B121" s="49" t="s">
        <v>226</v>
      </c>
      <c r="C121" s="49"/>
      <c r="D121" s="49"/>
      <c r="E121" s="49"/>
      <c r="F121" s="49"/>
      <c r="G121" s="50">
        <v>6</v>
      </c>
      <c r="H121" s="49"/>
      <c r="I121" s="50">
        <v>2</v>
      </c>
      <c r="J121" s="49"/>
      <c r="K121" s="49"/>
      <c r="L121" s="49"/>
      <c r="M121" s="49">
        <f t="shared" si="1"/>
        <v>8</v>
      </c>
      <c r="N121" s="322"/>
      <c r="O121" s="10"/>
    </row>
    <row r="122" spans="1:15" ht="12" customHeight="1">
      <c r="A122" s="282" t="s">
        <v>92</v>
      </c>
      <c r="B122" s="49" t="s">
        <v>228</v>
      </c>
      <c r="C122" s="49"/>
      <c r="D122" s="49"/>
      <c r="E122" s="49"/>
      <c r="F122" s="49"/>
      <c r="G122" s="49"/>
      <c r="H122" s="49"/>
      <c r="I122" s="49"/>
      <c r="J122" s="49"/>
      <c r="K122" s="50">
        <v>2</v>
      </c>
      <c r="L122" s="49"/>
      <c r="M122" s="49">
        <f t="shared" si="1"/>
        <v>2</v>
      </c>
      <c r="N122" s="322"/>
      <c r="O122" s="10"/>
    </row>
    <row r="123" spans="1:15" ht="12" customHeight="1">
      <c r="A123" s="282" t="s">
        <v>92</v>
      </c>
      <c r="B123" s="49" t="s">
        <v>229</v>
      </c>
      <c r="C123" s="49"/>
      <c r="D123" s="49"/>
      <c r="E123" s="49"/>
      <c r="F123" s="49"/>
      <c r="G123" s="49"/>
      <c r="H123" s="50">
        <v>3</v>
      </c>
      <c r="I123" s="50">
        <v>2</v>
      </c>
      <c r="J123" s="49"/>
      <c r="K123" s="49"/>
      <c r="L123" s="50">
        <v>5</v>
      </c>
      <c r="M123" s="49">
        <f t="shared" si="1"/>
        <v>10</v>
      </c>
      <c r="N123" s="322"/>
      <c r="O123" s="10"/>
    </row>
    <row r="124" spans="1:15" ht="12" customHeight="1">
      <c r="A124" s="314" t="s">
        <v>92</v>
      </c>
      <c r="B124" s="285" t="s">
        <v>230</v>
      </c>
      <c r="C124" s="285">
        <v>120</v>
      </c>
      <c r="D124" s="285"/>
      <c r="E124" s="285"/>
      <c r="F124" s="285"/>
      <c r="G124" s="285"/>
      <c r="H124" s="285">
        <v>8</v>
      </c>
      <c r="I124" s="285">
        <v>5</v>
      </c>
      <c r="J124" s="285"/>
      <c r="K124" s="285"/>
      <c r="L124" s="285"/>
      <c r="M124" s="285">
        <f t="shared" si="1"/>
        <v>133</v>
      </c>
      <c r="N124" s="323"/>
      <c r="O124" s="10"/>
    </row>
    <row r="125" spans="1:15" ht="12" customHeight="1">
      <c r="A125" s="280" t="s">
        <v>94</v>
      </c>
      <c r="B125" s="49" t="s">
        <v>231</v>
      </c>
      <c r="C125" s="49"/>
      <c r="D125" s="50">
        <v>63</v>
      </c>
      <c r="E125" s="50">
        <v>257</v>
      </c>
      <c r="F125" s="49"/>
      <c r="G125" s="49"/>
      <c r="H125" s="49"/>
      <c r="I125" s="49"/>
      <c r="J125" s="49"/>
      <c r="K125" s="49"/>
      <c r="L125" s="49"/>
      <c r="M125" s="49">
        <f t="shared" si="1"/>
        <v>320</v>
      </c>
      <c r="N125" s="322"/>
      <c r="O125" s="10"/>
    </row>
    <row r="126" spans="1:15" ht="12" customHeight="1">
      <c r="A126" s="268" t="s">
        <v>94</v>
      </c>
      <c r="B126" s="267" t="s">
        <v>232</v>
      </c>
      <c r="C126" s="267"/>
      <c r="D126" s="267">
        <v>323</v>
      </c>
      <c r="E126" s="267"/>
      <c r="F126" s="267"/>
      <c r="G126" s="267"/>
      <c r="H126" s="267">
        <v>39</v>
      </c>
      <c r="I126" s="267">
        <v>12</v>
      </c>
      <c r="J126" s="267">
        <v>6</v>
      </c>
      <c r="K126" s="267"/>
      <c r="L126" s="267">
        <v>2</v>
      </c>
      <c r="M126" s="267">
        <f t="shared" si="1"/>
        <v>382</v>
      </c>
      <c r="N126" s="267">
        <v>1</v>
      </c>
      <c r="O126" s="10"/>
    </row>
    <row r="127" spans="1:15" ht="12" customHeight="1">
      <c r="A127" s="280" t="s">
        <v>94</v>
      </c>
      <c r="B127" s="62" t="s">
        <v>234</v>
      </c>
      <c r="C127" s="62"/>
      <c r="D127" s="62">
        <v>40</v>
      </c>
      <c r="E127" s="62">
        <v>578</v>
      </c>
      <c r="F127" s="62"/>
      <c r="G127" s="62"/>
      <c r="H127" s="62"/>
      <c r="I127" s="62"/>
      <c r="J127" s="62"/>
      <c r="K127" s="62"/>
      <c r="L127" s="62"/>
      <c r="M127" s="62">
        <f t="shared" si="1"/>
        <v>618</v>
      </c>
      <c r="N127" s="322"/>
      <c r="O127" s="10"/>
    </row>
    <row r="128" spans="1:15" ht="12" customHeight="1">
      <c r="A128" s="280" t="s">
        <v>94</v>
      </c>
      <c r="B128" s="49" t="s">
        <v>235</v>
      </c>
      <c r="C128" s="49"/>
      <c r="D128" s="49"/>
      <c r="E128" s="50">
        <v>184</v>
      </c>
      <c r="F128" s="49"/>
      <c r="G128" s="49"/>
      <c r="H128" s="49"/>
      <c r="I128" s="49"/>
      <c r="J128" s="49"/>
      <c r="K128" s="49"/>
      <c r="L128" s="49"/>
      <c r="M128" s="49">
        <f t="shared" si="1"/>
        <v>184</v>
      </c>
      <c r="N128" s="322"/>
      <c r="O128" s="10"/>
    </row>
    <row r="129" spans="1:15" ht="12" customHeight="1">
      <c r="A129" s="280" t="s">
        <v>94</v>
      </c>
      <c r="B129" s="49" t="s">
        <v>237</v>
      </c>
      <c r="C129" s="49"/>
      <c r="D129" s="50">
        <v>69</v>
      </c>
      <c r="E129" s="49"/>
      <c r="F129" s="49"/>
      <c r="G129" s="50">
        <v>6</v>
      </c>
      <c r="H129" s="49"/>
      <c r="I129" s="50">
        <v>4</v>
      </c>
      <c r="J129" s="49"/>
      <c r="K129" s="49"/>
      <c r="L129" s="50">
        <v>3</v>
      </c>
      <c r="M129" s="49">
        <f t="shared" si="1"/>
        <v>82</v>
      </c>
      <c r="N129" s="322"/>
      <c r="O129" s="10"/>
    </row>
    <row r="130" spans="1:15" ht="12" customHeight="1">
      <c r="A130" s="280" t="s">
        <v>238</v>
      </c>
      <c r="B130" s="49" t="s">
        <v>239</v>
      </c>
      <c r="C130" s="49"/>
      <c r="D130" s="50">
        <v>177</v>
      </c>
      <c r="E130" s="49"/>
      <c r="F130" s="49"/>
      <c r="G130" s="49"/>
      <c r="H130" s="49"/>
      <c r="I130" s="49"/>
      <c r="J130" s="49"/>
      <c r="K130" s="49"/>
      <c r="L130" s="49"/>
      <c r="M130" s="49">
        <f t="shared" si="1"/>
        <v>177</v>
      </c>
      <c r="N130" s="322"/>
      <c r="O130" s="10"/>
    </row>
    <row r="131" spans="1:15" ht="12" customHeight="1">
      <c r="A131" s="280" t="s">
        <v>238</v>
      </c>
      <c r="B131" s="49" t="s">
        <v>240</v>
      </c>
      <c r="C131" s="50">
        <v>195</v>
      </c>
      <c r="D131" s="49"/>
      <c r="E131" s="49"/>
      <c r="F131" s="49"/>
      <c r="G131" s="50">
        <v>39</v>
      </c>
      <c r="H131" s="50">
        <v>3</v>
      </c>
      <c r="I131" s="50">
        <v>12</v>
      </c>
      <c r="J131" s="49"/>
      <c r="K131" s="49"/>
      <c r="L131" s="49"/>
      <c r="M131" s="49">
        <f t="shared" si="1"/>
        <v>249</v>
      </c>
      <c r="N131" s="322">
        <v>2</v>
      </c>
      <c r="O131" s="10"/>
    </row>
    <row r="132" spans="1:15" ht="12" customHeight="1">
      <c r="A132" s="280" t="s">
        <v>241</v>
      </c>
      <c r="B132" s="49" t="s">
        <v>242</v>
      </c>
      <c r="C132" s="49"/>
      <c r="D132" s="50">
        <v>91</v>
      </c>
      <c r="E132" s="49"/>
      <c r="F132" s="50">
        <v>35</v>
      </c>
      <c r="G132" s="49"/>
      <c r="H132" s="49"/>
      <c r="I132" s="49"/>
      <c r="J132" s="49"/>
      <c r="K132" s="49"/>
      <c r="L132" s="49"/>
      <c r="M132" s="49">
        <f t="shared" si="1"/>
        <v>126</v>
      </c>
      <c r="N132" s="322">
        <v>1</v>
      </c>
      <c r="O132" s="10"/>
    </row>
    <row r="133" spans="1:15" ht="12" customHeight="1">
      <c r="A133" s="280" t="s">
        <v>241</v>
      </c>
      <c r="B133" s="49" t="s">
        <v>243</v>
      </c>
      <c r="C133" s="49"/>
      <c r="D133" s="49"/>
      <c r="E133" s="49"/>
      <c r="F133" s="50">
        <v>181</v>
      </c>
      <c r="G133" s="49"/>
      <c r="H133" s="49"/>
      <c r="I133" s="49"/>
      <c r="J133" s="49"/>
      <c r="K133" s="49"/>
      <c r="L133" s="49"/>
      <c r="M133" s="49">
        <f t="shared" si="1"/>
        <v>181</v>
      </c>
      <c r="N133" s="322">
        <v>1</v>
      </c>
      <c r="O133" s="10"/>
    </row>
    <row r="134" spans="1:15" ht="12" customHeight="1">
      <c r="A134" s="280" t="s">
        <v>241</v>
      </c>
      <c r="B134" s="49" t="s">
        <v>245</v>
      </c>
      <c r="C134" s="49"/>
      <c r="D134" s="49"/>
      <c r="E134" s="49"/>
      <c r="F134" s="50">
        <v>136</v>
      </c>
      <c r="G134" s="49"/>
      <c r="H134" s="50">
        <v>3</v>
      </c>
      <c r="I134" s="50">
        <v>18</v>
      </c>
      <c r="J134" s="49"/>
      <c r="K134" s="49"/>
      <c r="L134" s="49"/>
      <c r="M134" s="49">
        <f t="shared" si="1"/>
        <v>157</v>
      </c>
      <c r="N134" s="322"/>
      <c r="O134" s="10"/>
    </row>
    <row r="135" spans="1:15" ht="12" customHeight="1">
      <c r="A135" s="280" t="s">
        <v>241</v>
      </c>
      <c r="B135" s="49" t="s">
        <v>246</v>
      </c>
      <c r="C135" s="50">
        <v>9</v>
      </c>
      <c r="D135" s="49"/>
      <c r="E135" s="49"/>
      <c r="F135" s="50">
        <v>88</v>
      </c>
      <c r="G135" s="50"/>
      <c r="H135" s="50">
        <v>20</v>
      </c>
      <c r="I135" s="50">
        <v>25</v>
      </c>
      <c r="J135" s="49"/>
      <c r="K135" s="49"/>
      <c r="L135" s="49"/>
      <c r="M135" s="49">
        <f t="shared" si="1"/>
        <v>142</v>
      </c>
      <c r="N135" s="322">
        <v>1</v>
      </c>
      <c r="O135" s="10"/>
    </row>
    <row r="136" spans="1:15" ht="12" customHeight="1">
      <c r="A136" s="280" t="s">
        <v>241</v>
      </c>
      <c r="B136" s="49" t="s">
        <v>247</v>
      </c>
      <c r="C136" s="49"/>
      <c r="D136" s="49"/>
      <c r="E136" s="49"/>
      <c r="F136" s="50">
        <v>194</v>
      </c>
      <c r="G136" s="49"/>
      <c r="H136" s="49"/>
      <c r="I136" s="49"/>
      <c r="J136" s="49"/>
      <c r="K136" s="49"/>
      <c r="L136" s="49"/>
      <c r="M136" s="49">
        <f t="shared" si="1"/>
        <v>194</v>
      </c>
      <c r="N136" s="322">
        <v>1</v>
      </c>
      <c r="O136" s="10"/>
    </row>
    <row r="137" spans="1:15" ht="12" customHeight="1">
      <c r="A137" s="280" t="s">
        <v>248</v>
      </c>
      <c r="B137" s="49" t="s">
        <v>249</v>
      </c>
      <c r="C137" s="50"/>
      <c r="D137" s="49"/>
      <c r="E137" s="49"/>
      <c r="F137" s="50">
        <v>64</v>
      </c>
      <c r="G137" s="49"/>
      <c r="H137" s="50">
        <v>17</v>
      </c>
      <c r="I137" s="50">
        <v>64</v>
      </c>
      <c r="J137" s="49"/>
      <c r="K137" s="49"/>
      <c r="L137" s="49"/>
      <c r="M137" s="49">
        <f t="shared" si="1"/>
        <v>145</v>
      </c>
      <c r="N137" s="322">
        <v>1</v>
      </c>
      <c r="O137" s="10"/>
    </row>
    <row r="138" spans="1:15" ht="12" customHeight="1">
      <c r="A138" s="280" t="s">
        <v>248</v>
      </c>
      <c r="B138" s="49" t="s">
        <v>250</v>
      </c>
      <c r="C138" s="50"/>
      <c r="D138" s="49"/>
      <c r="E138" s="49"/>
      <c r="F138" s="50">
        <v>155</v>
      </c>
      <c r="G138" s="49"/>
      <c r="H138" s="49"/>
      <c r="I138" s="50">
        <v>10</v>
      </c>
      <c r="J138" s="49"/>
      <c r="K138" s="49"/>
      <c r="L138" s="49"/>
      <c r="M138" s="49">
        <f t="shared" si="1"/>
        <v>165</v>
      </c>
      <c r="N138" s="322">
        <v>2</v>
      </c>
      <c r="O138" s="10"/>
    </row>
    <row r="139" spans="1:15" ht="12" customHeight="1">
      <c r="A139" s="280" t="s">
        <v>248</v>
      </c>
      <c r="B139" s="49" t="s">
        <v>251</v>
      </c>
      <c r="C139" s="50">
        <v>40</v>
      </c>
      <c r="D139" s="50">
        <v>103</v>
      </c>
      <c r="E139" s="49"/>
      <c r="F139" s="50">
        <v>39</v>
      </c>
      <c r="G139" s="49"/>
      <c r="H139" s="49"/>
      <c r="I139" s="50">
        <v>9</v>
      </c>
      <c r="J139" s="49"/>
      <c r="K139" s="49"/>
      <c r="L139" s="49"/>
      <c r="M139" s="49">
        <f t="shared" si="1"/>
        <v>191</v>
      </c>
      <c r="N139" s="322"/>
      <c r="O139" s="10"/>
    </row>
    <row r="140" spans="1:15" ht="12" customHeight="1">
      <c r="A140" s="280" t="s">
        <v>248</v>
      </c>
      <c r="B140" s="49" t="s">
        <v>253</v>
      </c>
      <c r="C140" s="50">
        <v>117</v>
      </c>
      <c r="D140" s="50">
        <v>100</v>
      </c>
      <c r="E140" s="49"/>
      <c r="F140" s="49"/>
      <c r="G140" s="50">
        <v>6</v>
      </c>
      <c r="H140" s="49"/>
      <c r="I140" s="49"/>
      <c r="J140" s="49"/>
      <c r="K140" s="49"/>
      <c r="L140" s="49"/>
      <c r="M140" s="49">
        <f t="shared" si="1"/>
        <v>223</v>
      </c>
      <c r="N140" s="322">
        <v>1</v>
      </c>
      <c r="O140" s="10"/>
    </row>
    <row r="141" spans="1:15" ht="12" customHeight="1">
      <c r="A141" s="280" t="s">
        <v>248</v>
      </c>
      <c r="B141" s="49" t="s">
        <v>254</v>
      </c>
      <c r="C141" s="49"/>
      <c r="D141" s="50">
        <v>224</v>
      </c>
      <c r="E141" s="49"/>
      <c r="F141" s="49"/>
      <c r="G141" s="49"/>
      <c r="H141" s="49"/>
      <c r="I141" s="49"/>
      <c r="J141" s="49"/>
      <c r="K141" s="49"/>
      <c r="L141" s="49"/>
      <c r="M141" s="49">
        <f t="shared" si="1"/>
        <v>224</v>
      </c>
      <c r="N141" s="322">
        <v>1</v>
      </c>
      <c r="O141" s="10"/>
    </row>
    <row r="142" spans="1:15" ht="12" customHeight="1">
      <c r="A142" s="280" t="s">
        <v>248</v>
      </c>
      <c r="B142" s="49" t="s">
        <v>255</v>
      </c>
      <c r="C142" s="49"/>
      <c r="D142" s="50">
        <v>150</v>
      </c>
      <c r="E142" s="49"/>
      <c r="F142" s="49"/>
      <c r="G142" s="49"/>
      <c r="H142" s="50">
        <v>10</v>
      </c>
      <c r="I142" s="49"/>
      <c r="J142" s="49"/>
      <c r="K142" s="49"/>
      <c r="L142" s="49"/>
      <c r="M142" s="49">
        <f t="shared" si="1"/>
        <v>160</v>
      </c>
      <c r="N142" s="322">
        <v>1</v>
      </c>
      <c r="O142" s="10"/>
    </row>
    <row r="143" spans="1:15" ht="12" customHeight="1">
      <c r="A143" s="280" t="s">
        <v>248</v>
      </c>
      <c r="B143" s="49" t="s">
        <v>256</v>
      </c>
      <c r="C143" s="49"/>
      <c r="D143" s="50">
        <v>100</v>
      </c>
      <c r="E143" s="49"/>
      <c r="F143" s="49"/>
      <c r="G143" s="49"/>
      <c r="H143" s="49"/>
      <c r="I143" s="49"/>
      <c r="J143" s="49"/>
      <c r="K143" s="49"/>
      <c r="L143" s="49"/>
      <c r="M143" s="49">
        <f t="shared" si="1"/>
        <v>100</v>
      </c>
      <c r="N143" s="322"/>
      <c r="O143" s="10"/>
    </row>
    <row r="144" spans="1:15" ht="12" customHeight="1">
      <c r="A144" s="280" t="s">
        <v>257</v>
      </c>
      <c r="B144" s="49" t="s">
        <v>258</v>
      </c>
      <c r="C144" s="49"/>
      <c r="D144" s="49"/>
      <c r="E144" s="49"/>
      <c r="F144" s="49"/>
      <c r="G144" s="49"/>
      <c r="H144" s="50">
        <v>116</v>
      </c>
      <c r="I144" s="50">
        <v>9</v>
      </c>
      <c r="J144" s="49"/>
      <c r="K144" s="49"/>
      <c r="L144" s="49"/>
      <c r="M144" s="49">
        <f t="shared" si="1"/>
        <v>125</v>
      </c>
      <c r="N144" s="322"/>
      <c r="O144" s="10"/>
    </row>
    <row r="145" spans="1:15" ht="12" customHeight="1">
      <c r="A145" s="280" t="s">
        <v>257</v>
      </c>
      <c r="B145" s="49" t="s">
        <v>260</v>
      </c>
      <c r="C145" s="49"/>
      <c r="D145" s="49"/>
      <c r="E145" s="49"/>
      <c r="F145" s="49"/>
      <c r="G145" s="50"/>
      <c r="H145" s="50">
        <v>29</v>
      </c>
      <c r="I145" s="50">
        <v>4</v>
      </c>
      <c r="J145" s="49"/>
      <c r="K145" s="49"/>
      <c r="L145" s="49"/>
      <c r="M145" s="49">
        <f t="shared" si="1"/>
        <v>33</v>
      </c>
      <c r="N145" s="322"/>
      <c r="O145" s="10"/>
    </row>
    <row r="146" spans="1:15" ht="12" customHeight="1">
      <c r="A146" s="280" t="s">
        <v>257</v>
      </c>
      <c r="B146" s="49" t="s">
        <v>261</v>
      </c>
      <c r="C146" s="50">
        <v>14</v>
      </c>
      <c r="D146" s="49"/>
      <c r="E146" s="49"/>
      <c r="F146" s="49"/>
      <c r="G146" s="50">
        <v>13</v>
      </c>
      <c r="H146" s="49"/>
      <c r="I146" s="50">
        <v>2</v>
      </c>
      <c r="J146" s="50">
        <v>3</v>
      </c>
      <c r="K146" s="49"/>
      <c r="L146" s="50">
        <v>2</v>
      </c>
      <c r="M146" s="49">
        <f t="shared" si="1"/>
        <v>34</v>
      </c>
      <c r="N146" s="322"/>
      <c r="O146" s="10"/>
    </row>
    <row r="147" spans="1:15" ht="12" customHeight="1">
      <c r="A147" s="280" t="s">
        <v>257</v>
      </c>
      <c r="B147" s="49" t="s">
        <v>262</v>
      </c>
      <c r="C147" s="49"/>
      <c r="D147" s="49"/>
      <c r="E147" s="49"/>
      <c r="F147" s="49"/>
      <c r="G147" s="50">
        <v>7</v>
      </c>
      <c r="H147" s="49"/>
      <c r="I147" s="49"/>
      <c r="J147" s="50">
        <v>2</v>
      </c>
      <c r="K147" s="49"/>
      <c r="L147" s="50">
        <v>4</v>
      </c>
      <c r="M147" s="49">
        <f t="shared" si="1"/>
        <v>13</v>
      </c>
      <c r="N147" s="322"/>
      <c r="O147" s="10"/>
    </row>
    <row r="148" spans="1:15" ht="12" customHeight="1">
      <c r="A148" s="280" t="s">
        <v>257</v>
      </c>
      <c r="B148" s="49" t="s">
        <v>263</v>
      </c>
      <c r="C148" s="49"/>
      <c r="D148" s="50">
        <v>27</v>
      </c>
      <c r="E148" s="49"/>
      <c r="F148" s="49"/>
      <c r="G148" s="49"/>
      <c r="H148" s="50">
        <v>2</v>
      </c>
      <c r="I148" s="50">
        <v>2</v>
      </c>
      <c r="J148" s="50">
        <v>4</v>
      </c>
      <c r="K148" s="50">
        <v>11</v>
      </c>
      <c r="L148" s="49"/>
      <c r="M148" s="49">
        <f t="shared" si="1"/>
        <v>46</v>
      </c>
      <c r="N148" s="322"/>
      <c r="O148" s="10"/>
    </row>
    <row r="149" spans="1:15" ht="12" customHeight="1">
      <c r="A149" s="280" t="s">
        <v>257</v>
      </c>
      <c r="B149" s="49" t="s">
        <v>264</v>
      </c>
      <c r="C149" s="50">
        <v>40</v>
      </c>
      <c r="D149" s="49"/>
      <c r="E149" s="49"/>
      <c r="F149" s="49"/>
      <c r="G149" s="50">
        <v>32</v>
      </c>
      <c r="H149" s="50">
        <v>18</v>
      </c>
      <c r="I149" s="50">
        <v>9</v>
      </c>
      <c r="J149" s="50">
        <v>2</v>
      </c>
      <c r="K149" s="49"/>
      <c r="L149" s="50">
        <v>6</v>
      </c>
      <c r="M149" s="49">
        <f t="shared" si="1"/>
        <v>107</v>
      </c>
      <c r="N149" s="322">
        <v>2</v>
      </c>
      <c r="O149" s="10"/>
    </row>
    <row r="150" spans="1:15" ht="12" customHeight="1">
      <c r="A150" s="280" t="s">
        <v>257</v>
      </c>
      <c r="B150" s="49" t="s">
        <v>265</v>
      </c>
      <c r="C150" s="50">
        <v>74</v>
      </c>
      <c r="D150" s="50">
        <v>111</v>
      </c>
      <c r="E150" s="49"/>
      <c r="F150" s="50">
        <v>50</v>
      </c>
      <c r="G150" s="50">
        <v>1</v>
      </c>
      <c r="H150" s="49"/>
      <c r="I150" s="50">
        <v>11</v>
      </c>
      <c r="J150" s="50">
        <v>1</v>
      </c>
      <c r="K150" s="49"/>
      <c r="L150" s="50">
        <v>4</v>
      </c>
      <c r="M150" s="49">
        <f t="shared" si="1"/>
        <v>252</v>
      </c>
      <c r="N150" s="322">
        <v>4</v>
      </c>
      <c r="O150" s="10"/>
    </row>
    <row r="151" spans="1:15" ht="12" customHeight="1">
      <c r="A151" s="280" t="s">
        <v>257</v>
      </c>
      <c r="B151" s="49" t="s">
        <v>266</v>
      </c>
      <c r="C151" s="49"/>
      <c r="D151" s="49"/>
      <c r="E151" s="49"/>
      <c r="F151" s="49"/>
      <c r="G151" s="49"/>
      <c r="H151" s="49"/>
      <c r="I151" s="49"/>
      <c r="J151" s="50">
        <v>3</v>
      </c>
      <c r="K151" s="50">
        <v>3</v>
      </c>
      <c r="L151" s="50">
        <v>3</v>
      </c>
      <c r="M151" s="49">
        <f t="shared" si="1"/>
        <v>9</v>
      </c>
      <c r="N151" s="322"/>
      <c r="O151" s="10"/>
    </row>
    <row r="152" spans="1:15" ht="12" customHeight="1">
      <c r="A152" s="280" t="s">
        <v>257</v>
      </c>
      <c r="B152" s="49" t="s">
        <v>267</v>
      </c>
      <c r="C152" s="49"/>
      <c r="D152" s="49"/>
      <c r="E152" s="49"/>
      <c r="F152" s="49"/>
      <c r="G152" s="49"/>
      <c r="H152" s="49"/>
      <c r="I152" s="49"/>
      <c r="J152" s="49"/>
      <c r="K152" s="50">
        <v>3</v>
      </c>
      <c r="L152" s="50">
        <v>1</v>
      </c>
      <c r="M152" s="49">
        <f t="shared" si="1"/>
        <v>4</v>
      </c>
      <c r="N152" s="322"/>
      <c r="O152" s="10"/>
    </row>
    <row r="153" spans="1:15" ht="12" customHeight="1">
      <c r="A153" s="280" t="s">
        <v>96</v>
      </c>
      <c r="B153" s="49" t="s">
        <v>268</v>
      </c>
      <c r="C153" s="49"/>
      <c r="D153" s="50">
        <v>12</v>
      </c>
      <c r="E153" s="50">
        <v>208</v>
      </c>
      <c r="F153" s="49"/>
      <c r="G153" s="49"/>
      <c r="H153" s="49"/>
      <c r="I153" s="49"/>
      <c r="J153" s="49"/>
      <c r="K153" s="49"/>
      <c r="L153" s="49"/>
      <c r="M153" s="49">
        <f t="shared" si="1"/>
        <v>220</v>
      </c>
      <c r="N153" s="322"/>
      <c r="O153" s="10"/>
    </row>
    <row r="154" spans="1:15" ht="12" customHeight="1">
      <c r="A154" s="280" t="s">
        <v>96</v>
      </c>
      <c r="B154" s="49" t="s">
        <v>269</v>
      </c>
      <c r="C154" s="49"/>
      <c r="D154" s="50">
        <v>78</v>
      </c>
      <c r="E154" s="49"/>
      <c r="F154" s="49"/>
      <c r="G154" s="49"/>
      <c r="H154" s="50">
        <v>12</v>
      </c>
      <c r="I154" s="50">
        <v>18</v>
      </c>
      <c r="J154" s="49"/>
      <c r="K154" s="49"/>
      <c r="L154" s="49"/>
      <c r="M154" s="49">
        <f t="shared" si="1"/>
        <v>108</v>
      </c>
      <c r="N154" s="322"/>
      <c r="O154" s="10"/>
    </row>
    <row r="155" spans="1:15" ht="12" customHeight="1">
      <c r="A155" s="284" t="s">
        <v>96</v>
      </c>
      <c r="B155" s="285" t="s">
        <v>270</v>
      </c>
      <c r="C155" s="285"/>
      <c r="D155" s="285">
        <v>384</v>
      </c>
      <c r="E155" s="285"/>
      <c r="F155" s="285"/>
      <c r="G155" s="285"/>
      <c r="H155" s="285"/>
      <c r="I155" s="285">
        <v>8</v>
      </c>
      <c r="J155" s="285"/>
      <c r="K155" s="285"/>
      <c r="L155" s="285"/>
      <c r="M155" s="285">
        <f t="shared" si="1"/>
        <v>392</v>
      </c>
      <c r="N155" s="323"/>
      <c r="O155" s="10"/>
    </row>
    <row r="156" spans="1:15" ht="12" customHeight="1">
      <c r="A156" s="280" t="s">
        <v>272</v>
      </c>
      <c r="B156" s="49" t="s">
        <v>273</v>
      </c>
      <c r="C156" s="49"/>
      <c r="D156" s="49"/>
      <c r="E156" s="49"/>
      <c r="F156" s="50">
        <v>41</v>
      </c>
      <c r="G156" s="49"/>
      <c r="H156" s="49"/>
      <c r="I156" s="49"/>
      <c r="J156" s="49"/>
      <c r="K156" s="49"/>
      <c r="L156" s="49"/>
      <c r="M156" s="49">
        <f t="shared" si="1"/>
        <v>41</v>
      </c>
      <c r="N156" s="322"/>
      <c r="O156" s="10"/>
    </row>
    <row r="157" spans="1:15" ht="12" customHeight="1">
      <c r="A157" s="280" t="s">
        <v>272</v>
      </c>
      <c r="B157" s="49" t="s">
        <v>274</v>
      </c>
      <c r="C157" s="49"/>
      <c r="D157" s="49"/>
      <c r="E157" s="49"/>
      <c r="F157" s="50">
        <v>41</v>
      </c>
      <c r="G157" s="49"/>
      <c r="H157" s="49"/>
      <c r="I157" s="49"/>
      <c r="J157" s="49"/>
      <c r="K157" s="49"/>
      <c r="L157" s="49"/>
      <c r="M157" s="49">
        <f t="shared" si="1"/>
        <v>41</v>
      </c>
      <c r="N157" s="322"/>
      <c r="O157" s="10"/>
    </row>
    <row r="158" spans="1:15" ht="12" customHeight="1">
      <c r="A158" s="280" t="s">
        <v>272</v>
      </c>
      <c r="B158" s="49" t="s">
        <v>275</v>
      </c>
      <c r="C158" s="49"/>
      <c r="D158" s="49"/>
      <c r="E158" s="49"/>
      <c r="F158" s="50">
        <v>39</v>
      </c>
      <c r="G158" s="49"/>
      <c r="H158" s="49"/>
      <c r="I158" s="49"/>
      <c r="J158" s="49"/>
      <c r="K158" s="49"/>
      <c r="L158" s="49"/>
      <c r="M158" s="49">
        <f t="shared" si="1"/>
        <v>39</v>
      </c>
      <c r="N158" s="322"/>
      <c r="O158" s="10"/>
    </row>
    <row r="159" spans="1:15" ht="12" customHeight="1">
      <c r="A159" s="280" t="s">
        <v>272</v>
      </c>
      <c r="B159" s="49" t="s">
        <v>276</v>
      </c>
      <c r="C159" s="49"/>
      <c r="D159" s="49"/>
      <c r="E159" s="49"/>
      <c r="F159" s="50">
        <v>39</v>
      </c>
      <c r="G159" s="49"/>
      <c r="H159" s="49"/>
      <c r="I159" s="49"/>
      <c r="J159" s="49"/>
      <c r="K159" s="49"/>
      <c r="L159" s="49"/>
      <c r="M159" s="49">
        <f t="shared" si="1"/>
        <v>39</v>
      </c>
      <c r="N159" s="322"/>
      <c r="O159" s="10"/>
    </row>
    <row r="160" spans="1:15" ht="12" customHeight="1">
      <c r="A160" s="280" t="s">
        <v>272</v>
      </c>
      <c r="B160" s="49" t="s">
        <v>277</v>
      </c>
      <c r="C160" s="49"/>
      <c r="D160" s="49"/>
      <c r="E160" s="49"/>
      <c r="F160" s="50">
        <v>39</v>
      </c>
      <c r="G160" s="49"/>
      <c r="H160" s="49"/>
      <c r="I160" s="49"/>
      <c r="J160" s="49"/>
      <c r="K160" s="49"/>
      <c r="L160" s="49"/>
      <c r="M160" s="49">
        <f t="shared" si="1"/>
        <v>39</v>
      </c>
      <c r="N160" s="322"/>
      <c r="O160" s="10"/>
    </row>
    <row r="161" spans="1:15" ht="12" customHeight="1">
      <c r="A161" s="280" t="s">
        <v>272</v>
      </c>
      <c r="B161" s="49" t="s">
        <v>278</v>
      </c>
      <c r="C161" s="49"/>
      <c r="D161" s="49"/>
      <c r="E161" s="49"/>
      <c r="F161" s="50">
        <v>39</v>
      </c>
      <c r="G161" s="49"/>
      <c r="H161" s="49"/>
      <c r="I161" s="49"/>
      <c r="J161" s="49"/>
      <c r="K161" s="49"/>
      <c r="L161" s="49"/>
      <c r="M161" s="49">
        <f t="shared" si="1"/>
        <v>39</v>
      </c>
      <c r="N161" s="322"/>
      <c r="O161" s="10"/>
    </row>
    <row r="162" spans="1:15" ht="12" customHeight="1">
      <c r="A162" s="280" t="s">
        <v>272</v>
      </c>
      <c r="B162" s="49" t="s">
        <v>279</v>
      </c>
      <c r="C162" s="49"/>
      <c r="D162" s="49"/>
      <c r="E162" s="49"/>
      <c r="F162" s="50">
        <v>35</v>
      </c>
      <c r="G162" s="49"/>
      <c r="H162" s="50">
        <v>4</v>
      </c>
      <c r="I162" s="49"/>
      <c r="J162" s="49"/>
      <c r="K162" s="49"/>
      <c r="L162" s="49"/>
      <c r="M162" s="49">
        <f t="shared" si="1"/>
        <v>39</v>
      </c>
      <c r="N162" s="322"/>
      <c r="O162" s="10"/>
    </row>
    <row r="163" spans="1:15" ht="12" customHeight="1">
      <c r="A163" s="280" t="s">
        <v>272</v>
      </c>
      <c r="B163" s="49" t="s">
        <v>280</v>
      </c>
      <c r="C163" s="49"/>
      <c r="D163" s="49"/>
      <c r="E163" s="49"/>
      <c r="F163" s="49"/>
      <c r="G163" s="49"/>
      <c r="H163" s="50">
        <v>2</v>
      </c>
      <c r="I163" s="50">
        <v>10</v>
      </c>
      <c r="J163" s="50">
        <v>2</v>
      </c>
      <c r="K163" s="49"/>
      <c r="L163" s="49"/>
      <c r="M163" s="49">
        <f t="shared" si="1"/>
        <v>14</v>
      </c>
      <c r="N163" s="322"/>
      <c r="O163" s="10"/>
    </row>
    <row r="164" spans="1:15" ht="12" customHeight="1">
      <c r="A164" s="280" t="s">
        <v>272</v>
      </c>
      <c r="B164" s="49" t="s">
        <v>281</v>
      </c>
      <c r="C164" s="50">
        <v>12</v>
      </c>
      <c r="D164" s="49"/>
      <c r="E164" s="49"/>
      <c r="F164" s="49"/>
      <c r="G164" s="50">
        <v>13</v>
      </c>
      <c r="H164" s="50">
        <v>6</v>
      </c>
      <c r="I164" s="49"/>
      <c r="J164" s="49"/>
      <c r="K164" s="49"/>
      <c r="L164" s="49"/>
      <c r="M164" s="49">
        <f t="shared" si="1"/>
        <v>31</v>
      </c>
      <c r="N164" s="322">
        <v>1</v>
      </c>
      <c r="O164" s="10"/>
    </row>
    <row r="165" spans="1:15" ht="12" customHeight="1">
      <c r="A165" s="280" t="s">
        <v>272</v>
      </c>
      <c r="B165" s="49" t="s">
        <v>282</v>
      </c>
      <c r="C165" s="50">
        <v>44</v>
      </c>
      <c r="D165" s="49"/>
      <c r="E165" s="49"/>
      <c r="F165" s="49"/>
      <c r="G165" s="49"/>
      <c r="H165" s="49"/>
      <c r="I165" s="50">
        <v>2</v>
      </c>
      <c r="J165" s="49"/>
      <c r="K165" s="49"/>
      <c r="L165" s="49"/>
      <c r="M165" s="49">
        <f t="shared" si="1"/>
        <v>46</v>
      </c>
      <c r="N165" s="322"/>
      <c r="O165" s="10"/>
    </row>
    <row r="166" spans="1:15" ht="12" customHeight="1">
      <c r="A166" s="280" t="s">
        <v>272</v>
      </c>
      <c r="B166" s="49" t="s">
        <v>283</v>
      </c>
      <c r="C166" s="50">
        <v>47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>
        <f t="shared" si="1"/>
        <v>47</v>
      </c>
      <c r="N166" s="322"/>
      <c r="O166" s="10"/>
    </row>
    <row r="167" spans="1:15" ht="12" customHeight="1">
      <c r="A167" s="280" t="s">
        <v>272</v>
      </c>
      <c r="B167" s="49" t="s">
        <v>285</v>
      </c>
      <c r="C167" s="50">
        <v>45</v>
      </c>
      <c r="D167" s="49"/>
      <c r="E167" s="49"/>
      <c r="F167" s="49"/>
      <c r="G167" s="49"/>
      <c r="H167" s="49"/>
      <c r="I167" s="50">
        <v>1</v>
      </c>
      <c r="J167" s="49"/>
      <c r="K167" s="49"/>
      <c r="L167" s="49"/>
      <c r="M167" s="49">
        <f t="shared" si="1"/>
        <v>46</v>
      </c>
      <c r="N167" s="322"/>
      <c r="O167" s="10"/>
    </row>
    <row r="168" spans="1:15" ht="12" customHeight="1">
      <c r="A168" s="280" t="s">
        <v>272</v>
      </c>
      <c r="B168" s="49" t="s">
        <v>286</v>
      </c>
      <c r="C168" s="50">
        <v>47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>
        <f t="shared" si="1"/>
        <v>47</v>
      </c>
      <c r="N168" s="322"/>
      <c r="O168" s="10"/>
    </row>
    <row r="169" spans="1:15" ht="12" customHeight="1">
      <c r="A169" s="280" t="s">
        <v>272</v>
      </c>
      <c r="B169" s="49" t="s">
        <v>287</v>
      </c>
      <c r="C169" s="50">
        <v>43</v>
      </c>
      <c r="D169" s="49"/>
      <c r="E169" s="49"/>
      <c r="F169" s="49"/>
      <c r="G169" s="49"/>
      <c r="H169" s="49"/>
      <c r="I169" s="50">
        <v>1</v>
      </c>
      <c r="J169" s="49"/>
      <c r="K169" s="49"/>
      <c r="L169" s="49"/>
      <c r="M169" s="49">
        <f t="shared" si="1"/>
        <v>44</v>
      </c>
      <c r="N169" s="322"/>
      <c r="O169" s="10"/>
    </row>
    <row r="170" spans="1:15" ht="12" customHeight="1">
      <c r="A170" s="280" t="s">
        <v>288</v>
      </c>
      <c r="B170" s="62" t="s">
        <v>289</v>
      </c>
      <c r="C170" s="62"/>
      <c r="D170" s="62">
        <v>53</v>
      </c>
      <c r="E170" s="62"/>
      <c r="F170" s="62"/>
      <c r="G170" s="62"/>
      <c r="H170" s="62"/>
      <c r="I170" s="62">
        <v>2</v>
      </c>
      <c r="J170" s="62"/>
      <c r="K170" s="62"/>
      <c r="L170" s="62"/>
      <c r="M170" s="62">
        <f t="shared" si="1"/>
        <v>55</v>
      </c>
      <c r="N170" s="322"/>
      <c r="O170" s="10"/>
    </row>
    <row r="171" spans="1:15" ht="12" customHeight="1">
      <c r="A171" s="280" t="s">
        <v>288</v>
      </c>
      <c r="B171" s="62" t="s">
        <v>290</v>
      </c>
      <c r="C171" s="62"/>
      <c r="D171" s="62">
        <v>82</v>
      </c>
      <c r="E171" s="62"/>
      <c r="F171" s="62"/>
      <c r="G171" s="62"/>
      <c r="H171" s="62">
        <v>7</v>
      </c>
      <c r="I171" s="62">
        <v>2</v>
      </c>
      <c r="J171" s="62"/>
      <c r="K171" s="62"/>
      <c r="L171" s="62"/>
      <c r="M171" s="62">
        <f t="shared" si="1"/>
        <v>91</v>
      </c>
      <c r="N171" s="322"/>
      <c r="O171" s="10"/>
    </row>
    <row r="172" spans="1:15" ht="12" customHeight="1">
      <c r="A172" s="280" t="s">
        <v>288</v>
      </c>
      <c r="B172" s="49" t="s">
        <v>291</v>
      </c>
      <c r="C172" s="49"/>
      <c r="D172" s="50">
        <v>100</v>
      </c>
      <c r="E172" s="49"/>
      <c r="F172" s="49"/>
      <c r="G172" s="49"/>
      <c r="H172" s="50">
        <v>3</v>
      </c>
      <c r="I172" s="49"/>
      <c r="J172" s="49"/>
      <c r="K172" s="49"/>
      <c r="L172" s="49"/>
      <c r="M172" s="49">
        <f t="shared" si="1"/>
        <v>103</v>
      </c>
      <c r="N172" s="322">
        <v>1</v>
      </c>
      <c r="O172" s="10"/>
    </row>
    <row r="173" spans="1:15" ht="12" customHeight="1">
      <c r="A173" s="280" t="s">
        <v>288</v>
      </c>
      <c r="B173" s="49" t="s">
        <v>293</v>
      </c>
      <c r="C173" s="49"/>
      <c r="D173" s="50">
        <v>103</v>
      </c>
      <c r="E173" s="49"/>
      <c r="F173" s="49"/>
      <c r="G173" s="49"/>
      <c r="H173" s="49"/>
      <c r="I173" s="49"/>
      <c r="J173" s="49"/>
      <c r="K173" s="49"/>
      <c r="L173" s="49"/>
      <c r="M173" s="49">
        <f t="shared" si="1"/>
        <v>103</v>
      </c>
      <c r="N173" s="322"/>
      <c r="O173" s="10"/>
    </row>
    <row r="174" spans="1:15" ht="12" customHeight="1">
      <c r="A174" s="280" t="s">
        <v>288</v>
      </c>
      <c r="B174" s="49" t="s">
        <v>294</v>
      </c>
      <c r="C174" s="49"/>
      <c r="D174" s="50">
        <v>175</v>
      </c>
      <c r="E174" s="49"/>
      <c r="F174" s="49"/>
      <c r="G174" s="49"/>
      <c r="H174" s="49"/>
      <c r="I174" s="49"/>
      <c r="J174" s="49"/>
      <c r="K174" s="49"/>
      <c r="L174" s="49"/>
      <c r="M174" s="49">
        <f t="shared" si="1"/>
        <v>175</v>
      </c>
      <c r="N174" s="322"/>
      <c r="O174" s="10"/>
    </row>
    <row r="175" spans="1:15" ht="12" customHeight="1">
      <c r="A175" s="280" t="s">
        <v>288</v>
      </c>
      <c r="B175" s="49" t="s">
        <v>295</v>
      </c>
      <c r="C175" s="49"/>
      <c r="D175" s="50">
        <v>125</v>
      </c>
      <c r="E175" s="49"/>
      <c r="F175" s="49"/>
      <c r="G175" s="49"/>
      <c r="H175" s="49"/>
      <c r="I175" s="50">
        <v>2</v>
      </c>
      <c r="J175" s="49"/>
      <c r="K175" s="49"/>
      <c r="L175" s="49"/>
      <c r="M175" s="49">
        <f t="shared" si="1"/>
        <v>127</v>
      </c>
      <c r="N175" s="322"/>
      <c r="O175" s="10"/>
    </row>
    <row r="176" spans="1:15" ht="12" customHeight="1">
      <c r="A176" s="280" t="s">
        <v>288</v>
      </c>
      <c r="B176" s="49" t="s">
        <v>296</v>
      </c>
      <c r="C176" s="49"/>
      <c r="D176" s="50">
        <v>86</v>
      </c>
      <c r="E176" s="49"/>
      <c r="F176" s="49"/>
      <c r="G176" s="49"/>
      <c r="H176" s="49"/>
      <c r="I176" s="49"/>
      <c r="J176" s="49"/>
      <c r="K176" s="49"/>
      <c r="L176" s="49"/>
      <c r="M176" s="49">
        <f t="shared" si="1"/>
        <v>86</v>
      </c>
      <c r="N176" s="322"/>
      <c r="O176" s="10"/>
    </row>
    <row r="177" spans="1:15" ht="12" customHeight="1">
      <c r="A177" s="280" t="s">
        <v>288</v>
      </c>
      <c r="B177" s="49" t="s">
        <v>297</v>
      </c>
      <c r="C177" s="49"/>
      <c r="D177" s="50">
        <v>91</v>
      </c>
      <c r="E177" s="49"/>
      <c r="F177" s="49"/>
      <c r="G177" s="49"/>
      <c r="H177" s="49"/>
      <c r="I177" s="49"/>
      <c r="J177" s="49"/>
      <c r="K177" s="49"/>
      <c r="L177" s="49"/>
      <c r="M177" s="49">
        <f t="shared" si="1"/>
        <v>91</v>
      </c>
      <c r="N177" s="322"/>
      <c r="O177" s="10"/>
    </row>
    <row r="178" spans="1:15" ht="12" customHeight="1">
      <c r="A178" s="280" t="s">
        <v>288</v>
      </c>
      <c r="B178" s="68" t="s">
        <v>298</v>
      </c>
      <c r="C178" s="68"/>
      <c r="D178" s="69">
        <v>85</v>
      </c>
      <c r="E178" s="68"/>
      <c r="F178" s="68"/>
      <c r="G178" s="68"/>
      <c r="H178" s="68"/>
      <c r="I178" s="68"/>
      <c r="J178" s="68"/>
      <c r="K178" s="68"/>
      <c r="L178" s="68"/>
      <c r="M178" s="49">
        <f t="shared" si="1"/>
        <v>85</v>
      </c>
      <c r="N178" s="322"/>
      <c r="O178" s="312"/>
    </row>
    <row r="179" spans="1:15" ht="12" customHeight="1">
      <c r="A179" s="280" t="s">
        <v>288</v>
      </c>
      <c r="B179" s="49" t="s">
        <v>299</v>
      </c>
      <c r="C179" s="49"/>
      <c r="D179" s="50">
        <v>91</v>
      </c>
      <c r="E179" s="49"/>
      <c r="F179" s="49"/>
      <c r="G179" s="49"/>
      <c r="H179" s="49"/>
      <c r="I179" s="49"/>
      <c r="J179" s="49"/>
      <c r="K179" s="49"/>
      <c r="L179" s="49"/>
      <c r="M179" s="49">
        <f t="shared" si="1"/>
        <v>91</v>
      </c>
      <c r="N179" s="322"/>
      <c r="O179" s="10"/>
    </row>
    <row r="180" spans="1:15" ht="12" customHeight="1">
      <c r="A180" s="280" t="s">
        <v>288</v>
      </c>
      <c r="B180" s="49" t="s">
        <v>300</v>
      </c>
      <c r="C180" s="49"/>
      <c r="D180" s="50">
        <v>28</v>
      </c>
      <c r="E180" s="49"/>
      <c r="F180" s="49"/>
      <c r="G180" s="49"/>
      <c r="H180" s="49"/>
      <c r="I180" s="49"/>
      <c r="J180" s="49"/>
      <c r="K180" s="49"/>
      <c r="L180" s="49"/>
      <c r="M180" s="49">
        <f t="shared" si="1"/>
        <v>28</v>
      </c>
      <c r="N180" s="322"/>
      <c r="O180" s="10"/>
    </row>
    <row r="181" spans="1:15" ht="12" customHeight="1">
      <c r="A181" s="280" t="s">
        <v>301</v>
      </c>
      <c r="B181" s="49" t="s">
        <v>302</v>
      </c>
      <c r="C181" s="49"/>
      <c r="D181" s="49"/>
      <c r="E181" s="49"/>
      <c r="F181" s="49"/>
      <c r="G181" s="49"/>
      <c r="H181" s="50">
        <v>32</v>
      </c>
      <c r="I181" s="50">
        <v>3</v>
      </c>
      <c r="J181" s="49"/>
      <c r="K181" s="49"/>
      <c r="L181" s="49"/>
      <c r="M181" s="49">
        <f t="shared" si="1"/>
        <v>35</v>
      </c>
      <c r="N181" s="322">
        <v>1</v>
      </c>
      <c r="O181" s="10"/>
    </row>
    <row r="182" spans="1:15" ht="12" customHeight="1">
      <c r="A182" s="280" t="s">
        <v>301</v>
      </c>
      <c r="B182" s="49" t="s">
        <v>303</v>
      </c>
      <c r="C182" s="50">
        <v>11</v>
      </c>
      <c r="D182" s="50">
        <v>21</v>
      </c>
      <c r="E182" s="49"/>
      <c r="F182" s="49"/>
      <c r="G182" s="50">
        <v>2</v>
      </c>
      <c r="H182" s="50">
        <v>10</v>
      </c>
      <c r="I182" s="50">
        <v>1</v>
      </c>
      <c r="J182" s="49"/>
      <c r="K182" s="49"/>
      <c r="L182" s="49"/>
      <c r="M182" s="49">
        <f t="shared" si="1"/>
        <v>45</v>
      </c>
      <c r="N182" s="322"/>
      <c r="O182" s="10"/>
    </row>
    <row r="183" spans="1:15" ht="12" customHeight="1">
      <c r="A183" s="280" t="s">
        <v>301</v>
      </c>
      <c r="B183" s="49" t="s">
        <v>304</v>
      </c>
      <c r="C183" s="49"/>
      <c r="D183" s="49"/>
      <c r="E183" s="49"/>
      <c r="F183" s="49"/>
      <c r="G183" s="49"/>
      <c r="H183" s="50">
        <v>5</v>
      </c>
      <c r="I183" s="49"/>
      <c r="J183" s="50">
        <v>2</v>
      </c>
      <c r="K183" s="50">
        <v>4</v>
      </c>
      <c r="L183" s="50">
        <v>6</v>
      </c>
      <c r="M183" s="49">
        <f t="shared" si="1"/>
        <v>17</v>
      </c>
      <c r="N183" s="322"/>
      <c r="O183" s="10"/>
    </row>
    <row r="184" spans="1:15" ht="12" customHeight="1">
      <c r="A184" s="280" t="s">
        <v>301</v>
      </c>
      <c r="B184" s="49" t="s">
        <v>305</v>
      </c>
      <c r="C184" s="49"/>
      <c r="D184" s="50">
        <v>7</v>
      </c>
      <c r="E184" s="49"/>
      <c r="F184" s="49"/>
      <c r="G184" s="50">
        <v>4</v>
      </c>
      <c r="H184" s="49"/>
      <c r="I184" s="50">
        <v>3</v>
      </c>
      <c r="J184" s="50">
        <v>3</v>
      </c>
      <c r="K184" s="49"/>
      <c r="L184" s="49"/>
      <c r="M184" s="49">
        <f t="shared" si="1"/>
        <v>17</v>
      </c>
      <c r="N184" s="322"/>
      <c r="O184" s="10"/>
    </row>
    <row r="185" spans="1:15" ht="12" customHeight="1">
      <c r="A185" s="280" t="s">
        <v>301</v>
      </c>
      <c r="B185" s="49" t="s">
        <v>306</v>
      </c>
      <c r="C185" s="49"/>
      <c r="D185" s="49"/>
      <c r="E185" s="49"/>
      <c r="F185" s="49"/>
      <c r="G185" s="50">
        <v>26</v>
      </c>
      <c r="H185" s="50">
        <v>11</v>
      </c>
      <c r="I185" s="50">
        <v>3</v>
      </c>
      <c r="J185" s="49"/>
      <c r="K185" s="49"/>
      <c r="L185" s="49"/>
      <c r="M185" s="49">
        <f t="shared" si="1"/>
        <v>40</v>
      </c>
      <c r="N185" s="322"/>
      <c r="O185" s="10"/>
    </row>
    <row r="186" spans="1:15" ht="12" customHeight="1">
      <c r="A186" s="280" t="s">
        <v>301</v>
      </c>
      <c r="B186" s="49" t="s">
        <v>307</v>
      </c>
      <c r="C186" s="50">
        <v>12</v>
      </c>
      <c r="D186" s="49"/>
      <c r="E186" s="49"/>
      <c r="F186" s="49"/>
      <c r="G186" s="50">
        <v>22</v>
      </c>
      <c r="H186" s="50">
        <v>2</v>
      </c>
      <c r="I186" s="50">
        <v>1</v>
      </c>
      <c r="J186" s="50">
        <v>6</v>
      </c>
      <c r="K186" s="50">
        <v>8</v>
      </c>
      <c r="L186" s="50">
        <v>2</v>
      </c>
      <c r="M186" s="49">
        <f t="shared" si="1"/>
        <v>53</v>
      </c>
      <c r="N186" s="322">
        <v>1</v>
      </c>
      <c r="O186" s="10"/>
    </row>
    <row r="187" spans="1:15" ht="12" customHeight="1">
      <c r="A187" s="280" t="s">
        <v>301</v>
      </c>
      <c r="B187" s="49" t="s">
        <v>308</v>
      </c>
      <c r="C187" s="50">
        <v>2</v>
      </c>
      <c r="D187" s="49"/>
      <c r="E187" s="49"/>
      <c r="F187" s="49"/>
      <c r="G187" s="49"/>
      <c r="H187" s="49"/>
      <c r="I187" s="49"/>
      <c r="J187" s="49"/>
      <c r="K187" s="50">
        <v>3</v>
      </c>
      <c r="L187" s="50">
        <v>3</v>
      </c>
      <c r="M187" s="49">
        <f t="shared" si="1"/>
        <v>8</v>
      </c>
      <c r="N187" s="322"/>
      <c r="O187" s="10"/>
    </row>
    <row r="188" spans="1:15" ht="12" customHeight="1">
      <c r="A188" s="280" t="s">
        <v>301</v>
      </c>
      <c r="B188" s="49" t="s">
        <v>309</v>
      </c>
      <c r="C188" s="50">
        <v>12</v>
      </c>
      <c r="D188" s="50">
        <v>5</v>
      </c>
      <c r="E188" s="49"/>
      <c r="F188" s="49"/>
      <c r="G188" s="50">
        <v>21</v>
      </c>
      <c r="H188" s="50">
        <v>22</v>
      </c>
      <c r="I188" s="50">
        <v>10</v>
      </c>
      <c r="J188" s="49"/>
      <c r="K188" s="49"/>
      <c r="L188" s="50">
        <v>2</v>
      </c>
      <c r="M188" s="49">
        <f t="shared" si="1"/>
        <v>72</v>
      </c>
      <c r="N188" s="322"/>
      <c r="O188" s="10"/>
    </row>
    <row r="189" spans="1:15" ht="12" customHeight="1">
      <c r="A189" s="280" t="s">
        <v>301</v>
      </c>
      <c r="B189" s="49" t="s">
        <v>310</v>
      </c>
      <c r="C189" s="50">
        <v>3</v>
      </c>
      <c r="D189" s="49"/>
      <c r="E189" s="49"/>
      <c r="F189" s="49"/>
      <c r="G189" s="50">
        <v>8</v>
      </c>
      <c r="H189" s="49"/>
      <c r="I189" s="49"/>
      <c r="J189" s="49"/>
      <c r="K189" s="49"/>
      <c r="L189" s="49"/>
      <c r="M189" s="49">
        <f t="shared" si="1"/>
        <v>11</v>
      </c>
      <c r="N189" s="322"/>
      <c r="O189" s="10"/>
    </row>
    <row r="190" spans="1:15" ht="12" customHeight="1">
      <c r="A190" s="280" t="s">
        <v>301</v>
      </c>
      <c r="B190" s="49" t="s">
        <v>311</v>
      </c>
      <c r="C190" s="49"/>
      <c r="D190" s="50">
        <v>118</v>
      </c>
      <c r="E190" s="49"/>
      <c r="F190" s="49"/>
      <c r="G190" s="49"/>
      <c r="H190" s="49"/>
      <c r="I190" s="49"/>
      <c r="J190" s="49"/>
      <c r="K190" s="49"/>
      <c r="L190" s="49"/>
      <c r="M190" s="49">
        <f t="shared" si="1"/>
        <v>118</v>
      </c>
      <c r="N190" s="322"/>
      <c r="O190" s="10"/>
    </row>
    <row r="191" spans="1:15" ht="12" customHeight="1">
      <c r="A191" s="280" t="s">
        <v>301</v>
      </c>
      <c r="B191" s="49" t="s">
        <v>312</v>
      </c>
      <c r="C191" s="49"/>
      <c r="D191" s="50">
        <v>60</v>
      </c>
      <c r="E191" s="49"/>
      <c r="F191" s="49"/>
      <c r="G191" s="49"/>
      <c r="H191" s="49"/>
      <c r="I191" s="49"/>
      <c r="J191" s="49"/>
      <c r="K191" s="49"/>
      <c r="L191" s="49"/>
      <c r="M191" s="49">
        <f t="shared" si="1"/>
        <v>60</v>
      </c>
      <c r="N191" s="322"/>
      <c r="O191" s="10"/>
    </row>
    <row r="192" spans="1:15" ht="12" customHeight="1">
      <c r="A192" s="280" t="s">
        <v>301</v>
      </c>
      <c r="B192" s="49" t="s">
        <v>313</v>
      </c>
      <c r="C192" s="49"/>
      <c r="D192" s="49"/>
      <c r="E192" s="49"/>
      <c r="F192" s="50">
        <v>92</v>
      </c>
      <c r="G192" s="49"/>
      <c r="H192" s="50">
        <v>2</v>
      </c>
      <c r="I192" s="50">
        <v>11</v>
      </c>
      <c r="J192" s="49"/>
      <c r="K192" s="49"/>
      <c r="L192" s="49"/>
      <c r="M192" s="49">
        <f t="shared" si="1"/>
        <v>105</v>
      </c>
      <c r="N192" s="322"/>
      <c r="O192" s="10"/>
    </row>
    <row r="193" spans="1:15" ht="12" customHeight="1">
      <c r="A193" s="283" t="s">
        <v>301</v>
      </c>
      <c r="B193" s="63" t="s">
        <v>314</v>
      </c>
      <c r="C193" s="63"/>
      <c r="D193" s="63"/>
      <c r="E193" s="63"/>
      <c r="F193" s="63"/>
      <c r="G193" s="64">
        <v>7</v>
      </c>
      <c r="H193" s="63"/>
      <c r="I193" s="63"/>
      <c r="J193" s="63"/>
      <c r="K193" s="63"/>
      <c r="L193" s="63"/>
      <c r="M193" s="63">
        <f t="shared" si="1"/>
        <v>7</v>
      </c>
      <c r="N193" s="324"/>
      <c r="O193" s="10"/>
    </row>
    <row r="194" spans="1:15" ht="12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12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ht="12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ht="12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ht="12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</sheetData>
  <mergeCells count="5">
    <mergeCell ref="A1:N1"/>
    <mergeCell ref="A3:N3"/>
    <mergeCell ref="C6:M6"/>
    <mergeCell ref="K4:N4"/>
    <mergeCell ref="A2:N2"/>
  </mergeCells>
  <pageMargins left="0.7" right="0.7" top="0.75" bottom="0.75" header="0.3" footer="0.3"/>
  <pageSetup scale="89" orientation="landscape" r:id="rId1"/>
  <rowBreaks count="6" manualBreakCount="6">
    <brk id="26" max="13" man="1"/>
    <brk id="45" max="13" man="1"/>
    <brk id="83" max="13" man="1"/>
    <brk id="116" max="13" man="1"/>
    <brk id="124" max="13" man="1"/>
    <brk id="155" max="13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7"/>
  <sheetViews>
    <sheetView showGridLines="0" view="pageBreakPreview" zoomScale="80" zoomScaleNormal="100" zoomScaleSheetLayoutView="80" workbookViewId="0">
      <pane ySplit="7" topLeftCell="A155" activePane="bottomLeft" state="frozen"/>
      <selection pane="bottomLeft" activeCell="L174" sqref="L174"/>
    </sheetView>
  </sheetViews>
  <sheetFormatPr defaultColWidth="14.453125" defaultRowHeight="15" customHeight="1"/>
  <cols>
    <col min="1" max="1" width="8.816406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9.7265625" customWidth="1"/>
    <col min="14" max="26" width="8" customWidth="1"/>
  </cols>
  <sheetData>
    <row r="1" spans="1:26" ht="14">
      <c r="A1" s="363" t="s">
        <v>99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364" t="s">
        <v>27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" customHeight="1">
      <c r="A5" s="12" t="s">
        <v>100</v>
      </c>
      <c r="B5" s="360" t="s">
        <v>62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" customHeight="1">
      <c r="A8" s="39" t="s">
        <v>102</v>
      </c>
      <c r="B8" s="41">
        <f>'5A By Lot'!C9/'5A By Lot'!$M9</f>
        <v>0</v>
      </c>
      <c r="C8" s="41">
        <f>'5A By Lot'!D9/'5A By Lot'!$M9</f>
        <v>0</v>
      </c>
      <c r="D8" s="41">
        <f>'5A By Lot'!E9/'5A By Lot'!$M9</f>
        <v>0</v>
      </c>
      <c r="E8" s="41">
        <f>'5A By Lot'!F9/'5A By Lot'!$M9</f>
        <v>0</v>
      </c>
      <c r="F8" s="41">
        <f>'5A By Lot'!G9/'5A By Lot'!$M9</f>
        <v>0.27272727272727271</v>
      </c>
      <c r="G8" s="41">
        <f>'5A By Lot'!H9/'5A By Lot'!$M9</f>
        <v>0.63636363636363635</v>
      </c>
      <c r="H8" s="41">
        <f>'5A By Lot'!I9/'5A By Lot'!$M9</f>
        <v>9.0909090909090912E-2</v>
      </c>
      <c r="I8" s="41">
        <f>'5A By Lot'!J9/'5A By Lot'!$M9</f>
        <v>0</v>
      </c>
      <c r="J8" s="41">
        <f>'5A By Lot'!K9/'5A By Lot'!$M9</f>
        <v>0</v>
      </c>
      <c r="K8" s="41">
        <f>'5A By Lot'!L9/'5A By Lot'!$M9</f>
        <v>0</v>
      </c>
      <c r="L8" s="41">
        <f>'5A By Lot'!M9/'5A By Lot'!$M9</f>
        <v>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" customHeight="1">
      <c r="A9" s="40" t="s">
        <v>103</v>
      </c>
      <c r="B9" s="42">
        <f>'5A By Lot'!C10/'5A By Lot'!$M10</f>
        <v>0</v>
      </c>
      <c r="C9" s="42">
        <f>'5A By Lot'!D10/'5A By Lot'!$M10</f>
        <v>0</v>
      </c>
      <c r="D9" s="42">
        <f>'5A By Lot'!E10/'5A By Lot'!$M10</f>
        <v>0</v>
      </c>
      <c r="E9" s="42">
        <f>'5A By Lot'!F10/'5A By Lot'!$M10</f>
        <v>0</v>
      </c>
      <c r="F9" s="42">
        <f>'5A By Lot'!G10/'5A By Lot'!$M10</f>
        <v>0</v>
      </c>
      <c r="G9" s="42">
        <f>'5A By Lot'!H10/'5A By Lot'!$M10</f>
        <v>0.93939393939393945</v>
      </c>
      <c r="H9" s="42">
        <f>'5A By Lot'!I10/'5A By Lot'!$M10</f>
        <v>6.0606060606060608E-2</v>
      </c>
      <c r="I9" s="42">
        <f>'5A By Lot'!J10/'5A By Lot'!$M10</f>
        <v>0</v>
      </c>
      <c r="J9" s="42">
        <f>'5A By Lot'!K10/'5A By Lot'!$M10</f>
        <v>0</v>
      </c>
      <c r="K9" s="42">
        <f>'5A By Lot'!L10/'5A By Lot'!$M10</f>
        <v>0</v>
      </c>
      <c r="L9" s="42">
        <f>'5A By Lot'!M10/'5A By Lot'!$M10</f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" customHeight="1">
      <c r="A10" s="35" t="s">
        <v>104</v>
      </c>
      <c r="B10" s="37">
        <f>'5A By Lot'!C11/'5A By Lot'!$M11</f>
        <v>0</v>
      </c>
      <c r="C10" s="37">
        <f>'5A By Lot'!D11/'5A By Lot'!$M11</f>
        <v>0</v>
      </c>
      <c r="D10" s="37">
        <f>'5A By Lot'!E11/'5A By Lot'!$M11</f>
        <v>0</v>
      </c>
      <c r="E10" s="37">
        <f>'5A By Lot'!F11/'5A By Lot'!$M11</f>
        <v>0</v>
      </c>
      <c r="F10" s="37">
        <f>'5A By Lot'!G11/'5A By Lot'!$M11</f>
        <v>0</v>
      </c>
      <c r="G10" s="37">
        <f>'5A By Lot'!H11/'5A By Lot'!$M11</f>
        <v>0.94202898550724634</v>
      </c>
      <c r="H10" s="37">
        <f>'5A By Lot'!I11/'5A By Lot'!$M11</f>
        <v>2.8985507246376812E-2</v>
      </c>
      <c r="I10" s="37">
        <f>'5A By Lot'!J11/'5A By Lot'!$M11</f>
        <v>0</v>
      </c>
      <c r="J10" s="37">
        <f>'5A By Lot'!K11/'5A By Lot'!$M11</f>
        <v>0</v>
      </c>
      <c r="K10" s="37">
        <f>'5A By Lot'!L11/'5A By Lot'!$M11</f>
        <v>2.8985507246376812E-2</v>
      </c>
      <c r="L10" s="37">
        <f>'5A By Lot'!M11/'5A By Lot'!$M11</f>
        <v>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" customHeight="1">
      <c r="A11" s="40" t="s">
        <v>105</v>
      </c>
      <c r="B11" s="42">
        <f>'5A By Lot'!C12/'5A By Lot'!$M12</f>
        <v>0</v>
      </c>
      <c r="C11" s="42">
        <f>'5A By Lot'!D12/'5A By Lot'!$M12</f>
        <v>0</v>
      </c>
      <c r="D11" s="42">
        <f>'5A By Lot'!E12/'5A By Lot'!$M12</f>
        <v>0</v>
      </c>
      <c r="E11" s="42">
        <f>'5A By Lot'!F12/'5A By Lot'!$M12</f>
        <v>0</v>
      </c>
      <c r="F11" s="42">
        <f>'5A By Lot'!G12/'5A By Lot'!$M12</f>
        <v>0</v>
      </c>
      <c r="G11" s="42">
        <f>'5A By Lot'!H12/'5A By Lot'!$M12</f>
        <v>0.16666666666666666</v>
      </c>
      <c r="H11" s="42">
        <f>'5A By Lot'!I12/'5A By Lot'!$M12</f>
        <v>0</v>
      </c>
      <c r="I11" s="42">
        <f>'5A By Lot'!J12/'5A By Lot'!$M12</f>
        <v>0.25</v>
      </c>
      <c r="J11" s="42">
        <f>'5A By Lot'!K12/'5A By Lot'!$M12</f>
        <v>8.3333333333333329E-2</v>
      </c>
      <c r="K11" s="42">
        <f>'5A By Lot'!L12/'5A By Lot'!$M12</f>
        <v>0.5</v>
      </c>
      <c r="L11" s="42">
        <f>'5A By Lot'!M12/'5A By Lot'!$M12</f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" customHeight="1">
      <c r="A12" s="35" t="s">
        <v>106</v>
      </c>
      <c r="B12" s="37">
        <f>'5A By Lot'!C13/'5A By Lot'!$M13</f>
        <v>0</v>
      </c>
      <c r="C12" s="37">
        <f>'5A By Lot'!D13/'5A By Lot'!$M13</f>
        <v>0</v>
      </c>
      <c r="D12" s="37">
        <f>'5A By Lot'!E13/'5A By Lot'!$M13</f>
        <v>0</v>
      </c>
      <c r="E12" s="37">
        <f>'5A By Lot'!F13/'5A By Lot'!$M13</f>
        <v>0</v>
      </c>
      <c r="F12" s="37">
        <f>'5A By Lot'!G13/'5A By Lot'!$M13</f>
        <v>0</v>
      </c>
      <c r="G12" s="37">
        <f>'5A By Lot'!H13/'5A By Lot'!$M13</f>
        <v>0</v>
      </c>
      <c r="H12" s="37">
        <f>'5A By Lot'!I13/'5A By Lot'!$M13</f>
        <v>0.1111111111111111</v>
      </c>
      <c r="I12" s="37">
        <f>'5A By Lot'!J13/'5A By Lot'!$M13</f>
        <v>0</v>
      </c>
      <c r="J12" s="37">
        <f>'5A By Lot'!K13/'5A By Lot'!$M13</f>
        <v>0.1111111111111111</v>
      </c>
      <c r="K12" s="37">
        <f>'5A By Lot'!L13/'5A By Lot'!$M13</f>
        <v>0.77777777777777779</v>
      </c>
      <c r="L12" s="37">
        <f>'5A By Lot'!M13/'5A By Lot'!$M13</f>
        <v>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" customHeight="1">
      <c r="A13" s="40" t="s">
        <v>107</v>
      </c>
      <c r="B13" s="42">
        <f>'5A By Lot'!C14/'5A By Lot'!$M14</f>
        <v>0</v>
      </c>
      <c r="C13" s="42">
        <f>'5A By Lot'!D14/'5A By Lot'!$M14</f>
        <v>0</v>
      </c>
      <c r="D13" s="42">
        <f>'5A By Lot'!E14/'5A By Lot'!$M14</f>
        <v>0</v>
      </c>
      <c r="E13" s="42">
        <f>'5A By Lot'!F14/'5A By Lot'!$M14</f>
        <v>0</v>
      </c>
      <c r="F13" s="42">
        <f>'5A By Lot'!G14/'5A By Lot'!$M14</f>
        <v>0</v>
      </c>
      <c r="G13" s="42">
        <f>'5A By Lot'!H14/'5A By Lot'!$M14</f>
        <v>1</v>
      </c>
      <c r="H13" s="42">
        <f>'5A By Lot'!I14/'5A By Lot'!$M14</f>
        <v>0</v>
      </c>
      <c r="I13" s="42">
        <f>'5A By Lot'!J14/'5A By Lot'!$M14</f>
        <v>0</v>
      </c>
      <c r="J13" s="42">
        <f>'5A By Lot'!K14/'5A By Lot'!$M14</f>
        <v>0</v>
      </c>
      <c r="K13" s="42">
        <f>'5A By Lot'!L14/'5A By Lot'!$M14</f>
        <v>0</v>
      </c>
      <c r="L13" s="42">
        <f>'5A By Lot'!M14/'5A By Lot'!$M14</f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" customHeight="1">
      <c r="A14" s="35" t="s">
        <v>108</v>
      </c>
      <c r="B14" s="37">
        <f>'5A By Lot'!C15/'5A By Lot'!$M15</f>
        <v>0</v>
      </c>
      <c r="C14" s="37">
        <f>'5A By Lot'!D15/'5A By Lot'!$M15</f>
        <v>0</v>
      </c>
      <c r="D14" s="37">
        <f>'5A By Lot'!E15/'5A By Lot'!$M15</f>
        <v>0</v>
      </c>
      <c r="E14" s="37">
        <f>'5A By Lot'!F15/'5A By Lot'!$M15</f>
        <v>0</v>
      </c>
      <c r="F14" s="37">
        <f>'5A By Lot'!G15/'5A By Lot'!$M15</f>
        <v>0</v>
      </c>
      <c r="G14" s="37">
        <f>'5A By Lot'!H15/'5A By Lot'!$M15</f>
        <v>0.78378378378378377</v>
      </c>
      <c r="H14" s="37">
        <f>'5A By Lot'!I15/'5A By Lot'!$M15</f>
        <v>5.4054054054054057E-2</v>
      </c>
      <c r="I14" s="37">
        <f>'5A By Lot'!J15/'5A By Lot'!$M15</f>
        <v>5.4054054054054057E-2</v>
      </c>
      <c r="J14" s="37">
        <f>'5A By Lot'!K15/'5A By Lot'!$M15</f>
        <v>5.4054054054054057E-2</v>
      </c>
      <c r="K14" s="37">
        <f>'5A By Lot'!L15/'5A By Lot'!$M15</f>
        <v>5.4054054054054057E-2</v>
      </c>
      <c r="L14" s="37">
        <f>'5A By Lot'!M15/'5A By Lot'!$M15</f>
        <v>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" customHeight="1">
      <c r="A15" s="40" t="s">
        <v>109</v>
      </c>
      <c r="B15" s="42">
        <f>'5A By Lot'!C16/'5A By Lot'!$M16</f>
        <v>0</v>
      </c>
      <c r="C15" s="42">
        <f>'5A By Lot'!D16/'5A By Lot'!$M16</f>
        <v>0</v>
      </c>
      <c r="D15" s="42">
        <f>'5A By Lot'!E16/'5A By Lot'!$M16</f>
        <v>0</v>
      </c>
      <c r="E15" s="42">
        <f>'5A By Lot'!F16/'5A By Lot'!$M16</f>
        <v>0</v>
      </c>
      <c r="F15" s="42">
        <f>'5A By Lot'!G16/'5A By Lot'!$M16</f>
        <v>0</v>
      </c>
      <c r="G15" s="42">
        <f>'5A By Lot'!H16/'5A By Lot'!$M16</f>
        <v>0.89655172413793105</v>
      </c>
      <c r="H15" s="42">
        <f>'5A By Lot'!I16/'5A By Lot'!$M16</f>
        <v>6.8965517241379309E-2</v>
      </c>
      <c r="I15" s="42">
        <f>'5A By Lot'!J16/'5A By Lot'!$M16</f>
        <v>0</v>
      </c>
      <c r="J15" s="42">
        <f>'5A By Lot'!K16/'5A By Lot'!$M16</f>
        <v>0</v>
      </c>
      <c r="K15" s="42">
        <f>'5A By Lot'!L16/'5A By Lot'!$M16</f>
        <v>3.4482758620689655E-2</v>
      </c>
      <c r="L15" s="42">
        <f>'5A By Lot'!M16/'5A By Lot'!$M16</f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" customHeight="1">
      <c r="A16" s="35" t="s">
        <v>110</v>
      </c>
      <c r="B16" s="37">
        <f>'5A By Lot'!C17/'5A By Lot'!$M17</f>
        <v>0</v>
      </c>
      <c r="C16" s="37">
        <f>'5A By Lot'!D17/'5A By Lot'!$M17</f>
        <v>0</v>
      </c>
      <c r="D16" s="37">
        <f>'5A By Lot'!E17/'5A By Lot'!$M17</f>
        <v>0</v>
      </c>
      <c r="E16" s="37">
        <f>'5A By Lot'!F17/'5A By Lot'!$M17</f>
        <v>0</v>
      </c>
      <c r="F16" s="37">
        <f>'5A By Lot'!G17/'5A By Lot'!$M17</f>
        <v>0</v>
      </c>
      <c r="G16" s="37">
        <f>'5A By Lot'!H17/'5A By Lot'!$M17</f>
        <v>0</v>
      </c>
      <c r="H16" s="37">
        <f>'5A By Lot'!I17/'5A By Lot'!$M17</f>
        <v>0</v>
      </c>
      <c r="I16" s="37">
        <f>'5A By Lot'!J17/'5A By Lot'!$M17</f>
        <v>0</v>
      </c>
      <c r="J16" s="37">
        <f>'5A By Lot'!K17/'5A By Lot'!$M17</f>
        <v>1</v>
      </c>
      <c r="K16" s="37">
        <f>'5A By Lot'!L17/'5A By Lot'!$M17</f>
        <v>0</v>
      </c>
      <c r="L16" s="37">
        <f>'5A By Lot'!M17/'5A By Lot'!$M17</f>
        <v>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" customHeight="1">
      <c r="A17" s="40" t="s">
        <v>111</v>
      </c>
      <c r="B17" s="42">
        <f>'5A By Lot'!C18/'5A By Lot'!$M18</f>
        <v>0</v>
      </c>
      <c r="C17" s="42">
        <f>'5A By Lot'!D18/'5A By Lot'!$M18</f>
        <v>0</v>
      </c>
      <c r="D17" s="42">
        <f>'5A By Lot'!E18/'5A By Lot'!$M18</f>
        <v>0</v>
      </c>
      <c r="E17" s="42">
        <f>'5A By Lot'!F18/'5A By Lot'!$M18</f>
        <v>0</v>
      </c>
      <c r="F17" s="42">
        <f>'5A By Lot'!G18/'5A By Lot'!$M18</f>
        <v>0</v>
      </c>
      <c r="G17" s="42">
        <f>'5A By Lot'!H18/'5A By Lot'!$M18</f>
        <v>0.95238095238095233</v>
      </c>
      <c r="H17" s="42">
        <f>'5A By Lot'!I18/'5A By Lot'!$M18</f>
        <v>4.7619047619047616E-2</v>
      </c>
      <c r="I17" s="42">
        <f>'5A By Lot'!J18/'5A By Lot'!$M18</f>
        <v>0</v>
      </c>
      <c r="J17" s="42">
        <f>'5A By Lot'!K18/'5A By Lot'!$M18</f>
        <v>0</v>
      </c>
      <c r="K17" s="42">
        <f>'5A By Lot'!L18/'5A By Lot'!$M18</f>
        <v>0</v>
      </c>
      <c r="L17" s="42">
        <f>'5A By Lot'!M18/'5A By Lot'!$M18</f>
        <v>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" customHeight="1">
      <c r="A18" s="35" t="s">
        <v>112</v>
      </c>
      <c r="B18" s="37">
        <f>'5A By Lot'!C19/'5A By Lot'!$M19</f>
        <v>0</v>
      </c>
      <c r="C18" s="37">
        <f>'5A By Lot'!D19/'5A By Lot'!$M19</f>
        <v>0.7567567567567568</v>
      </c>
      <c r="D18" s="37">
        <f>'5A By Lot'!E19/'5A By Lot'!$M19</f>
        <v>0</v>
      </c>
      <c r="E18" s="37">
        <f>'5A By Lot'!F19/'5A By Lot'!$M19</f>
        <v>0</v>
      </c>
      <c r="F18" s="37">
        <f>'5A By Lot'!G19/'5A By Lot'!$M19</f>
        <v>0</v>
      </c>
      <c r="G18" s="37">
        <f>'5A By Lot'!H19/'5A By Lot'!$M19</f>
        <v>0.10810810810810811</v>
      </c>
      <c r="H18" s="37">
        <f>'5A By Lot'!I19/'5A By Lot'!$M19</f>
        <v>8.1081081081081086E-2</v>
      </c>
      <c r="I18" s="37">
        <f>'5A By Lot'!J19/'5A By Lot'!$M19</f>
        <v>0</v>
      </c>
      <c r="J18" s="37">
        <f>'5A By Lot'!K19/'5A By Lot'!$M19</f>
        <v>0</v>
      </c>
      <c r="K18" s="37">
        <f>'5A By Lot'!L19/'5A By Lot'!$M19</f>
        <v>5.4054054054054057E-2</v>
      </c>
      <c r="L18" s="37">
        <f>'5A By Lot'!M19/'5A By Lot'!$M19</f>
        <v>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" customHeight="1">
      <c r="A19" s="40" t="s">
        <v>113</v>
      </c>
      <c r="B19" s="42">
        <f>'5A By Lot'!C20/'5A By Lot'!$M20</f>
        <v>0</v>
      </c>
      <c r="C19" s="42">
        <f>'5A By Lot'!D20/'5A By Lot'!$M20</f>
        <v>0.92307692307692313</v>
      </c>
      <c r="D19" s="42">
        <f>'5A By Lot'!E20/'5A By Lot'!$M20</f>
        <v>0</v>
      </c>
      <c r="E19" s="42">
        <f>'5A By Lot'!F20/'5A By Lot'!$M20</f>
        <v>0</v>
      </c>
      <c r="F19" s="42">
        <f>'5A By Lot'!G20/'5A By Lot'!$M20</f>
        <v>0</v>
      </c>
      <c r="G19" s="42">
        <f>'5A By Lot'!H20/'5A By Lot'!$M20</f>
        <v>0</v>
      </c>
      <c r="H19" s="42">
        <f>'5A By Lot'!I20/'5A By Lot'!$M20</f>
        <v>7.6923076923076927E-2</v>
      </c>
      <c r="I19" s="42">
        <f>'5A By Lot'!J20/'5A By Lot'!$M20</f>
        <v>0</v>
      </c>
      <c r="J19" s="42">
        <f>'5A By Lot'!K20/'5A By Lot'!$M20</f>
        <v>0</v>
      </c>
      <c r="K19" s="42">
        <f>'5A By Lot'!L20/'5A By Lot'!$M20</f>
        <v>0</v>
      </c>
      <c r="L19" s="42">
        <f>'5A By Lot'!M20/'5A By Lot'!$M20</f>
        <v>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" customHeight="1">
      <c r="A20" s="35" t="s">
        <v>114</v>
      </c>
      <c r="B20" s="37">
        <f>'5A By Lot'!C21/'5A By Lot'!$M21</f>
        <v>0</v>
      </c>
      <c r="C20" s="37">
        <f>'5A By Lot'!D21/'5A By Lot'!$M21</f>
        <v>0.8</v>
      </c>
      <c r="D20" s="37">
        <f>'5A By Lot'!E21/'5A By Lot'!$M21</f>
        <v>0</v>
      </c>
      <c r="E20" s="37">
        <f>'5A By Lot'!F21/'5A By Lot'!$M21</f>
        <v>0</v>
      </c>
      <c r="F20" s="37">
        <f>'5A By Lot'!G21/'5A By Lot'!$M21</f>
        <v>0</v>
      </c>
      <c r="G20" s="37">
        <f>'5A By Lot'!H21/'5A By Lot'!$M21</f>
        <v>0.13333333333333333</v>
      </c>
      <c r="H20" s="37">
        <f>'5A By Lot'!I21/'5A By Lot'!$M21</f>
        <v>6.6666666666666666E-2</v>
      </c>
      <c r="I20" s="37">
        <f>'5A By Lot'!J21/'5A By Lot'!$M21</f>
        <v>0</v>
      </c>
      <c r="J20" s="37">
        <f>'5A By Lot'!K21/'5A By Lot'!$M21</f>
        <v>0</v>
      </c>
      <c r="K20" s="37">
        <f>'5A By Lot'!L21/'5A By Lot'!$M21</f>
        <v>0</v>
      </c>
      <c r="L20" s="37">
        <f>'5A By Lot'!M21/'5A By Lot'!$M21</f>
        <v>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" customHeight="1">
      <c r="A21" s="40" t="s">
        <v>115</v>
      </c>
      <c r="B21" s="42">
        <f>'5A By Lot'!C22/'5A By Lot'!$M22</f>
        <v>0</v>
      </c>
      <c r="C21" s="42">
        <f>'5A By Lot'!D22/'5A By Lot'!$M22</f>
        <v>0.65714285714285714</v>
      </c>
      <c r="D21" s="42">
        <f>'5A By Lot'!E22/'5A By Lot'!$M22</f>
        <v>0.24761904761904763</v>
      </c>
      <c r="E21" s="42">
        <f>'5A By Lot'!F22/'5A By Lot'!$M22</f>
        <v>3.8095238095238099E-2</v>
      </c>
      <c r="F21" s="42">
        <f>'5A By Lot'!G22/'5A By Lot'!$M22</f>
        <v>0</v>
      </c>
      <c r="G21" s="42">
        <f>'5A By Lot'!H22/'5A By Lot'!$M22</f>
        <v>1.9047619047619049E-2</v>
      </c>
      <c r="H21" s="42">
        <f>'5A By Lot'!I22/'5A By Lot'!$M22</f>
        <v>3.8095238095238099E-2</v>
      </c>
      <c r="I21" s="42">
        <f>'5A By Lot'!J22/'5A By Lot'!$M22</f>
        <v>0</v>
      </c>
      <c r="J21" s="42">
        <f>'5A By Lot'!K22/'5A By Lot'!$M22</f>
        <v>0</v>
      </c>
      <c r="K21" s="42">
        <f>'5A By Lot'!L22/'5A By Lot'!$M22</f>
        <v>0</v>
      </c>
      <c r="L21" s="42">
        <f>'5A By Lot'!M22/'5A By Lot'!$M22</f>
        <v>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" customHeight="1">
      <c r="A22" s="35" t="s">
        <v>116</v>
      </c>
      <c r="B22" s="37">
        <f>'5A By Lot'!C23/'5A By Lot'!$M23</f>
        <v>0</v>
      </c>
      <c r="C22" s="37">
        <f>'5A By Lot'!D23/'5A By Lot'!$M23</f>
        <v>0</v>
      </c>
      <c r="D22" s="37">
        <f>'5A By Lot'!E23/'5A By Lot'!$M23</f>
        <v>0</v>
      </c>
      <c r="E22" s="37">
        <f>'5A By Lot'!F23/'5A By Lot'!$M23</f>
        <v>0</v>
      </c>
      <c r="F22" s="37">
        <f>'5A By Lot'!G23/'5A By Lot'!$M23</f>
        <v>0</v>
      </c>
      <c r="G22" s="37">
        <f>'5A By Lot'!H23/'5A By Lot'!$M23</f>
        <v>0</v>
      </c>
      <c r="H22" s="37">
        <f>'5A By Lot'!I23/'5A By Lot'!$M23</f>
        <v>0</v>
      </c>
      <c r="I22" s="37">
        <f>'5A By Lot'!J23/'5A By Lot'!$M23</f>
        <v>0</v>
      </c>
      <c r="J22" s="37">
        <f>'5A By Lot'!K23/'5A By Lot'!$M23</f>
        <v>0</v>
      </c>
      <c r="K22" s="37">
        <f>'5A By Lot'!L23/'5A By Lot'!$M23</f>
        <v>1</v>
      </c>
      <c r="L22" s="37">
        <f>'5A By Lot'!M23/'5A By Lot'!$M23</f>
        <v>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" customHeight="1">
      <c r="A23" s="40" t="s">
        <v>117</v>
      </c>
      <c r="B23" s="42">
        <f>'5A By Lot'!C24/'5A By Lot'!$M24</f>
        <v>0</v>
      </c>
      <c r="C23" s="42">
        <f>'5A By Lot'!D24/'5A By Lot'!$M24</f>
        <v>0</v>
      </c>
      <c r="D23" s="42">
        <f>'5A By Lot'!E24/'5A By Lot'!$M24</f>
        <v>0.95454545454545459</v>
      </c>
      <c r="E23" s="42">
        <f>'5A By Lot'!F24/'5A By Lot'!$M24</f>
        <v>0</v>
      </c>
      <c r="F23" s="42">
        <f>'5A By Lot'!G24/'5A By Lot'!$M24</f>
        <v>0</v>
      </c>
      <c r="G23" s="42">
        <f>'5A By Lot'!H24/'5A By Lot'!$M24</f>
        <v>0</v>
      </c>
      <c r="H23" s="42">
        <f>'5A By Lot'!I24/'5A By Lot'!$M24</f>
        <v>4.5454545454545456E-2</v>
      </c>
      <c r="I23" s="42">
        <f>'5A By Lot'!J24/'5A By Lot'!$M24</f>
        <v>0</v>
      </c>
      <c r="J23" s="42">
        <f>'5A By Lot'!K24/'5A By Lot'!$M24</f>
        <v>0</v>
      </c>
      <c r="K23" s="42">
        <f>'5A By Lot'!L24/'5A By Lot'!$M24</f>
        <v>0</v>
      </c>
      <c r="L23" s="42">
        <f>'5A By Lot'!M24/'5A By Lot'!$M24</f>
        <v>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" customHeight="1">
      <c r="A24" s="35" t="s">
        <v>118</v>
      </c>
      <c r="B24" s="37">
        <f>'5A By Lot'!C25/'5A By Lot'!$M25</f>
        <v>0</v>
      </c>
      <c r="C24" s="37">
        <f>'5A By Lot'!D25/'5A By Lot'!$M25</f>
        <v>0</v>
      </c>
      <c r="D24" s="37">
        <f>'5A By Lot'!E25/'5A By Lot'!$M25</f>
        <v>0</v>
      </c>
      <c r="E24" s="37">
        <f>'5A By Lot'!F25/'5A By Lot'!$M25</f>
        <v>0</v>
      </c>
      <c r="F24" s="37">
        <f>'5A By Lot'!G25/'5A By Lot'!$M25</f>
        <v>0</v>
      </c>
      <c r="G24" s="37">
        <f>'5A By Lot'!H25/'5A By Lot'!$M25</f>
        <v>0.96654275092936803</v>
      </c>
      <c r="H24" s="37">
        <f>'5A By Lot'!I25/'5A By Lot'!$M25</f>
        <v>3.3457249070631967E-2</v>
      </c>
      <c r="I24" s="37">
        <f>'5A By Lot'!J25/'5A By Lot'!$M25</f>
        <v>0</v>
      </c>
      <c r="J24" s="37">
        <f>'5A By Lot'!K25/'5A By Lot'!$M25</f>
        <v>0</v>
      </c>
      <c r="K24" s="37">
        <f>'5A By Lot'!L25/'5A By Lot'!$M25</f>
        <v>0</v>
      </c>
      <c r="L24" s="37">
        <f>'5A By Lot'!M25/'5A By Lot'!$M25</f>
        <v>1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" customHeight="1">
      <c r="A25" s="40" t="s">
        <v>119</v>
      </c>
      <c r="B25" s="42">
        <f>'5A By Lot'!C26/'5A By Lot'!$M26</f>
        <v>0</v>
      </c>
      <c r="C25" s="42">
        <f>'5A By Lot'!D26/'5A By Lot'!$M26</f>
        <v>0</v>
      </c>
      <c r="D25" s="42">
        <f>'5A By Lot'!E26/'5A By Lot'!$M26</f>
        <v>1</v>
      </c>
      <c r="E25" s="42">
        <f>'5A By Lot'!F26/'5A By Lot'!$M26</f>
        <v>0</v>
      </c>
      <c r="F25" s="42">
        <f>'5A By Lot'!G26/'5A By Lot'!$M26</f>
        <v>0</v>
      </c>
      <c r="G25" s="42">
        <f>'5A By Lot'!H26/'5A By Lot'!$M26</f>
        <v>0</v>
      </c>
      <c r="H25" s="42">
        <f>'5A By Lot'!I26/'5A By Lot'!$M26</f>
        <v>0</v>
      </c>
      <c r="I25" s="42">
        <f>'5A By Lot'!J26/'5A By Lot'!$M26</f>
        <v>0</v>
      </c>
      <c r="J25" s="42">
        <f>'5A By Lot'!K26/'5A By Lot'!$M26</f>
        <v>0</v>
      </c>
      <c r="K25" s="42">
        <f>'5A By Lot'!L26/'5A By Lot'!$M26</f>
        <v>0</v>
      </c>
      <c r="L25" s="42">
        <f>'5A By Lot'!M26/'5A By Lot'!$M26</f>
        <v>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" customHeight="1">
      <c r="A26" s="35" t="s">
        <v>120</v>
      </c>
      <c r="B26" s="37">
        <f>'5A By Lot'!C27/'5A By Lot'!$M27</f>
        <v>0</v>
      </c>
      <c r="C26" s="37">
        <f>'5A By Lot'!D27/'5A By Lot'!$M27</f>
        <v>0</v>
      </c>
      <c r="D26" s="37">
        <f>'5A By Lot'!E27/'5A By Lot'!$M27</f>
        <v>0</v>
      </c>
      <c r="E26" s="37">
        <f>'5A By Lot'!F27/'5A By Lot'!$M27</f>
        <v>0</v>
      </c>
      <c r="F26" s="37">
        <f>'5A By Lot'!G27/'5A By Lot'!$M27</f>
        <v>0.16666666666666666</v>
      </c>
      <c r="G26" s="37">
        <f>'5A By Lot'!H27/'5A By Lot'!$M27</f>
        <v>0</v>
      </c>
      <c r="H26" s="37">
        <f>'5A By Lot'!I27/'5A By Lot'!$M27</f>
        <v>0.83333333333333337</v>
      </c>
      <c r="I26" s="37">
        <f>'5A By Lot'!J27/'5A By Lot'!$M27</f>
        <v>0</v>
      </c>
      <c r="J26" s="37">
        <f>'5A By Lot'!K27/'5A By Lot'!$M27</f>
        <v>0</v>
      </c>
      <c r="K26" s="37">
        <f>'5A By Lot'!L27/'5A By Lot'!$M27</f>
        <v>0</v>
      </c>
      <c r="L26" s="37">
        <f>'5A By Lot'!M27/'5A By Lot'!$M27</f>
        <v>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" customHeight="1">
      <c r="A27" s="40" t="s">
        <v>121</v>
      </c>
      <c r="B27" s="42">
        <f>'5A By Lot'!C28/'5A By Lot'!$M28</f>
        <v>0</v>
      </c>
      <c r="C27" s="42">
        <f>'5A By Lot'!D28/'5A By Lot'!$M28</f>
        <v>0.83855421686746989</v>
      </c>
      <c r="D27" s="42">
        <f>'5A By Lot'!E28/'5A By Lot'!$M28</f>
        <v>9.1566265060240959E-2</v>
      </c>
      <c r="E27" s="42">
        <f>'5A By Lot'!F28/'5A By Lot'!$M28</f>
        <v>0</v>
      </c>
      <c r="F27" s="42">
        <f>'5A By Lot'!G28/'5A By Lot'!$M28</f>
        <v>0</v>
      </c>
      <c r="G27" s="42">
        <f>'5A By Lot'!H28/'5A By Lot'!$M28</f>
        <v>3.614457831325301E-2</v>
      </c>
      <c r="H27" s="42">
        <f>'5A By Lot'!I28/'5A By Lot'!$M28</f>
        <v>2.4096385542168676E-2</v>
      </c>
      <c r="I27" s="42">
        <f>'5A By Lot'!J28/'5A By Lot'!$M28</f>
        <v>0</v>
      </c>
      <c r="J27" s="42">
        <f>'5A By Lot'!K28/'5A By Lot'!$M28</f>
        <v>9.6385542168674707E-3</v>
      </c>
      <c r="K27" s="42">
        <f>'5A By Lot'!L28/'5A By Lot'!$M28</f>
        <v>0</v>
      </c>
      <c r="L27" s="42">
        <f>'5A By Lot'!M28/'5A By Lot'!$M28</f>
        <v>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" customHeight="1">
      <c r="A28" s="35" t="s">
        <v>122</v>
      </c>
      <c r="B28" s="37">
        <f>'5A By Lot'!C29/'5A By Lot'!$M29</f>
        <v>0.69811320754716977</v>
      </c>
      <c r="C28" s="37">
        <f>'5A By Lot'!D29/'5A By Lot'!$M29</f>
        <v>0.18160377358490565</v>
      </c>
      <c r="D28" s="37">
        <f>'5A By Lot'!E29/'5A By Lot'!$M29</f>
        <v>0</v>
      </c>
      <c r="E28" s="37">
        <f>'5A By Lot'!F29/'5A By Lot'!$M29</f>
        <v>2.8301886792452831E-2</v>
      </c>
      <c r="F28" s="37">
        <f>'5A By Lot'!G29/'5A By Lot'!$M29</f>
        <v>2.1226415094339621E-2</v>
      </c>
      <c r="G28" s="37">
        <f>'5A By Lot'!H29/'5A By Lot'!$M29</f>
        <v>1.179245283018868E-2</v>
      </c>
      <c r="H28" s="37">
        <f>'5A By Lot'!I29/'5A By Lot'!$M29</f>
        <v>4.716981132075472E-2</v>
      </c>
      <c r="I28" s="37">
        <f>'5A By Lot'!J29/'5A By Lot'!$M29</f>
        <v>0</v>
      </c>
      <c r="J28" s="37">
        <f>'5A By Lot'!K29/'5A By Lot'!$M29</f>
        <v>2.3584905660377358E-3</v>
      </c>
      <c r="K28" s="37">
        <f>'5A By Lot'!L29/'5A By Lot'!$M29</f>
        <v>9.433962264150943E-3</v>
      </c>
      <c r="L28" s="37">
        <f>'5A By Lot'!M29/'5A By Lot'!$M29</f>
        <v>1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" customHeight="1">
      <c r="A29" s="40" t="s">
        <v>123</v>
      </c>
      <c r="B29" s="42">
        <f>'5A By Lot'!C30/'5A By Lot'!$M30</f>
        <v>0</v>
      </c>
      <c r="C29" s="42">
        <f>'5A By Lot'!D30/'5A By Lot'!$M30</f>
        <v>0</v>
      </c>
      <c r="D29" s="42">
        <f>'5A By Lot'!E30/'5A By Lot'!$M30</f>
        <v>0</v>
      </c>
      <c r="E29" s="42">
        <f>'5A By Lot'!F30/'5A By Lot'!$M30</f>
        <v>0</v>
      </c>
      <c r="F29" s="42">
        <f>'5A By Lot'!G30/'5A By Lot'!$M30</f>
        <v>0</v>
      </c>
      <c r="G29" s="42">
        <f>'5A By Lot'!H30/'5A By Lot'!$M30</f>
        <v>0.8</v>
      </c>
      <c r="H29" s="42">
        <f>'5A By Lot'!I30/'5A By Lot'!$M30</f>
        <v>0.2</v>
      </c>
      <c r="I29" s="42">
        <f>'5A By Lot'!J30/'5A By Lot'!$M30</f>
        <v>0</v>
      </c>
      <c r="J29" s="42">
        <f>'5A By Lot'!K30/'5A By Lot'!$M30</f>
        <v>0</v>
      </c>
      <c r="K29" s="42">
        <f>'5A By Lot'!L30/'5A By Lot'!$M30</f>
        <v>0</v>
      </c>
      <c r="L29" s="42">
        <f>'5A By Lot'!M30/'5A By Lot'!$M30</f>
        <v>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" customHeight="1">
      <c r="A30" s="35" t="s">
        <v>124</v>
      </c>
      <c r="B30" s="37">
        <f>'5A By Lot'!C31/'5A By Lot'!$M31</f>
        <v>0</v>
      </c>
      <c r="C30" s="37">
        <f>'5A By Lot'!D31/'5A By Lot'!$M31</f>
        <v>0</v>
      </c>
      <c r="D30" s="37">
        <f>'5A By Lot'!E31/'5A By Lot'!$M31</f>
        <v>0</v>
      </c>
      <c r="E30" s="37">
        <f>'5A By Lot'!F31/'5A By Lot'!$M31</f>
        <v>0.7142857142857143</v>
      </c>
      <c r="F30" s="37">
        <f>'5A By Lot'!G31/'5A By Lot'!$M31</f>
        <v>0.14285714285714285</v>
      </c>
      <c r="G30" s="37">
        <f>'5A By Lot'!H31/'5A By Lot'!$M31</f>
        <v>0</v>
      </c>
      <c r="H30" s="37">
        <f>'5A By Lot'!I31/'5A By Lot'!$M31</f>
        <v>0.14285714285714285</v>
      </c>
      <c r="I30" s="37">
        <f>'5A By Lot'!J31/'5A By Lot'!$M31</f>
        <v>0</v>
      </c>
      <c r="J30" s="37">
        <f>'5A By Lot'!K31/'5A By Lot'!$M31</f>
        <v>0</v>
      </c>
      <c r="K30" s="37">
        <f>'5A By Lot'!L31/'5A By Lot'!$M31</f>
        <v>0</v>
      </c>
      <c r="L30" s="37">
        <f>'5A By Lot'!M31/'5A By Lot'!$M31</f>
        <v>1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" customHeight="1">
      <c r="A31" s="40" t="s">
        <v>125</v>
      </c>
      <c r="B31" s="42">
        <f>'5A By Lot'!C32/'5A By Lot'!$M32</f>
        <v>0</v>
      </c>
      <c r="C31" s="42">
        <f>'5A By Lot'!D32/'5A By Lot'!$M32</f>
        <v>0</v>
      </c>
      <c r="D31" s="42">
        <f>'5A By Lot'!E32/'5A By Lot'!$M32</f>
        <v>0</v>
      </c>
      <c r="E31" s="42">
        <f>'5A By Lot'!F32/'5A By Lot'!$M32</f>
        <v>0</v>
      </c>
      <c r="F31" s="42">
        <f>'5A By Lot'!G32/'5A By Lot'!$M32</f>
        <v>0</v>
      </c>
      <c r="G31" s="42">
        <f>'5A By Lot'!H32/'5A By Lot'!$M32</f>
        <v>0</v>
      </c>
      <c r="H31" s="42">
        <f>'5A By Lot'!I32/'5A By Lot'!$M32</f>
        <v>0</v>
      </c>
      <c r="I31" s="42">
        <f>'5A By Lot'!J32/'5A By Lot'!$M32</f>
        <v>0</v>
      </c>
      <c r="J31" s="42">
        <f>'5A By Lot'!K32/'5A By Lot'!$M32</f>
        <v>0.66666666666666663</v>
      </c>
      <c r="K31" s="42">
        <f>'5A By Lot'!L32/'5A By Lot'!$M32</f>
        <v>0.33333333333333331</v>
      </c>
      <c r="L31" s="42">
        <f>'5A By Lot'!M32/'5A By Lot'!$M32</f>
        <v>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" customHeight="1">
      <c r="A32" s="35" t="s">
        <v>126</v>
      </c>
      <c r="B32" s="37">
        <f>'5A By Lot'!C33/'5A By Lot'!$M33</f>
        <v>0</v>
      </c>
      <c r="C32" s="37">
        <f>'5A By Lot'!D33/'5A By Lot'!$M33</f>
        <v>0</v>
      </c>
      <c r="D32" s="37">
        <f>'5A By Lot'!E33/'5A By Lot'!$M33</f>
        <v>0</v>
      </c>
      <c r="E32" s="37">
        <f>'5A By Lot'!F33/'5A By Lot'!$M33</f>
        <v>0</v>
      </c>
      <c r="F32" s="37">
        <f>'5A By Lot'!G33/'5A By Lot'!$M33</f>
        <v>0</v>
      </c>
      <c r="G32" s="37">
        <f>'5A By Lot'!H33/'5A By Lot'!$M33</f>
        <v>0</v>
      </c>
      <c r="H32" s="37">
        <f>'5A By Lot'!I33/'5A By Lot'!$M33</f>
        <v>0.11764705882352941</v>
      </c>
      <c r="I32" s="37">
        <f>'5A By Lot'!J33/'5A By Lot'!$M33</f>
        <v>0.23529411764705882</v>
      </c>
      <c r="J32" s="37">
        <f>'5A By Lot'!K33/'5A By Lot'!$M33</f>
        <v>0.6470588235294118</v>
      </c>
      <c r="K32" s="37">
        <f>'5A By Lot'!L33/'5A By Lot'!$M33</f>
        <v>0</v>
      </c>
      <c r="L32" s="37">
        <f>'5A By Lot'!M33/'5A By Lot'!$M33</f>
        <v>1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" customHeight="1">
      <c r="A33" s="40" t="s">
        <v>127</v>
      </c>
      <c r="B33" s="42">
        <f>'5A By Lot'!C34/'5A By Lot'!$M34</f>
        <v>0</v>
      </c>
      <c r="C33" s="42">
        <f>'5A By Lot'!D34/'5A By Lot'!$M34</f>
        <v>0</v>
      </c>
      <c r="D33" s="42">
        <f>'5A By Lot'!E34/'5A By Lot'!$M34</f>
        <v>0</v>
      </c>
      <c r="E33" s="42">
        <f>'5A By Lot'!F34/'5A By Lot'!$M34</f>
        <v>0</v>
      </c>
      <c r="F33" s="42">
        <f>'5A By Lot'!G34/'5A By Lot'!$M34</f>
        <v>0</v>
      </c>
      <c r="G33" s="42">
        <f>'5A By Lot'!H34/'5A By Lot'!$M34</f>
        <v>0</v>
      </c>
      <c r="H33" s="42">
        <f>'5A By Lot'!I34/'5A By Lot'!$M34</f>
        <v>0</v>
      </c>
      <c r="I33" s="42">
        <f>'5A By Lot'!J34/'5A By Lot'!$M34</f>
        <v>0</v>
      </c>
      <c r="J33" s="42">
        <f>'5A By Lot'!K34/'5A By Lot'!$M34</f>
        <v>1</v>
      </c>
      <c r="K33" s="42">
        <f>'5A By Lot'!L34/'5A By Lot'!$M34</f>
        <v>0</v>
      </c>
      <c r="L33" s="42">
        <f>'5A By Lot'!M34/'5A By Lot'!$M34</f>
        <v>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" customHeight="1">
      <c r="A34" s="35" t="s">
        <v>129</v>
      </c>
      <c r="B34" s="37">
        <f>'5A By Lot'!C36/'5A By Lot'!$M36</f>
        <v>0</v>
      </c>
      <c r="C34" s="37">
        <f>'5A By Lot'!D36/'5A By Lot'!$M36</f>
        <v>0</v>
      </c>
      <c r="D34" s="37">
        <f>'5A By Lot'!E36/'5A By Lot'!$M36</f>
        <v>0</v>
      </c>
      <c r="E34" s="37">
        <f>'5A By Lot'!F36/'5A By Lot'!$M36</f>
        <v>0</v>
      </c>
      <c r="F34" s="37">
        <f>'5A By Lot'!G36/'5A By Lot'!$M36</f>
        <v>0</v>
      </c>
      <c r="G34" s="37">
        <f>'5A By Lot'!H36/'5A By Lot'!$M36</f>
        <v>0</v>
      </c>
      <c r="H34" s="37">
        <f>'5A By Lot'!I36/'5A By Lot'!$M36</f>
        <v>0</v>
      </c>
      <c r="I34" s="37">
        <f>'5A By Lot'!J36/'5A By Lot'!$M36</f>
        <v>0</v>
      </c>
      <c r="J34" s="37">
        <f>'5A By Lot'!K36/'5A By Lot'!$M36</f>
        <v>1</v>
      </c>
      <c r="K34" s="37">
        <f>'5A By Lot'!L36/'5A By Lot'!$M36</f>
        <v>0</v>
      </c>
      <c r="L34" s="37">
        <f>'5A By Lot'!M36/'5A By Lot'!$M36</f>
        <v>1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>
      <c r="A35" s="40" t="s">
        <v>130</v>
      </c>
      <c r="B35" s="42">
        <f>'5A By Lot'!C37/'5A By Lot'!$M37</f>
        <v>0</v>
      </c>
      <c r="C35" s="42">
        <f>'5A By Lot'!D37/'5A By Lot'!$M37</f>
        <v>0</v>
      </c>
      <c r="D35" s="42">
        <f>'5A By Lot'!E37/'5A By Lot'!$M37</f>
        <v>0</v>
      </c>
      <c r="E35" s="42">
        <f>'5A By Lot'!F37/'5A By Lot'!$M37</f>
        <v>0.9</v>
      </c>
      <c r="F35" s="42">
        <f>'5A By Lot'!G37/'5A By Lot'!$M37</f>
        <v>0</v>
      </c>
      <c r="G35" s="42">
        <f>'5A By Lot'!H37/'5A By Lot'!$M37</f>
        <v>0</v>
      </c>
      <c r="H35" s="42">
        <f>'5A By Lot'!I37/'5A By Lot'!$M37</f>
        <v>6.6666666666666666E-2</v>
      </c>
      <c r="I35" s="42">
        <f>'5A By Lot'!J37/'5A By Lot'!$M37</f>
        <v>0</v>
      </c>
      <c r="J35" s="42">
        <f>'5A By Lot'!K37/'5A By Lot'!$M37</f>
        <v>0</v>
      </c>
      <c r="K35" s="42">
        <f>'5A By Lot'!L37/'5A By Lot'!$M37</f>
        <v>3.3333333333333333E-2</v>
      </c>
      <c r="L35" s="42">
        <f>'5A By Lot'!M37/'5A By Lot'!$M37</f>
        <v>1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" customHeight="1">
      <c r="A36" s="35" t="s">
        <v>131</v>
      </c>
      <c r="B36" s="37">
        <f>'5A By Lot'!C38/'5A By Lot'!$M38</f>
        <v>0</v>
      </c>
      <c r="C36" s="37">
        <f>'5A By Lot'!D38/'5A By Lot'!$M38</f>
        <v>0</v>
      </c>
      <c r="D36" s="37">
        <f>'5A By Lot'!E38/'5A By Lot'!$M38</f>
        <v>0</v>
      </c>
      <c r="E36" s="37">
        <f>'5A By Lot'!F38/'5A By Lot'!$M38</f>
        <v>0</v>
      </c>
      <c r="F36" s="37">
        <f>'5A By Lot'!G38/'5A By Lot'!$M38</f>
        <v>0</v>
      </c>
      <c r="G36" s="37">
        <f>'5A By Lot'!H38/'5A By Lot'!$M38</f>
        <v>0</v>
      </c>
      <c r="H36" s="37">
        <f>'5A By Lot'!I38/'5A By Lot'!$M38</f>
        <v>0</v>
      </c>
      <c r="I36" s="37">
        <f>'5A By Lot'!J38/'5A By Lot'!$M38</f>
        <v>0</v>
      </c>
      <c r="J36" s="37">
        <f>'5A By Lot'!K38/'5A By Lot'!$M38</f>
        <v>0</v>
      </c>
      <c r="K36" s="37">
        <f>'5A By Lot'!L38/'5A By Lot'!$M38</f>
        <v>1</v>
      </c>
      <c r="L36" s="37">
        <f>'5A By Lot'!M38/'5A By Lot'!$M38</f>
        <v>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" customHeight="1">
      <c r="A37" s="292" t="s">
        <v>132</v>
      </c>
      <c r="B37" s="293">
        <f>'5A By Lot'!C39/'5A By Lot'!$M39</f>
        <v>0</v>
      </c>
      <c r="C37" s="293">
        <f>'5A By Lot'!D39/'5A By Lot'!$M39</f>
        <v>0</v>
      </c>
      <c r="D37" s="293">
        <f>'5A By Lot'!E39/'5A By Lot'!$M39</f>
        <v>0</v>
      </c>
      <c r="E37" s="293">
        <f>'5A By Lot'!F39/'5A By Lot'!$M39</f>
        <v>0</v>
      </c>
      <c r="F37" s="293">
        <f>'5A By Lot'!G39/'5A By Lot'!$M39</f>
        <v>0</v>
      </c>
      <c r="G37" s="293">
        <f>'5A By Lot'!H39/'5A By Lot'!$M39</f>
        <v>0.84615384615384615</v>
      </c>
      <c r="H37" s="293">
        <f>'5A By Lot'!I39/'5A By Lot'!$M39</f>
        <v>0</v>
      </c>
      <c r="I37" s="293">
        <f>'5A By Lot'!J39/'5A By Lot'!$M39</f>
        <v>0.15384615384615385</v>
      </c>
      <c r="J37" s="293">
        <f>'5A By Lot'!K39/'5A By Lot'!$M39</f>
        <v>0</v>
      </c>
      <c r="K37" s="293">
        <f>'5A By Lot'!L39/'5A By Lot'!$M39</f>
        <v>0</v>
      </c>
      <c r="L37" s="293">
        <f>'5A By Lot'!M39/'5A By Lot'!$M39</f>
        <v>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" customHeight="1">
      <c r="A38" s="35" t="s">
        <v>133</v>
      </c>
      <c r="B38" s="37">
        <f>'5A By Lot'!C40/'5A By Lot'!$M40</f>
        <v>0.47619047619047616</v>
      </c>
      <c r="C38" s="37">
        <f>'5A By Lot'!D40/'5A By Lot'!$M40</f>
        <v>0</v>
      </c>
      <c r="D38" s="37">
        <f>'5A By Lot'!E40/'5A By Lot'!$M40</f>
        <v>0</v>
      </c>
      <c r="E38" s="37">
        <f>'5A By Lot'!F40/'5A By Lot'!$M40</f>
        <v>0</v>
      </c>
      <c r="F38" s="37">
        <f>'5A By Lot'!G40/'5A By Lot'!$M40</f>
        <v>0</v>
      </c>
      <c r="G38" s="37">
        <f>'5A By Lot'!H40/'5A By Lot'!$M40</f>
        <v>0</v>
      </c>
      <c r="H38" s="37">
        <f>'5A By Lot'!I40/'5A By Lot'!$M40</f>
        <v>0.14285714285714285</v>
      </c>
      <c r="I38" s="37">
        <f>'5A By Lot'!J40/'5A By Lot'!$M40</f>
        <v>0</v>
      </c>
      <c r="J38" s="37">
        <f>'5A By Lot'!K40/'5A By Lot'!$M40</f>
        <v>0</v>
      </c>
      <c r="K38" s="37">
        <f>'5A By Lot'!L40/'5A By Lot'!$M40</f>
        <v>0.38095238095238093</v>
      </c>
      <c r="L38" s="37">
        <f>'5A By Lot'!M40/'5A By Lot'!$M40</f>
        <v>1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" customHeight="1">
      <c r="A39" s="40" t="s">
        <v>134</v>
      </c>
      <c r="B39" s="42">
        <f>'5A By Lot'!C41/'5A By Lot'!$M41</f>
        <v>0</v>
      </c>
      <c r="C39" s="42">
        <f>'5A By Lot'!D41/'5A By Lot'!$M41</f>
        <v>0</v>
      </c>
      <c r="D39" s="42">
        <f>'5A By Lot'!E41/'5A By Lot'!$M41</f>
        <v>0</v>
      </c>
      <c r="E39" s="42">
        <f>'5A By Lot'!F41/'5A By Lot'!$M41</f>
        <v>0</v>
      </c>
      <c r="F39" s="42">
        <f>'5A By Lot'!G41/'5A By Lot'!$M41</f>
        <v>0</v>
      </c>
      <c r="G39" s="42">
        <f>'5A By Lot'!H41/'5A By Lot'!$M41</f>
        <v>0</v>
      </c>
      <c r="H39" s="42">
        <f>'5A By Lot'!I41/'5A By Lot'!$M41</f>
        <v>0.3</v>
      </c>
      <c r="I39" s="42">
        <f>'5A By Lot'!J41/'5A By Lot'!$M41</f>
        <v>0.2</v>
      </c>
      <c r="J39" s="42">
        <f>'5A By Lot'!K41/'5A By Lot'!$M41</f>
        <v>0</v>
      </c>
      <c r="K39" s="42">
        <f>'5A By Lot'!L41/'5A By Lot'!$M41</f>
        <v>0.5</v>
      </c>
      <c r="L39" s="42">
        <f>'5A By Lot'!M41/'5A By Lot'!$M41</f>
        <v>1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>
      <c r="A40" s="35" t="s">
        <v>135</v>
      </c>
      <c r="B40" s="37">
        <f>'5A By Lot'!C42/'5A By Lot'!$M42</f>
        <v>0</v>
      </c>
      <c r="C40" s="37">
        <f>'5A By Lot'!D42/'5A By Lot'!$M42</f>
        <v>0</v>
      </c>
      <c r="D40" s="37">
        <f>'5A By Lot'!E42/'5A By Lot'!$M42</f>
        <v>0</v>
      </c>
      <c r="E40" s="37">
        <f>'5A By Lot'!F42/'5A By Lot'!$M42</f>
        <v>0</v>
      </c>
      <c r="F40" s="37">
        <f>'5A By Lot'!G42/'5A By Lot'!$M42</f>
        <v>1</v>
      </c>
      <c r="G40" s="37">
        <f>'5A By Lot'!H42/'5A By Lot'!$M42</f>
        <v>0</v>
      </c>
      <c r="H40" s="37">
        <f>'5A By Lot'!I42/'5A By Lot'!$M42</f>
        <v>0</v>
      </c>
      <c r="I40" s="37">
        <f>'5A By Lot'!J42/'5A By Lot'!$M42</f>
        <v>0</v>
      </c>
      <c r="J40" s="37">
        <f>'5A By Lot'!K42/'5A By Lot'!$M42</f>
        <v>0</v>
      </c>
      <c r="K40" s="37">
        <f>'5A By Lot'!L42/'5A By Lot'!$M42</f>
        <v>0</v>
      </c>
      <c r="L40" s="37">
        <f>'5A By Lot'!M42/'5A By Lot'!$M42</f>
        <v>1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" customHeight="1">
      <c r="A41" s="40" t="s">
        <v>136</v>
      </c>
      <c r="B41" s="42">
        <f>'5A By Lot'!C43/'5A By Lot'!$M43</f>
        <v>0</v>
      </c>
      <c r="C41" s="42">
        <f>'5A By Lot'!D43/'5A By Lot'!$M43</f>
        <v>0</v>
      </c>
      <c r="D41" s="42">
        <f>'5A By Lot'!E43/'5A By Lot'!$M43</f>
        <v>0</v>
      </c>
      <c r="E41" s="42">
        <f>'5A By Lot'!F43/'5A By Lot'!$M43</f>
        <v>0</v>
      </c>
      <c r="F41" s="42">
        <f>'5A By Lot'!G43/'5A By Lot'!$M43</f>
        <v>0</v>
      </c>
      <c r="G41" s="42">
        <f>'5A By Lot'!H43/'5A By Lot'!$M43</f>
        <v>1</v>
      </c>
      <c r="H41" s="42">
        <f>'5A By Lot'!I43/'5A By Lot'!$M43</f>
        <v>0</v>
      </c>
      <c r="I41" s="42">
        <f>'5A By Lot'!J43/'5A By Lot'!$M43</f>
        <v>0</v>
      </c>
      <c r="J41" s="42">
        <f>'5A By Lot'!K43/'5A By Lot'!$M43</f>
        <v>0</v>
      </c>
      <c r="K41" s="42">
        <f>'5A By Lot'!L43/'5A By Lot'!$M43</f>
        <v>0</v>
      </c>
      <c r="L41" s="42">
        <f>'5A By Lot'!M43/'5A By Lot'!$M43</f>
        <v>1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" customHeight="1">
      <c r="A42" s="35" t="s">
        <v>137</v>
      </c>
      <c r="B42" s="37">
        <f>'5A By Lot'!C44/'5A By Lot'!$M44</f>
        <v>0</v>
      </c>
      <c r="C42" s="37">
        <f>'5A By Lot'!D44/'5A By Lot'!$M44</f>
        <v>0</v>
      </c>
      <c r="D42" s="37">
        <f>'5A By Lot'!E44/'5A By Lot'!$M44</f>
        <v>0</v>
      </c>
      <c r="E42" s="37">
        <f>'5A By Lot'!F44/'5A By Lot'!$M44</f>
        <v>0</v>
      </c>
      <c r="F42" s="37">
        <f>'5A By Lot'!G44/'5A By Lot'!$M44</f>
        <v>0</v>
      </c>
      <c r="G42" s="37">
        <f>'5A By Lot'!H44/'5A By Lot'!$M44</f>
        <v>0</v>
      </c>
      <c r="H42" s="37">
        <f>'5A By Lot'!I44/'5A By Lot'!$M44</f>
        <v>0</v>
      </c>
      <c r="I42" s="37">
        <f>'5A By Lot'!J44/'5A By Lot'!$M44</f>
        <v>0</v>
      </c>
      <c r="J42" s="37">
        <f>'5A By Lot'!K44/'5A By Lot'!$M44</f>
        <v>1</v>
      </c>
      <c r="K42" s="37">
        <f>'5A By Lot'!L44/'5A By Lot'!$M44</f>
        <v>0</v>
      </c>
      <c r="L42" s="37">
        <f>'5A By Lot'!M44/'5A By Lot'!$M44</f>
        <v>1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" customHeight="1">
      <c r="A43" s="40" t="s">
        <v>138</v>
      </c>
      <c r="B43" s="42">
        <f>'5A By Lot'!C45/'5A By Lot'!$M45</f>
        <v>0.30935251798561153</v>
      </c>
      <c r="C43" s="42">
        <f>'5A By Lot'!D45/'5A By Lot'!$M45</f>
        <v>6.4748201438848921E-2</v>
      </c>
      <c r="D43" s="42">
        <f>'5A By Lot'!E45/'5A By Lot'!$M45</f>
        <v>0</v>
      </c>
      <c r="E43" s="42">
        <f>'5A By Lot'!F45/'5A By Lot'!$M45</f>
        <v>0</v>
      </c>
      <c r="F43" s="42">
        <f>'5A By Lot'!G45/'5A By Lot'!$M45</f>
        <v>0.1079136690647482</v>
      </c>
      <c r="G43" s="42">
        <f>'5A By Lot'!H45/'5A By Lot'!$M45</f>
        <v>0.43165467625899279</v>
      </c>
      <c r="H43" s="42">
        <f>'5A By Lot'!I45/'5A By Lot'!$M45</f>
        <v>8.6330935251798566E-2</v>
      </c>
      <c r="I43" s="42">
        <f>'5A By Lot'!J45/'5A By Lot'!$M45</f>
        <v>0</v>
      </c>
      <c r="J43" s="42">
        <f>'5A By Lot'!K45/'5A By Lot'!$M45</f>
        <v>0</v>
      </c>
      <c r="K43" s="42">
        <f>'5A By Lot'!L45/'5A By Lot'!$M45</f>
        <v>0</v>
      </c>
      <c r="L43" s="42">
        <f>'5A By Lot'!M45/'5A By Lot'!$M45</f>
        <v>1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" customHeight="1">
      <c r="A44" s="40" t="s">
        <v>139</v>
      </c>
      <c r="B44" s="42">
        <f>'5A By Lot'!C46/'5A By Lot'!$M46</f>
        <v>0.3135593220338983</v>
      </c>
      <c r="C44" s="42">
        <f>'5A By Lot'!D46/'5A By Lot'!$M46</f>
        <v>0.6271186440677966</v>
      </c>
      <c r="D44" s="42">
        <f>'5A By Lot'!E46/'5A By Lot'!$M46</f>
        <v>0</v>
      </c>
      <c r="E44" s="42">
        <f>'5A By Lot'!F46/'5A By Lot'!$M46</f>
        <v>1.6949152542372881E-2</v>
      </c>
      <c r="F44" s="42">
        <f>'5A By Lot'!G46/'5A By Lot'!$M46</f>
        <v>0</v>
      </c>
      <c r="G44" s="42">
        <f>'5A By Lot'!H46/'5A By Lot'!$M46</f>
        <v>0</v>
      </c>
      <c r="H44" s="42">
        <f>'5A By Lot'!I46/'5A By Lot'!$M46</f>
        <v>4.2372881355932202E-2</v>
      </c>
      <c r="I44" s="42">
        <f>'5A By Lot'!J46/'5A By Lot'!$M46</f>
        <v>0</v>
      </c>
      <c r="J44" s="42">
        <f>'5A By Lot'!K46/'5A By Lot'!$M46</f>
        <v>0</v>
      </c>
      <c r="K44" s="42">
        <f>'5A By Lot'!L46/'5A By Lot'!$M46</f>
        <v>0</v>
      </c>
      <c r="L44" s="42">
        <f>'5A By Lot'!M46/'5A By Lot'!$M46</f>
        <v>1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" customHeight="1">
      <c r="A45" s="35" t="s">
        <v>140</v>
      </c>
      <c r="B45" s="37">
        <f>'5A By Lot'!C47/'5A By Lot'!$M47</f>
        <v>0.65600000000000003</v>
      </c>
      <c r="C45" s="37">
        <f>'5A By Lot'!D47/'5A By Lot'!$M47</f>
        <v>0</v>
      </c>
      <c r="D45" s="37">
        <f>'5A By Lot'!E47/'5A By Lot'!$M47</f>
        <v>0</v>
      </c>
      <c r="E45" s="37">
        <f>'5A By Lot'!F47/'5A By Lot'!$M47</f>
        <v>0.216</v>
      </c>
      <c r="F45" s="37">
        <f>'5A By Lot'!G47/'5A By Lot'!$M47</f>
        <v>3.2000000000000001E-2</v>
      </c>
      <c r="G45" s="37">
        <f>'5A By Lot'!H47/'5A By Lot'!$M47</f>
        <v>1.6E-2</v>
      </c>
      <c r="H45" s="37">
        <f>'5A By Lot'!I47/'5A By Lot'!$M47</f>
        <v>4.8000000000000001E-2</v>
      </c>
      <c r="I45" s="37">
        <f>'5A By Lot'!J47/'5A By Lot'!$M47</f>
        <v>0</v>
      </c>
      <c r="J45" s="37">
        <f>'5A By Lot'!K47/'5A By Lot'!$M47</f>
        <v>1.6E-2</v>
      </c>
      <c r="K45" s="37">
        <f>'5A By Lot'!L47/'5A By Lot'!$M47</f>
        <v>1.6E-2</v>
      </c>
      <c r="L45" s="37">
        <f>'5A By Lot'!M47/'5A By Lot'!$M47</f>
        <v>1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" customHeight="1">
      <c r="A46" s="40" t="s">
        <v>141</v>
      </c>
      <c r="B46" s="42">
        <f>'5A By Lot'!C48/'5A By Lot'!$M48</f>
        <v>0.92307692307692313</v>
      </c>
      <c r="C46" s="42">
        <f>'5A By Lot'!D48/'5A By Lot'!$M48</f>
        <v>0</v>
      </c>
      <c r="D46" s="42">
        <f>'5A By Lot'!E48/'5A By Lot'!$M48</f>
        <v>0</v>
      </c>
      <c r="E46" s="42">
        <f>'5A By Lot'!F48/'5A By Lot'!$M48</f>
        <v>0</v>
      </c>
      <c r="F46" s="42">
        <f>'5A By Lot'!G48/'5A By Lot'!$M48</f>
        <v>0</v>
      </c>
      <c r="G46" s="42">
        <f>'5A By Lot'!H48/'5A By Lot'!$M48</f>
        <v>0</v>
      </c>
      <c r="H46" s="42">
        <f>'5A By Lot'!I48/'5A By Lot'!$M48</f>
        <v>2.564102564102564E-2</v>
      </c>
      <c r="I46" s="42">
        <f>'5A By Lot'!J48/'5A By Lot'!$M48</f>
        <v>0</v>
      </c>
      <c r="J46" s="42">
        <f>'5A By Lot'!K48/'5A By Lot'!$M48</f>
        <v>2.564102564102564E-2</v>
      </c>
      <c r="K46" s="42">
        <f>'5A By Lot'!L48/'5A By Lot'!$M48</f>
        <v>2.564102564102564E-2</v>
      </c>
      <c r="L46" s="42">
        <f>'5A By Lot'!M48/'5A By Lot'!$M48</f>
        <v>1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" customHeight="1">
      <c r="A47" s="35" t="s">
        <v>142</v>
      </c>
      <c r="B47" s="37">
        <f>'5A By Lot'!C49/'5A By Lot'!$M49</f>
        <v>0</v>
      </c>
      <c r="C47" s="37">
        <f>'5A By Lot'!D49/'5A By Lot'!$M49</f>
        <v>0</v>
      </c>
      <c r="D47" s="37">
        <f>'5A By Lot'!E49/'5A By Lot'!$M49</f>
        <v>0</v>
      </c>
      <c r="E47" s="37">
        <f>'5A By Lot'!F49/'5A By Lot'!$M49</f>
        <v>0</v>
      </c>
      <c r="F47" s="37">
        <f>'5A By Lot'!G49/'5A By Lot'!$M49</f>
        <v>0.2857142857142857</v>
      </c>
      <c r="G47" s="37">
        <f>'5A By Lot'!H49/'5A By Lot'!$M49</f>
        <v>0</v>
      </c>
      <c r="H47" s="37">
        <f>'5A By Lot'!I49/'5A By Lot'!$M49</f>
        <v>0.21428571428571427</v>
      </c>
      <c r="I47" s="37">
        <f>'5A By Lot'!J49/'5A By Lot'!$M49</f>
        <v>0.21428571428571427</v>
      </c>
      <c r="J47" s="37">
        <f>'5A By Lot'!K49/'5A By Lot'!$M49</f>
        <v>0</v>
      </c>
      <c r="K47" s="37">
        <f>'5A By Lot'!L49/'5A By Lot'!$M49</f>
        <v>0.2857142857142857</v>
      </c>
      <c r="L47" s="37">
        <f>'5A By Lot'!M49/'5A By Lot'!$M49</f>
        <v>1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>
      <c r="A48" s="40" t="s">
        <v>143</v>
      </c>
      <c r="B48" s="42">
        <f>'5A By Lot'!C50/'5A By Lot'!$M50</f>
        <v>0</v>
      </c>
      <c r="C48" s="42">
        <f>'5A By Lot'!D50/'5A By Lot'!$M50</f>
        <v>0.89814814814814814</v>
      </c>
      <c r="D48" s="42">
        <f>'5A By Lot'!E50/'5A By Lot'!$M50</f>
        <v>0</v>
      </c>
      <c r="E48" s="42">
        <f>'5A By Lot'!F50/'5A By Lot'!$M50</f>
        <v>0</v>
      </c>
      <c r="F48" s="42">
        <f>'5A By Lot'!G50/'5A By Lot'!$M50</f>
        <v>9.2592592592592587E-3</v>
      </c>
      <c r="G48" s="42">
        <f>'5A By Lot'!H50/'5A By Lot'!$M50</f>
        <v>2.7777777777777776E-2</v>
      </c>
      <c r="H48" s="42">
        <f>'5A By Lot'!I50/'5A By Lot'!$M50</f>
        <v>1.8518518518518517E-2</v>
      </c>
      <c r="I48" s="42">
        <f>'5A By Lot'!J50/'5A By Lot'!$M50</f>
        <v>0</v>
      </c>
      <c r="J48" s="42">
        <f>'5A By Lot'!K50/'5A By Lot'!$M50</f>
        <v>2.7777777777777776E-2</v>
      </c>
      <c r="K48" s="42">
        <f>'5A By Lot'!L50/'5A By Lot'!$M50</f>
        <v>1.8518518518518517E-2</v>
      </c>
      <c r="L48" s="42">
        <f>'5A By Lot'!M50/'5A By Lot'!$M50</f>
        <v>1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" customHeight="1">
      <c r="A49" s="35" t="s">
        <v>144</v>
      </c>
      <c r="B49" s="37">
        <f>'5A By Lot'!C51/'5A By Lot'!$M51</f>
        <v>0.69767441860465118</v>
      </c>
      <c r="C49" s="37">
        <f>'5A By Lot'!D51/'5A By Lot'!$M51</f>
        <v>0</v>
      </c>
      <c r="D49" s="37">
        <f>'5A By Lot'!E51/'5A By Lot'!$M51</f>
        <v>0</v>
      </c>
      <c r="E49" s="37">
        <f>'5A By Lot'!F51/'5A By Lot'!$M51</f>
        <v>0</v>
      </c>
      <c r="F49" s="37">
        <f>'5A By Lot'!G51/'5A By Lot'!$M51</f>
        <v>6.9767441860465115E-2</v>
      </c>
      <c r="G49" s="37">
        <f>'5A By Lot'!H51/'5A By Lot'!$M51</f>
        <v>0</v>
      </c>
      <c r="H49" s="37">
        <f>'5A By Lot'!I51/'5A By Lot'!$M51</f>
        <v>0.20930232558139536</v>
      </c>
      <c r="I49" s="37">
        <f>'5A By Lot'!J51/'5A By Lot'!$M51</f>
        <v>0</v>
      </c>
      <c r="J49" s="37">
        <f>'5A By Lot'!K51/'5A By Lot'!$M51</f>
        <v>0</v>
      </c>
      <c r="K49" s="37">
        <f>'5A By Lot'!L51/'5A By Lot'!$M51</f>
        <v>2.3255813953488372E-2</v>
      </c>
      <c r="L49" s="37">
        <f>'5A By Lot'!M51/'5A By Lot'!$M51</f>
        <v>1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" customHeight="1">
      <c r="A50" s="40" t="s">
        <v>145</v>
      </c>
      <c r="B50" s="42">
        <f>'5A By Lot'!C52/'5A By Lot'!$M52</f>
        <v>0</v>
      </c>
      <c r="C50" s="42">
        <f>'5A By Lot'!D52/'5A By Lot'!$M52</f>
        <v>0</v>
      </c>
      <c r="D50" s="42">
        <f>'5A By Lot'!E52/'5A By Lot'!$M52</f>
        <v>0</v>
      </c>
      <c r="E50" s="42">
        <f>'5A By Lot'!F52/'5A By Lot'!$M52</f>
        <v>0</v>
      </c>
      <c r="F50" s="42">
        <f>'5A By Lot'!G52/'5A By Lot'!$M52</f>
        <v>0</v>
      </c>
      <c r="G50" s="42">
        <f>'5A By Lot'!H52/'5A By Lot'!$M52</f>
        <v>0</v>
      </c>
      <c r="H50" s="42">
        <f>'5A By Lot'!I52/'5A By Lot'!$M52</f>
        <v>0.5</v>
      </c>
      <c r="I50" s="42">
        <f>'5A By Lot'!J52/'5A By Lot'!$M52</f>
        <v>0</v>
      </c>
      <c r="J50" s="42">
        <f>'5A By Lot'!K52/'5A By Lot'!$M52</f>
        <v>0</v>
      </c>
      <c r="K50" s="42">
        <f>'5A By Lot'!L52/'5A By Lot'!$M52</f>
        <v>0.5</v>
      </c>
      <c r="L50" s="42">
        <f>'5A By Lot'!M52/'5A By Lot'!$M52</f>
        <v>1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" customHeight="1">
      <c r="A51" s="35" t="s">
        <v>147</v>
      </c>
      <c r="B51" s="37">
        <f>'5A By Lot'!C53/'5A By Lot'!$M53</f>
        <v>0</v>
      </c>
      <c r="C51" s="37">
        <f>'5A By Lot'!D53/'5A By Lot'!$M53</f>
        <v>0</v>
      </c>
      <c r="D51" s="37">
        <f>'5A By Lot'!E53/'5A By Lot'!$M53</f>
        <v>0.9568965517241379</v>
      </c>
      <c r="E51" s="37">
        <f>'5A By Lot'!F53/'5A By Lot'!$M53</f>
        <v>0</v>
      </c>
      <c r="F51" s="37">
        <f>'5A By Lot'!G53/'5A By Lot'!$M53</f>
        <v>0</v>
      </c>
      <c r="G51" s="37">
        <f>'5A By Lot'!H53/'5A By Lot'!$M53</f>
        <v>1.7241379310344827E-2</v>
      </c>
      <c r="H51" s="37">
        <f>'5A By Lot'!I53/'5A By Lot'!$M53</f>
        <v>0</v>
      </c>
      <c r="I51" s="37">
        <f>'5A By Lot'!J53/'5A By Lot'!$M53</f>
        <v>2.5862068965517241E-2</v>
      </c>
      <c r="J51" s="37">
        <f>'5A By Lot'!K53/'5A By Lot'!$M53</f>
        <v>0</v>
      </c>
      <c r="K51" s="37">
        <f>'5A By Lot'!L53/'5A By Lot'!$M53</f>
        <v>0</v>
      </c>
      <c r="L51" s="37">
        <f>'5A By Lot'!M53/'5A By Lot'!$M53</f>
        <v>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" customHeight="1">
      <c r="A52" s="40" t="s">
        <v>148</v>
      </c>
      <c r="B52" s="42">
        <f>'5A By Lot'!C54/'5A By Lot'!$M54</f>
        <v>0</v>
      </c>
      <c r="C52" s="42">
        <f>'5A By Lot'!D54/'5A By Lot'!$M54</f>
        <v>0</v>
      </c>
      <c r="D52" s="42">
        <f>'5A By Lot'!E54/'5A By Lot'!$M54</f>
        <v>0.89839572192513373</v>
      </c>
      <c r="E52" s="42">
        <f>'5A By Lot'!F54/'5A By Lot'!$M54</f>
        <v>0</v>
      </c>
      <c r="F52" s="42">
        <f>'5A By Lot'!G54/'5A By Lot'!$M54</f>
        <v>0</v>
      </c>
      <c r="G52" s="42">
        <f>'5A By Lot'!H54/'5A By Lot'!$M54</f>
        <v>7.4866310160427801E-2</v>
      </c>
      <c r="H52" s="42">
        <f>'5A By Lot'!I54/'5A By Lot'!$M54</f>
        <v>2.6737967914438502E-2</v>
      </c>
      <c r="I52" s="42">
        <f>'5A By Lot'!J54/'5A By Lot'!$M54</f>
        <v>0</v>
      </c>
      <c r="J52" s="42">
        <f>'5A By Lot'!K54/'5A By Lot'!$M54</f>
        <v>0</v>
      </c>
      <c r="K52" s="42">
        <f>'5A By Lot'!L54/'5A By Lot'!$M54</f>
        <v>0</v>
      </c>
      <c r="L52" s="42">
        <f>'5A By Lot'!M54/'5A By Lot'!$M54</f>
        <v>1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" customHeight="1">
      <c r="A53" s="35" t="s">
        <v>149</v>
      </c>
      <c r="B53" s="37">
        <f>'5A By Lot'!C55/'5A By Lot'!$M55</f>
        <v>0</v>
      </c>
      <c r="C53" s="37">
        <f>'5A By Lot'!D55/'5A By Lot'!$M55</f>
        <v>0</v>
      </c>
      <c r="D53" s="37">
        <f>'5A By Lot'!E55/'5A By Lot'!$M55</f>
        <v>0.99528301886792447</v>
      </c>
      <c r="E53" s="37">
        <f>'5A By Lot'!F55/'5A By Lot'!$M55</f>
        <v>0</v>
      </c>
      <c r="F53" s="37">
        <f>'5A By Lot'!G55/'5A By Lot'!$M55</f>
        <v>0</v>
      </c>
      <c r="G53" s="37">
        <f>'5A By Lot'!H55/'5A By Lot'!$M55</f>
        <v>4.7169811320754715E-3</v>
      </c>
      <c r="H53" s="37">
        <f>'5A By Lot'!I55/'5A By Lot'!$M55</f>
        <v>0</v>
      </c>
      <c r="I53" s="37">
        <f>'5A By Lot'!J55/'5A By Lot'!$M55</f>
        <v>0</v>
      </c>
      <c r="J53" s="37">
        <f>'5A By Lot'!K55/'5A By Lot'!$M55</f>
        <v>0</v>
      </c>
      <c r="K53" s="37">
        <f>'5A By Lot'!L55/'5A By Lot'!$M55</f>
        <v>0</v>
      </c>
      <c r="L53" s="37">
        <f>'5A By Lot'!M55/'5A By Lot'!$M55</f>
        <v>1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" customHeight="1">
      <c r="A54" s="40" t="s">
        <v>150</v>
      </c>
      <c r="B54" s="42">
        <f>'5A By Lot'!C56/'5A By Lot'!$M56</f>
        <v>0</v>
      </c>
      <c r="C54" s="42">
        <f>'5A By Lot'!D56/'5A By Lot'!$M56</f>
        <v>1</v>
      </c>
      <c r="D54" s="42">
        <f>'5A By Lot'!E56/'5A By Lot'!$M56</f>
        <v>0</v>
      </c>
      <c r="E54" s="42">
        <f>'5A By Lot'!F56/'5A By Lot'!$M56</f>
        <v>0</v>
      </c>
      <c r="F54" s="42">
        <f>'5A By Lot'!G56/'5A By Lot'!$M56</f>
        <v>0</v>
      </c>
      <c r="G54" s="42">
        <f>'5A By Lot'!H56/'5A By Lot'!$M56</f>
        <v>0</v>
      </c>
      <c r="H54" s="42">
        <f>'5A By Lot'!I56/'5A By Lot'!$M56</f>
        <v>0</v>
      </c>
      <c r="I54" s="42">
        <f>'5A By Lot'!J56/'5A By Lot'!$M56</f>
        <v>0</v>
      </c>
      <c r="J54" s="42">
        <f>'5A By Lot'!K56/'5A By Lot'!$M56</f>
        <v>0</v>
      </c>
      <c r="K54" s="42">
        <f>'5A By Lot'!L56/'5A By Lot'!$M56</f>
        <v>0</v>
      </c>
      <c r="L54" s="42">
        <f>'5A By Lot'!M56/'5A By Lot'!$M56</f>
        <v>1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" customHeight="1">
      <c r="A55" s="35" t="s">
        <v>151</v>
      </c>
      <c r="B55" s="37">
        <f>'5A By Lot'!C57/'5A By Lot'!$M57</f>
        <v>0</v>
      </c>
      <c r="C55" s="37">
        <f>'5A By Lot'!D57/'5A By Lot'!$M57</f>
        <v>0.93809523809523809</v>
      </c>
      <c r="D55" s="37">
        <f>'5A By Lot'!E57/'5A By Lot'!$M57</f>
        <v>0</v>
      </c>
      <c r="E55" s="37">
        <f>'5A By Lot'!F57/'5A By Lot'!$M57</f>
        <v>0</v>
      </c>
      <c r="F55" s="37">
        <f>'5A By Lot'!G57/'5A By Lot'!$M57</f>
        <v>0</v>
      </c>
      <c r="G55" s="37">
        <f>'5A By Lot'!H57/'5A By Lot'!$M57</f>
        <v>5.7142857142857141E-2</v>
      </c>
      <c r="H55" s="37">
        <f>'5A By Lot'!I57/'5A By Lot'!$M57</f>
        <v>4.7619047619047623E-3</v>
      </c>
      <c r="I55" s="37">
        <f>'5A By Lot'!J57/'5A By Lot'!$M57</f>
        <v>0</v>
      </c>
      <c r="J55" s="37">
        <f>'5A By Lot'!K57/'5A By Lot'!$M57</f>
        <v>0</v>
      </c>
      <c r="K55" s="37">
        <f>'5A By Lot'!L57/'5A By Lot'!$M57</f>
        <v>0</v>
      </c>
      <c r="L55" s="37">
        <f>'5A By Lot'!M57/'5A By Lot'!$M57</f>
        <v>1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" customHeight="1">
      <c r="A56" s="40" t="s">
        <v>152</v>
      </c>
      <c r="B56" s="42">
        <f>'5A By Lot'!C58/'5A By Lot'!$M58</f>
        <v>0.41666666666666669</v>
      </c>
      <c r="C56" s="42">
        <f>'5A By Lot'!D58/'5A By Lot'!$M58</f>
        <v>0.5</v>
      </c>
      <c r="D56" s="42">
        <f>'5A By Lot'!E58/'5A By Lot'!$M58</f>
        <v>0</v>
      </c>
      <c r="E56" s="42">
        <f>'5A By Lot'!F58/'5A By Lot'!$M58</f>
        <v>0</v>
      </c>
      <c r="F56" s="42">
        <f>'5A By Lot'!G58/'5A By Lot'!$M58</f>
        <v>0</v>
      </c>
      <c r="G56" s="42">
        <f>'5A By Lot'!H58/'5A By Lot'!$M58</f>
        <v>0</v>
      </c>
      <c r="H56" s="42">
        <f>'5A By Lot'!I58/'5A By Lot'!$M58</f>
        <v>8.3333333333333329E-2</v>
      </c>
      <c r="I56" s="42">
        <f>'5A By Lot'!J58/'5A By Lot'!$M58</f>
        <v>0</v>
      </c>
      <c r="J56" s="42">
        <f>'5A By Lot'!K58/'5A By Lot'!$M58</f>
        <v>0</v>
      </c>
      <c r="K56" s="42">
        <f>'5A By Lot'!L58/'5A By Lot'!$M58</f>
        <v>0</v>
      </c>
      <c r="L56" s="42">
        <f>'5A By Lot'!M58/'5A By Lot'!$M58</f>
        <v>1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" customHeight="1">
      <c r="A57" s="35" t="s">
        <v>153</v>
      </c>
      <c r="B57" s="37">
        <f>'5A By Lot'!C59/'5A By Lot'!$M59</f>
        <v>0</v>
      </c>
      <c r="C57" s="37">
        <f>'5A By Lot'!D59/'5A By Lot'!$M59</f>
        <v>0</v>
      </c>
      <c r="D57" s="37">
        <f>'5A By Lot'!E59/'5A By Lot'!$M59</f>
        <v>0.37662337662337664</v>
      </c>
      <c r="E57" s="37">
        <f>'5A By Lot'!F59/'5A By Lot'!$M59</f>
        <v>0.59090909090909094</v>
      </c>
      <c r="F57" s="37">
        <f>'5A By Lot'!G59/'5A By Lot'!$M59</f>
        <v>1.2987012987012988E-2</v>
      </c>
      <c r="G57" s="37">
        <f>'5A By Lot'!H59/'5A By Lot'!$M59</f>
        <v>0</v>
      </c>
      <c r="H57" s="37">
        <f>'5A By Lot'!I59/'5A By Lot'!$M59</f>
        <v>1.948051948051948E-2</v>
      </c>
      <c r="I57" s="37">
        <f>'5A By Lot'!J59/'5A By Lot'!$M59</f>
        <v>0</v>
      </c>
      <c r="J57" s="37">
        <f>'5A By Lot'!K59/'5A By Lot'!$M59</f>
        <v>0</v>
      </c>
      <c r="K57" s="37">
        <f>'5A By Lot'!L59/'5A By Lot'!$M59</f>
        <v>0</v>
      </c>
      <c r="L57" s="37">
        <f>'5A By Lot'!M59/'5A By Lot'!$M59</f>
        <v>1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" customHeight="1">
      <c r="A58" s="40" t="s">
        <v>154</v>
      </c>
      <c r="B58" s="42">
        <f>'5A By Lot'!C60/'5A By Lot'!$M60</f>
        <v>0.70588235294117652</v>
      </c>
      <c r="C58" s="42">
        <f>'5A By Lot'!D60/'5A By Lot'!$M60</f>
        <v>0</v>
      </c>
      <c r="D58" s="42">
        <f>'5A By Lot'!E60/'5A By Lot'!$M60</f>
        <v>0</v>
      </c>
      <c r="E58" s="42">
        <f>'5A By Lot'!F60/'5A By Lot'!$M60</f>
        <v>0</v>
      </c>
      <c r="F58" s="42">
        <f>'5A By Lot'!G60/'5A By Lot'!$M60</f>
        <v>0.20588235294117646</v>
      </c>
      <c r="G58" s="42">
        <f>'5A By Lot'!H60/'5A By Lot'!$M60</f>
        <v>8.8235294117647065E-2</v>
      </c>
      <c r="H58" s="42">
        <f>'5A By Lot'!I60/'5A By Lot'!$M60</f>
        <v>0</v>
      </c>
      <c r="I58" s="42">
        <f>'5A By Lot'!J60/'5A By Lot'!$M60</f>
        <v>0</v>
      </c>
      <c r="J58" s="42">
        <f>'5A By Lot'!K60/'5A By Lot'!$M60</f>
        <v>0</v>
      </c>
      <c r="K58" s="42">
        <f>'5A By Lot'!L60/'5A By Lot'!$M60</f>
        <v>0</v>
      </c>
      <c r="L58" s="42">
        <f>'5A By Lot'!M60/'5A By Lot'!$M60</f>
        <v>1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" customHeight="1">
      <c r="A59" s="35" t="s">
        <v>155</v>
      </c>
      <c r="B59" s="37">
        <f>'5A By Lot'!C61/'5A By Lot'!$M61</f>
        <v>0</v>
      </c>
      <c r="C59" s="37">
        <f>'5A By Lot'!D61/'5A By Lot'!$M61</f>
        <v>0</v>
      </c>
      <c r="D59" s="37">
        <f>'5A By Lot'!E61/'5A By Lot'!$M61</f>
        <v>0</v>
      </c>
      <c r="E59" s="37">
        <f>'5A By Lot'!F61/'5A By Lot'!$M61</f>
        <v>0</v>
      </c>
      <c r="F59" s="37">
        <f>'5A By Lot'!G61/'5A By Lot'!$M61</f>
        <v>0</v>
      </c>
      <c r="G59" s="37">
        <f>'5A By Lot'!H61/'5A By Lot'!$M61</f>
        <v>0</v>
      </c>
      <c r="H59" s="37">
        <f>'5A By Lot'!I61/'5A By Lot'!$M61</f>
        <v>0.25</v>
      </c>
      <c r="I59" s="37">
        <f>'5A By Lot'!J61/'5A By Lot'!$M61</f>
        <v>0</v>
      </c>
      <c r="J59" s="37">
        <f>'5A By Lot'!K61/'5A By Lot'!$M61</f>
        <v>0.5</v>
      </c>
      <c r="K59" s="37">
        <f>'5A By Lot'!L61/'5A By Lot'!$M61</f>
        <v>0.25</v>
      </c>
      <c r="L59" s="37">
        <f>'5A By Lot'!M61/'5A By Lot'!$M61</f>
        <v>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" customHeight="1">
      <c r="A60" s="40" t="s">
        <v>156</v>
      </c>
      <c r="B60" s="42">
        <f>'5A By Lot'!C62/'5A By Lot'!$M62</f>
        <v>0</v>
      </c>
      <c r="C60" s="42">
        <f>'5A By Lot'!D62/'5A By Lot'!$M62</f>
        <v>0</v>
      </c>
      <c r="D60" s="42">
        <f>'5A By Lot'!E62/'5A By Lot'!$M62</f>
        <v>0</v>
      </c>
      <c r="E60" s="42">
        <f>'5A By Lot'!F62/'5A By Lot'!$M62</f>
        <v>0</v>
      </c>
      <c r="F60" s="42">
        <f>'5A By Lot'!G62/'5A By Lot'!$M62</f>
        <v>0</v>
      </c>
      <c r="G60" s="42">
        <f>'5A By Lot'!H62/'5A By Lot'!$M62</f>
        <v>5.2631578947368418E-2</v>
      </c>
      <c r="H60" s="42">
        <f>'5A By Lot'!I62/'5A By Lot'!$M62</f>
        <v>0.21052631578947367</v>
      </c>
      <c r="I60" s="42">
        <f>'5A By Lot'!J62/'5A By Lot'!$M62</f>
        <v>5.2631578947368418E-2</v>
      </c>
      <c r="J60" s="42">
        <f>'5A By Lot'!K62/'5A By Lot'!$M62</f>
        <v>0</v>
      </c>
      <c r="K60" s="42">
        <f>'5A By Lot'!L62/'5A By Lot'!$M62</f>
        <v>0.68421052631578949</v>
      </c>
      <c r="L60" s="42">
        <f>'5A By Lot'!M62/'5A By Lot'!$M62</f>
        <v>1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" customHeight="1">
      <c r="A61" s="35" t="s">
        <v>157</v>
      </c>
      <c r="B61" s="37">
        <f>'5A By Lot'!C63/'5A By Lot'!$M63</f>
        <v>0</v>
      </c>
      <c r="C61" s="37">
        <f>'5A By Lot'!D63/'5A By Lot'!$M63</f>
        <v>0</v>
      </c>
      <c r="D61" s="37">
        <f>'5A By Lot'!E63/'5A By Lot'!$M63</f>
        <v>0</v>
      </c>
      <c r="E61" s="37">
        <f>'5A By Lot'!F63/'5A By Lot'!$M63</f>
        <v>0</v>
      </c>
      <c r="F61" s="37">
        <f>'5A By Lot'!G63/'5A By Lot'!$M63</f>
        <v>0</v>
      </c>
      <c r="G61" s="37">
        <f>'5A By Lot'!H63/'5A By Lot'!$M63</f>
        <v>0</v>
      </c>
      <c r="H61" s="37">
        <f>'5A By Lot'!I63/'5A By Lot'!$M63</f>
        <v>0.2857142857142857</v>
      </c>
      <c r="I61" s="37">
        <f>'5A By Lot'!J63/'5A By Lot'!$M63</f>
        <v>0.14285714285714285</v>
      </c>
      <c r="J61" s="37">
        <f>'5A By Lot'!K63/'5A By Lot'!$M63</f>
        <v>0.5714285714285714</v>
      </c>
      <c r="K61" s="37">
        <f>'5A By Lot'!L63/'5A By Lot'!$M63</f>
        <v>0</v>
      </c>
      <c r="L61" s="37">
        <f>'5A By Lot'!M63/'5A By Lot'!$M63</f>
        <v>1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" customHeight="1">
      <c r="A62" s="40" t="s">
        <v>158</v>
      </c>
      <c r="B62" s="42">
        <f>'5A By Lot'!C64/'5A By Lot'!$M64</f>
        <v>0</v>
      </c>
      <c r="C62" s="42">
        <f>'5A By Lot'!D64/'5A By Lot'!$M64</f>
        <v>0.79113924050632911</v>
      </c>
      <c r="D62" s="42">
        <f>'5A By Lot'!E64/'5A By Lot'!$M64</f>
        <v>0</v>
      </c>
      <c r="E62" s="42">
        <f>'5A By Lot'!F64/'5A By Lot'!$M64</f>
        <v>8.2278481012658222E-2</v>
      </c>
      <c r="F62" s="42">
        <f>'5A By Lot'!G64/'5A By Lot'!$M64</f>
        <v>1.2658227848101266E-2</v>
      </c>
      <c r="G62" s="42">
        <f>'5A By Lot'!H64/'5A By Lot'!$M64</f>
        <v>6.3291139240506333E-2</v>
      </c>
      <c r="H62" s="42">
        <f>'5A By Lot'!I64/'5A By Lot'!$M64</f>
        <v>3.7974683544303799E-2</v>
      </c>
      <c r="I62" s="42">
        <f>'5A By Lot'!J64/'5A By Lot'!$M64</f>
        <v>0</v>
      </c>
      <c r="J62" s="42">
        <f>'5A By Lot'!K64/'5A By Lot'!$M64</f>
        <v>1.2658227848101266E-2</v>
      </c>
      <c r="K62" s="42">
        <f>'5A By Lot'!L64/'5A By Lot'!$M64</f>
        <v>0</v>
      </c>
      <c r="L62" s="42">
        <f>'5A By Lot'!M64/'5A By Lot'!$M64</f>
        <v>1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" customHeight="1">
      <c r="A63" s="35" t="s">
        <v>159</v>
      </c>
      <c r="B63" s="37">
        <f>'5A By Lot'!C65/'5A By Lot'!$M65</f>
        <v>0</v>
      </c>
      <c r="C63" s="37">
        <f>'5A By Lot'!D65/'5A By Lot'!$M65</f>
        <v>0</v>
      </c>
      <c r="D63" s="37">
        <f>'5A By Lot'!E65/'5A By Lot'!$M65</f>
        <v>0</v>
      </c>
      <c r="E63" s="37">
        <f>'5A By Lot'!F65/'5A By Lot'!$M65</f>
        <v>0</v>
      </c>
      <c r="F63" s="37">
        <f>'5A By Lot'!G65/'5A By Lot'!$M65</f>
        <v>0</v>
      </c>
      <c r="G63" s="37">
        <f>'5A By Lot'!H65/'5A By Lot'!$M65</f>
        <v>0</v>
      </c>
      <c r="H63" s="37">
        <f>'5A By Lot'!I65/'5A By Lot'!$M65</f>
        <v>0</v>
      </c>
      <c r="I63" s="37">
        <f>'5A By Lot'!J65/'5A By Lot'!$M65</f>
        <v>1</v>
      </c>
      <c r="J63" s="37">
        <f>'5A By Lot'!K65/'5A By Lot'!$M65</f>
        <v>0</v>
      </c>
      <c r="K63" s="37">
        <f>'5A By Lot'!L65/'5A By Lot'!$M65</f>
        <v>0</v>
      </c>
      <c r="L63" s="37">
        <f>'5A By Lot'!M65/'5A By Lot'!$M65</f>
        <v>1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" customHeight="1">
      <c r="A64" s="40" t="s">
        <v>160</v>
      </c>
      <c r="B64" s="42">
        <f>'5A By Lot'!C66/'5A By Lot'!$M66</f>
        <v>0</v>
      </c>
      <c r="C64" s="42">
        <f>'5A By Lot'!D66/'5A By Lot'!$M66</f>
        <v>1</v>
      </c>
      <c r="D64" s="42">
        <f>'5A By Lot'!E66/'5A By Lot'!$M66</f>
        <v>0</v>
      </c>
      <c r="E64" s="42">
        <f>'5A By Lot'!F66/'5A By Lot'!$M66</f>
        <v>0</v>
      </c>
      <c r="F64" s="42">
        <f>'5A By Lot'!G66/'5A By Lot'!$M66</f>
        <v>0</v>
      </c>
      <c r="G64" s="42">
        <f>'5A By Lot'!H66/'5A By Lot'!$M66</f>
        <v>0</v>
      </c>
      <c r="H64" s="42">
        <f>'5A By Lot'!I66/'5A By Lot'!$M66</f>
        <v>0</v>
      </c>
      <c r="I64" s="42">
        <f>'5A By Lot'!J66/'5A By Lot'!$M66</f>
        <v>0</v>
      </c>
      <c r="J64" s="42">
        <f>'5A By Lot'!K66/'5A By Lot'!$M66</f>
        <v>0</v>
      </c>
      <c r="K64" s="42">
        <f>'5A By Lot'!L66/'5A By Lot'!$M66</f>
        <v>0</v>
      </c>
      <c r="L64" s="42">
        <f>'5A By Lot'!M66/'5A By Lot'!$M66</f>
        <v>1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" customHeight="1">
      <c r="A65" s="35" t="s">
        <v>162</v>
      </c>
      <c r="B65" s="37">
        <f>'5A By Lot'!C67/'5A By Lot'!$M67</f>
        <v>0</v>
      </c>
      <c r="C65" s="37">
        <f>'5A By Lot'!D67/'5A By Lot'!$M67</f>
        <v>0</v>
      </c>
      <c r="D65" s="37">
        <f>'5A By Lot'!E67/'5A By Lot'!$M67</f>
        <v>1</v>
      </c>
      <c r="E65" s="37">
        <f>'5A By Lot'!F67/'5A By Lot'!$M67</f>
        <v>0</v>
      </c>
      <c r="F65" s="37">
        <f>'5A By Lot'!G67/'5A By Lot'!$M67</f>
        <v>0</v>
      </c>
      <c r="G65" s="37">
        <f>'5A By Lot'!H67/'5A By Lot'!$M67</f>
        <v>0</v>
      </c>
      <c r="H65" s="37">
        <f>'5A By Lot'!I67/'5A By Lot'!$M67</f>
        <v>0</v>
      </c>
      <c r="I65" s="37">
        <f>'5A By Lot'!J67/'5A By Lot'!$M67</f>
        <v>0</v>
      </c>
      <c r="J65" s="37">
        <f>'5A By Lot'!K67/'5A By Lot'!$M67</f>
        <v>0</v>
      </c>
      <c r="K65" s="37">
        <f>'5A By Lot'!L67/'5A By Lot'!$M67</f>
        <v>0</v>
      </c>
      <c r="L65" s="37">
        <f>'5A By Lot'!M67/'5A By Lot'!$M67</f>
        <v>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" customHeight="1">
      <c r="A66" s="40" t="s">
        <v>163</v>
      </c>
      <c r="B66" s="42">
        <f>'5A By Lot'!C68/'5A By Lot'!$M68</f>
        <v>0</v>
      </c>
      <c r="C66" s="42">
        <f>'5A By Lot'!D68/'5A By Lot'!$M68</f>
        <v>0</v>
      </c>
      <c r="D66" s="42">
        <f>'5A By Lot'!E68/'5A By Lot'!$M68</f>
        <v>0.99459459459459465</v>
      </c>
      <c r="E66" s="42">
        <f>'5A By Lot'!F68/'5A By Lot'!$M68</f>
        <v>0</v>
      </c>
      <c r="F66" s="42">
        <f>'5A By Lot'!G68/'5A By Lot'!$M68</f>
        <v>0</v>
      </c>
      <c r="G66" s="42">
        <f>'5A By Lot'!H68/'5A By Lot'!$M68</f>
        <v>0</v>
      </c>
      <c r="H66" s="42">
        <f>'5A By Lot'!I68/'5A By Lot'!$M68</f>
        <v>0</v>
      </c>
      <c r="I66" s="42">
        <f>'5A By Lot'!J68/'5A By Lot'!$M68</f>
        <v>5.4054054054054057E-3</v>
      </c>
      <c r="J66" s="42">
        <f>'5A By Lot'!K68/'5A By Lot'!$M68</f>
        <v>0</v>
      </c>
      <c r="K66" s="42">
        <f>'5A By Lot'!L68/'5A By Lot'!$M68</f>
        <v>0</v>
      </c>
      <c r="L66" s="42">
        <f>'5A By Lot'!M68/'5A By Lot'!$M68</f>
        <v>1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" customHeight="1">
      <c r="A67" s="35" t="s">
        <v>164</v>
      </c>
      <c r="B67" s="37">
        <f>'5A By Lot'!C69/'5A By Lot'!$M69</f>
        <v>0</v>
      </c>
      <c r="C67" s="37">
        <f>'5A By Lot'!D69/'5A By Lot'!$M69</f>
        <v>0.84126984126984128</v>
      </c>
      <c r="D67" s="37">
        <f>'5A By Lot'!E69/'5A By Lot'!$M69</f>
        <v>0.15873015873015872</v>
      </c>
      <c r="E67" s="37">
        <f>'5A By Lot'!F69/'5A By Lot'!$M69</f>
        <v>0</v>
      </c>
      <c r="F67" s="37">
        <f>'5A By Lot'!G69/'5A By Lot'!$M69</f>
        <v>0</v>
      </c>
      <c r="G67" s="37">
        <f>'5A By Lot'!H69/'5A By Lot'!$M69</f>
        <v>0</v>
      </c>
      <c r="H67" s="37">
        <f>'5A By Lot'!I69/'5A By Lot'!$M69</f>
        <v>0</v>
      </c>
      <c r="I67" s="37">
        <f>'5A By Lot'!J69/'5A By Lot'!$M69</f>
        <v>0</v>
      </c>
      <c r="J67" s="37">
        <f>'5A By Lot'!K69/'5A By Lot'!$M69</f>
        <v>0</v>
      </c>
      <c r="K67" s="37">
        <f>'5A By Lot'!L69/'5A By Lot'!$M69</f>
        <v>0</v>
      </c>
      <c r="L67" s="37">
        <f>'5A By Lot'!M69/'5A By Lot'!$M69</f>
        <v>1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" customHeight="1">
      <c r="A68" s="40" t="s">
        <v>165</v>
      </c>
      <c r="B68" s="42">
        <f>'5A By Lot'!C70/'5A By Lot'!$M70</f>
        <v>0</v>
      </c>
      <c r="C68" s="42">
        <f>'5A By Lot'!D70/'5A By Lot'!$M70</f>
        <v>0.94413407821229045</v>
      </c>
      <c r="D68" s="42">
        <f>'5A By Lot'!E70/'5A By Lot'!$M70</f>
        <v>0</v>
      </c>
      <c r="E68" s="42">
        <f>'5A By Lot'!F70/'5A By Lot'!$M70</f>
        <v>0</v>
      </c>
      <c r="F68" s="42">
        <f>'5A By Lot'!G70/'5A By Lot'!$M70</f>
        <v>0</v>
      </c>
      <c r="G68" s="42">
        <f>'5A By Lot'!H70/'5A By Lot'!$M70</f>
        <v>5.5865921787709494E-2</v>
      </c>
      <c r="H68" s="42">
        <f>'5A By Lot'!I70/'5A By Lot'!$M70</f>
        <v>0</v>
      </c>
      <c r="I68" s="42">
        <f>'5A By Lot'!J70/'5A By Lot'!$M70</f>
        <v>0</v>
      </c>
      <c r="J68" s="42">
        <f>'5A By Lot'!K70/'5A By Lot'!$M70</f>
        <v>0</v>
      </c>
      <c r="K68" s="42">
        <f>'5A By Lot'!L70/'5A By Lot'!$M70</f>
        <v>0</v>
      </c>
      <c r="L68" s="42">
        <f>'5A By Lot'!M70/'5A By Lot'!$M70</f>
        <v>1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" customHeight="1">
      <c r="A69" s="35" t="s">
        <v>166</v>
      </c>
      <c r="B69" s="37">
        <f>'5A By Lot'!C71/'5A By Lot'!$M71</f>
        <v>0.55487804878048785</v>
      </c>
      <c r="C69" s="37">
        <f>'5A By Lot'!D71/'5A By Lot'!$M71</f>
        <v>0</v>
      </c>
      <c r="D69" s="37">
        <f>'5A By Lot'!E71/'5A By Lot'!$M71</f>
        <v>0</v>
      </c>
      <c r="E69" s="37">
        <f>'5A By Lot'!F71/'5A By Lot'!$M71</f>
        <v>0.28048780487804881</v>
      </c>
      <c r="F69" s="37">
        <f>'5A By Lot'!G71/'5A By Lot'!$M71</f>
        <v>4.878048780487805E-2</v>
      </c>
      <c r="G69" s="37">
        <f>'5A By Lot'!H71/'5A By Lot'!$M71</f>
        <v>3.6585365853658534E-2</v>
      </c>
      <c r="H69" s="37">
        <f>'5A By Lot'!I71/'5A By Lot'!$M71</f>
        <v>3.048780487804878E-2</v>
      </c>
      <c r="I69" s="37">
        <f>'5A By Lot'!J71/'5A By Lot'!$M71</f>
        <v>4.878048780487805E-2</v>
      </c>
      <c r="J69" s="37">
        <f>'5A By Lot'!K71/'5A By Lot'!$M71</f>
        <v>0</v>
      </c>
      <c r="K69" s="37">
        <f>'5A By Lot'!L71/'5A By Lot'!$M71</f>
        <v>0</v>
      </c>
      <c r="L69" s="37">
        <f>'5A By Lot'!M71/'5A By Lot'!$M71</f>
        <v>1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" customHeight="1">
      <c r="A70" s="40" t="s">
        <v>167</v>
      </c>
      <c r="B70" s="42">
        <f>'5A By Lot'!C72/'5A By Lot'!$M72</f>
        <v>0</v>
      </c>
      <c r="C70" s="42">
        <f>'5A By Lot'!D72/'5A By Lot'!$M72</f>
        <v>0</v>
      </c>
      <c r="D70" s="42">
        <f>'5A By Lot'!E72/'5A By Lot'!$M72</f>
        <v>0</v>
      </c>
      <c r="E70" s="42">
        <f>'5A By Lot'!F72/'5A By Lot'!$M72</f>
        <v>0.88495575221238942</v>
      </c>
      <c r="F70" s="42">
        <f>'5A By Lot'!G72/'5A By Lot'!$M72</f>
        <v>0</v>
      </c>
      <c r="G70" s="42">
        <f>'5A By Lot'!H72/'5A By Lot'!$M72</f>
        <v>2.6548672566371681E-2</v>
      </c>
      <c r="H70" s="42">
        <f>'5A By Lot'!I72/'5A By Lot'!$M72</f>
        <v>8.8495575221238937E-2</v>
      </c>
      <c r="I70" s="42">
        <f>'5A By Lot'!J72/'5A By Lot'!$M72</f>
        <v>0</v>
      </c>
      <c r="J70" s="42">
        <f>'5A By Lot'!K72/'5A By Lot'!$M72</f>
        <v>0</v>
      </c>
      <c r="K70" s="42">
        <f>'5A By Lot'!L72/'5A By Lot'!$M72</f>
        <v>0</v>
      </c>
      <c r="L70" s="42">
        <f>'5A By Lot'!M72/'5A By Lot'!$M72</f>
        <v>1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" customHeight="1">
      <c r="A71" s="35" t="s">
        <v>169</v>
      </c>
      <c r="B71" s="37">
        <f>'5A By Lot'!C73/'5A By Lot'!$M73</f>
        <v>0</v>
      </c>
      <c r="C71" s="37">
        <f>'5A By Lot'!D73/'5A By Lot'!$M73</f>
        <v>0.80769230769230771</v>
      </c>
      <c r="D71" s="37">
        <f>'5A By Lot'!E73/'5A By Lot'!$M73</f>
        <v>0</v>
      </c>
      <c r="E71" s="37">
        <f>'5A By Lot'!F73/'5A By Lot'!$M73</f>
        <v>0</v>
      </c>
      <c r="F71" s="37">
        <f>'5A By Lot'!G73/'5A By Lot'!$M73</f>
        <v>1.5384615384615385E-2</v>
      </c>
      <c r="G71" s="37">
        <f>'5A By Lot'!H73/'5A By Lot'!$M73</f>
        <v>7.6923076923076927E-2</v>
      </c>
      <c r="H71" s="37">
        <f>'5A By Lot'!I73/'5A By Lot'!$M73</f>
        <v>4.6153846153846156E-2</v>
      </c>
      <c r="I71" s="37">
        <f>'5A By Lot'!J73/'5A By Lot'!$M73</f>
        <v>4.6153846153846156E-2</v>
      </c>
      <c r="J71" s="37">
        <f>'5A By Lot'!K73/'5A By Lot'!$M73</f>
        <v>0</v>
      </c>
      <c r="K71" s="37">
        <f>'5A By Lot'!L73/'5A By Lot'!$M73</f>
        <v>7.6923076923076927E-3</v>
      </c>
      <c r="L71" s="37">
        <f>'5A By Lot'!M73/'5A By Lot'!$M73</f>
        <v>1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" customHeight="1">
      <c r="A72" s="40" t="s">
        <v>170</v>
      </c>
      <c r="B72" s="42">
        <f>'5A By Lot'!C74/'5A By Lot'!$M74</f>
        <v>0</v>
      </c>
      <c r="C72" s="42">
        <f>'5A By Lot'!D74/'5A By Lot'!$M74</f>
        <v>0.91639871382636651</v>
      </c>
      <c r="D72" s="42">
        <f>'5A By Lot'!E74/'5A By Lot'!$M74</f>
        <v>1.2861736334405145E-2</v>
      </c>
      <c r="E72" s="42">
        <f>'5A By Lot'!F74/'5A By Lot'!$M74</f>
        <v>2.8938906752411574E-2</v>
      </c>
      <c r="F72" s="42">
        <f>'5A By Lot'!G74/'5A By Lot'!$M74</f>
        <v>6.4308681672025723E-3</v>
      </c>
      <c r="G72" s="42">
        <f>'5A By Lot'!H74/'5A By Lot'!$M74</f>
        <v>2.2508038585209004E-2</v>
      </c>
      <c r="H72" s="42">
        <f>'5A By Lot'!I74/'5A By Lot'!$M74</f>
        <v>1.2861736334405145E-2</v>
      </c>
      <c r="I72" s="42">
        <f>'5A By Lot'!J74/'5A By Lot'!$M74</f>
        <v>0</v>
      </c>
      <c r="J72" s="42">
        <f>'5A By Lot'!K74/'5A By Lot'!$M74</f>
        <v>0</v>
      </c>
      <c r="K72" s="42">
        <f>'5A By Lot'!L74/'5A By Lot'!$M74</f>
        <v>0</v>
      </c>
      <c r="L72" s="42">
        <f>'5A By Lot'!M74/'5A By Lot'!$M74</f>
        <v>1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" customHeight="1">
      <c r="A73" s="35" t="s">
        <v>172</v>
      </c>
      <c r="B73" s="37">
        <f>'5A By Lot'!C75/'5A By Lot'!$M75</f>
        <v>0</v>
      </c>
      <c r="C73" s="37">
        <f>'5A By Lot'!D75/'5A By Lot'!$M75</f>
        <v>0</v>
      </c>
      <c r="D73" s="37">
        <f>'5A By Lot'!E75/'5A By Lot'!$M75</f>
        <v>0</v>
      </c>
      <c r="E73" s="37">
        <f>'5A By Lot'!F75/'5A By Lot'!$M75</f>
        <v>0.2857142857142857</v>
      </c>
      <c r="F73" s="37">
        <f>'5A By Lot'!G75/'5A By Lot'!$M75</f>
        <v>0</v>
      </c>
      <c r="G73" s="37">
        <f>'5A By Lot'!H75/'5A By Lot'!$M75</f>
        <v>0</v>
      </c>
      <c r="H73" s="37">
        <f>'5A By Lot'!I75/'5A By Lot'!$M75</f>
        <v>3.5714285714285712E-2</v>
      </c>
      <c r="I73" s="37">
        <f>'5A By Lot'!J75/'5A By Lot'!$M75</f>
        <v>0.5357142857142857</v>
      </c>
      <c r="J73" s="37">
        <f>'5A By Lot'!K75/'5A By Lot'!$M75</f>
        <v>0</v>
      </c>
      <c r="K73" s="37">
        <f>'5A By Lot'!L75/'5A By Lot'!$M75</f>
        <v>0.14285714285714285</v>
      </c>
      <c r="L73" s="37">
        <f>'5A By Lot'!M75/'5A By Lot'!$M75</f>
        <v>1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" customHeight="1">
      <c r="A74" s="40" t="s">
        <v>173</v>
      </c>
      <c r="B74" s="42">
        <f>'5A By Lot'!C76/'5A By Lot'!$M76</f>
        <v>0</v>
      </c>
      <c r="C74" s="42">
        <f>'5A By Lot'!D76/'5A By Lot'!$M76</f>
        <v>0.72043010752688175</v>
      </c>
      <c r="D74" s="42">
        <f>'5A By Lot'!E76/'5A By Lot'!$M76</f>
        <v>0</v>
      </c>
      <c r="E74" s="42">
        <f>'5A By Lot'!F76/'5A By Lot'!$M76</f>
        <v>0</v>
      </c>
      <c r="F74" s="42">
        <f>'5A By Lot'!G76/'5A By Lot'!$M76</f>
        <v>0</v>
      </c>
      <c r="G74" s="42">
        <f>'5A By Lot'!H76/'5A By Lot'!$M76</f>
        <v>0.27956989247311825</v>
      </c>
      <c r="H74" s="42">
        <f>'5A By Lot'!I76/'5A By Lot'!$M76</f>
        <v>0</v>
      </c>
      <c r="I74" s="42">
        <f>'5A By Lot'!J76/'5A By Lot'!$M76</f>
        <v>0</v>
      </c>
      <c r="J74" s="42">
        <f>'5A By Lot'!K76/'5A By Lot'!$M76</f>
        <v>0</v>
      </c>
      <c r="K74" s="42">
        <f>'5A By Lot'!L76/'5A By Lot'!$M76</f>
        <v>0</v>
      </c>
      <c r="L74" s="42">
        <f>'5A By Lot'!M76/'5A By Lot'!$M76</f>
        <v>1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" customHeight="1">
      <c r="A75" s="35" t="s">
        <v>174</v>
      </c>
      <c r="B75" s="37">
        <f>'5A By Lot'!C77/'5A By Lot'!$M77</f>
        <v>0</v>
      </c>
      <c r="C75" s="37">
        <f>'5A By Lot'!D77/'5A By Lot'!$M77</f>
        <v>0</v>
      </c>
      <c r="D75" s="37">
        <f>'5A By Lot'!E77/'5A By Lot'!$M77</f>
        <v>0</v>
      </c>
      <c r="E75" s="37">
        <f>'5A By Lot'!F77/'5A By Lot'!$M77</f>
        <v>0.9285714285714286</v>
      </c>
      <c r="F75" s="37">
        <f>'5A By Lot'!G77/'5A By Lot'!$M77</f>
        <v>2.9411764705882353E-2</v>
      </c>
      <c r="G75" s="37">
        <f>'5A By Lot'!H77/'5A By Lot'!$M77</f>
        <v>0</v>
      </c>
      <c r="H75" s="37">
        <f>'5A By Lot'!I77/'5A By Lot'!$M77</f>
        <v>4.2016806722689079E-2</v>
      </c>
      <c r="I75" s="37">
        <f>'5A By Lot'!J77/'5A By Lot'!$M77</f>
        <v>0</v>
      </c>
      <c r="J75" s="37">
        <f>'5A By Lot'!K77/'5A By Lot'!$M77</f>
        <v>0</v>
      </c>
      <c r="K75" s="37">
        <f>'5A By Lot'!L77/'5A By Lot'!$M77</f>
        <v>0</v>
      </c>
      <c r="L75" s="37">
        <f>'5A By Lot'!M77/'5A By Lot'!$M77</f>
        <v>1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" customHeight="1">
      <c r="A76" s="40" t="s">
        <v>176</v>
      </c>
      <c r="B76" s="42">
        <f>'5A By Lot'!C78/'5A By Lot'!$M78</f>
        <v>0</v>
      </c>
      <c r="C76" s="42">
        <f>'5A By Lot'!D78/'5A By Lot'!$M78</f>
        <v>0</v>
      </c>
      <c r="D76" s="42">
        <f>'5A By Lot'!E78/'5A By Lot'!$M78</f>
        <v>1</v>
      </c>
      <c r="E76" s="42">
        <f>'5A By Lot'!F78/'5A By Lot'!$M78</f>
        <v>0</v>
      </c>
      <c r="F76" s="42">
        <f>'5A By Lot'!G78/'5A By Lot'!$M78</f>
        <v>0</v>
      </c>
      <c r="G76" s="42">
        <f>'5A By Lot'!H78/'5A By Lot'!$M78</f>
        <v>0</v>
      </c>
      <c r="H76" s="42">
        <f>'5A By Lot'!I78/'5A By Lot'!$M78</f>
        <v>0</v>
      </c>
      <c r="I76" s="42">
        <f>'5A By Lot'!J78/'5A By Lot'!$M78</f>
        <v>0</v>
      </c>
      <c r="J76" s="42">
        <f>'5A By Lot'!K78/'5A By Lot'!$M78</f>
        <v>0</v>
      </c>
      <c r="K76" s="42">
        <f>'5A By Lot'!L78/'5A By Lot'!$M78</f>
        <v>0</v>
      </c>
      <c r="L76" s="42">
        <f>'5A By Lot'!M78/'5A By Lot'!$M78</f>
        <v>1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" customHeight="1">
      <c r="A77" s="35" t="s">
        <v>178</v>
      </c>
      <c r="B77" s="37">
        <f>'5A By Lot'!C79/'5A By Lot'!$M79</f>
        <v>0</v>
      </c>
      <c r="C77" s="37">
        <f>'5A By Lot'!D79/'5A By Lot'!$M79</f>
        <v>0.51428571428571423</v>
      </c>
      <c r="D77" s="37">
        <f>'5A By Lot'!E79/'5A By Lot'!$M79</f>
        <v>0</v>
      </c>
      <c r="E77" s="37">
        <f>'5A By Lot'!F79/'5A By Lot'!$M79</f>
        <v>0</v>
      </c>
      <c r="F77" s="37">
        <f>'5A By Lot'!G79/'5A By Lot'!$M79</f>
        <v>0.2</v>
      </c>
      <c r="G77" s="37">
        <f>'5A By Lot'!H79/'5A By Lot'!$M79</f>
        <v>0</v>
      </c>
      <c r="H77" s="37">
        <f>'5A By Lot'!I79/'5A By Lot'!$M79</f>
        <v>8.5714285714285715E-2</v>
      </c>
      <c r="I77" s="37">
        <f>'5A By Lot'!J79/'5A By Lot'!$M79</f>
        <v>0</v>
      </c>
      <c r="J77" s="37">
        <f>'5A By Lot'!K79/'5A By Lot'!$M79</f>
        <v>2.8571428571428571E-2</v>
      </c>
      <c r="K77" s="37">
        <f>'5A By Lot'!L79/'5A By Lot'!$M79</f>
        <v>0.17142857142857143</v>
      </c>
      <c r="L77" s="37">
        <f>'5A By Lot'!M79/'5A By Lot'!$M79</f>
        <v>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" customHeight="1">
      <c r="A78" s="40" t="s">
        <v>179</v>
      </c>
      <c r="B78" s="42">
        <f>'5A By Lot'!C80/'5A By Lot'!$M80</f>
        <v>0</v>
      </c>
      <c r="C78" s="42">
        <f>'5A By Lot'!D80/'5A By Lot'!$M80</f>
        <v>0.98765432098765427</v>
      </c>
      <c r="D78" s="42">
        <f>'5A By Lot'!E80/'5A By Lot'!$M80</f>
        <v>0</v>
      </c>
      <c r="E78" s="42">
        <f>'5A By Lot'!F80/'5A By Lot'!$M80</f>
        <v>0</v>
      </c>
      <c r="F78" s="42">
        <f>'5A By Lot'!G80/'5A By Lot'!$M80</f>
        <v>0</v>
      </c>
      <c r="G78" s="42">
        <f>'5A By Lot'!H80/'5A By Lot'!$M80</f>
        <v>1.2345679012345678E-2</v>
      </c>
      <c r="H78" s="42">
        <f>'5A By Lot'!I80/'5A By Lot'!$M80</f>
        <v>0</v>
      </c>
      <c r="I78" s="42">
        <f>'5A By Lot'!J80/'5A By Lot'!$M80</f>
        <v>0</v>
      </c>
      <c r="J78" s="42">
        <f>'5A By Lot'!K80/'5A By Lot'!$M80</f>
        <v>0</v>
      </c>
      <c r="K78" s="42">
        <f>'5A By Lot'!L80/'5A By Lot'!$M80</f>
        <v>0</v>
      </c>
      <c r="L78" s="42">
        <f>'5A By Lot'!M80/'5A By Lot'!$M80</f>
        <v>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" customHeight="1">
      <c r="A79" s="285" t="s">
        <v>180</v>
      </c>
      <c r="B79" s="294">
        <f>'5A By Lot'!C81/'5A By Lot'!$M81</f>
        <v>0</v>
      </c>
      <c r="C79" s="294">
        <f>'5A By Lot'!D81/'5A By Lot'!$M81</f>
        <v>0.88636363636363635</v>
      </c>
      <c r="D79" s="294">
        <f>'5A By Lot'!E81/'5A By Lot'!$M81</f>
        <v>0.11363636363636363</v>
      </c>
      <c r="E79" s="294">
        <f>'5A By Lot'!F81/'5A By Lot'!$M81</f>
        <v>0</v>
      </c>
      <c r="F79" s="294">
        <f>'5A By Lot'!G81/'5A By Lot'!$M81</f>
        <v>0</v>
      </c>
      <c r="G79" s="294">
        <f>'5A By Lot'!H81/'5A By Lot'!$M81</f>
        <v>0</v>
      </c>
      <c r="H79" s="294">
        <f>'5A By Lot'!I81/'5A By Lot'!$M81</f>
        <v>0</v>
      </c>
      <c r="I79" s="294">
        <f>'5A By Lot'!J81/'5A By Lot'!$M81</f>
        <v>0</v>
      </c>
      <c r="J79" s="294">
        <f>'5A By Lot'!K81/'5A By Lot'!$M81</f>
        <v>0</v>
      </c>
      <c r="K79" s="294">
        <f>'5A By Lot'!L81/'5A By Lot'!$M81</f>
        <v>0</v>
      </c>
      <c r="L79" s="294">
        <f>'5A By Lot'!M81/'5A By Lot'!$M81</f>
        <v>1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" customHeight="1">
      <c r="A80" s="40" t="s">
        <v>181</v>
      </c>
      <c r="B80" s="42">
        <f>'5A By Lot'!C82/'5A By Lot'!$M82</f>
        <v>0</v>
      </c>
      <c r="C80" s="42">
        <f>'5A By Lot'!D82/'5A By Lot'!$M82</f>
        <v>1</v>
      </c>
      <c r="D80" s="42">
        <f>'5A By Lot'!E82/'5A By Lot'!$M82</f>
        <v>0</v>
      </c>
      <c r="E80" s="42">
        <f>'5A By Lot'!F82/'5A By Lot'!$M82</f>
        <v>0</v>
      </c>
      <c r="F80" s="42">
        <f>'5A By Lot'!G82/'5A By Lot'!$M82</f>
        <v>0</v>
      </c>
      <c r="G80" s="42">
        <f>'5A By Lot'!H82/'5A By Lot'!$M82</f>
        <v>0</v>
      </c>
      <c r="H80" s="42">
        <f>'5A By Lot'!I82/'5A By Lot'!$M82</f>
        <v>0</v>
      </c>
      <c r="I80" s="42">
        <f>'5A By Lot'!J82/'5A By Lot'!$M82</f>
        <v>0</v>
      </c>
      <c r="J80" s="42">
        <f>'5A By Lot'!K82/'5A By Lot'!$M82</f>
        <v>0</v>
      </c>
      <c r="K80" s="42">
        <f>'5A By Lot'!L82/'5A By Lot'!$M82</f>
        <v>0</v>
      </c>
      <c r="L80" s="42">
        <f>'5A By Lot'!M82/'5A By Lot'!$M82</f>
        <v>1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" customHeight="1">
      <c r="A81" s="35" t="s">
        <v>182</v>
      </c>
      <c r="B81" s="37">
        <f>'5A By Lot'!C83/'5A By Lot'!$M83</f>
        <v>0</v>
      </c>
      <c r="C81" s="37">
        <f>'5A By Lot'!D83/'5A By Lot'!$M83</f>
        <v>6.6666666666666666E-2</v>
      </c>
      <c r="D81" s="37">
        <f>'5A By Lot'!E83/'5A By Lot'!$M83</f>
        <v>0</v>
      </c>
      <c r="E81" s="37">
        <f>'5A By Lot'!F83/'5A By Lot'!$M83</f>
        <v>0.66666666666666663</v>
      </c>
      <c r="F81" s="37">
        <f>'5A By Lot'!G83/'5A By Lot'!$M83</f>
        <v>0.2</v>
      </c>
      <c r="G81" s="37">
        <f>'5A By Lot'!H83/'5A By Lot'!$M83</f>
        <v>6.6666666666666666E-2</v>
      </c>
      <c r="H81" s="37">
        <f>'5A By Lot'!I83/'5A By Lot'!$M83</f>
        <v>0</v>
      </c>
      <c r="I81" s="37">
        <f>'5A By Lot'!J83/'5A By Lot'!$M83</f>
        <v>0</v>
      </c>
      <c r="J81" s="37">
        <f>'5A By Lot'!K83/'5A By Lot'!$M83</f>
        <v>0</v>
      </c>
      <c r="K81" s="37">
        <f>'5A By Lot'!L83/'5A By Lot'!$M83</f>
        <v>0</v>
      </c>
      <c r="L81" s="37">
        <f>'5A By Lot'!M83/'5A By Lot'!$M83</f>
        <v>1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" customHeight="1">
      <c r="A82" s="40" t="s">
        <v>183</v>
      </c>
      <c r="B82" s="42">
        <f>'5A By Lot'!C84/'5A By Lot'!$M84</f>
        <v>0</v>
      </c>
      <c r="C82" s="42">
        <f>'5A By Lot'!D84/'5A By Lot'!$M84</f>
        <v>0</v>
      </c>
      <c r="D82" s="42">
        <f>'5A By Lot'!E84/'5A By Lot'!$M84</f>
        <v>0.85567010309278346</v>
      </c>
      <c r="E82" s="42">
        <f>'5A By Lot'!F84/'5A By Lot'!$M84</f>
        <v>2.0618556701030927E-2</v>
      </c>
      <c r="F82" s="42">
        <f>'5A By Lot'!G84/'5A By Lot'!$M84</f>
        <v>2.0618556701030927E-2</v>
      </c>
      <c r="G82" s="42">
        <f>'5A By Lot'!H84/'5A By Lot'!$M84</f>
        <v>9.2783505154639179E-2</v>
      </c>
      <c r="H82" s="42">
        <f>'5A By Lot'!I84/'5A By Lot'!$M84</f>
        <v>1.0309278350515464E-2</v>
      </c>
      <c r="I82" s="42">
        <f>'5A By Lot'!J84/'5A By Lot'!$M84</f>
        <v>0</v>
      </c>
      <c r="J82" s="42">
        <f>'5A By Lot'!K84/'5A By Lot'!$M84</f>
        <v>0</v>
      </c>
      <c r="K82" s="42">
        <f>'5A By Lot'!L84/'5A By Lot'!$M84</f>
        <v>0</v>
      </c>
      <c r="L82" s="42">
        <f>'5A By Lot'!M84/'5A By Lot'!$M84</f>
        <v>1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" customHeight="1">
      <c r="A83" s="35" t="s">
        <v>184</v>
      </c>
      <c r="B83" s="37">
        <f>'5A By Lot'!C85/'5A By Lot'!$M85</f>
        <v>0.16666666666666666</v>
      </c>
      <c r="C83" s="37">
        <f>'5A By Lot'!D85/'5A By Lot'!$M85</f>
        <v>0</v>
      </c>
      <c r="D83" s="37">
        <f>'5A By Lot'!E85/'5A By Lot'!$M85</f>
        <v>0</v>
      </c>
      <c r="E83" s="37">
        <f>'5A By Lot'!F85/'5A By Lot'!$M85</f>
        <v>0.125</v>
      </c>
      <c r="F83" s="37">
        <f>'5A By Lot'!G85/'5A By Lot'!$M85</f>
        <v>0.16666666666666666</v>
      </c>
      <c r="G83" s="37">
        <f>'5A By Lot'!H85/'5A By Lot'!$M85</f>
        <v>0</v>
      </c>
      <c r="H83" s="37">
        <f>'5A By Lot'!I85/'5A By Lot'!$M85</f>
        <v>0.125</v>
      </c>
      <c r="I83" s="37">
        <f>'5A By Lot'!J85/'5A By Lot'!$M85</f>
        <v>0</v>
      </c>
      <c r="J83" s="37">
        <f>'5A By Lot'!K85/'5A By Lot'!$M85</f>
        <v>8.3333333333333329E-2</v>
      </c>
      <c r="K83" s="37">
        <f>'5A By Lot'!L85/'5A By Lot'!$M85</f>
        <v>0.33333333333333331</v>
      </c>
      <c r="L83" s="37">
        <f>'5A By Lot'!M85/'5A By Lot'!$M85</f>
        <v>1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" customHeight="1">
      <c r="A84" s="73" t="s">
        <v>185</v>
      </c>
      <c r="B84" s="369" t="s">
        <v>186</v>
      </c>
      <c r="C84" s="370"/>
      <c r="D84" s="370"/>
      <c r="E84" s="370"/>
      <c r="F84" s="370"/>
      <c r="G84" s="370"/>
      <c r="H84" s="370"/>
      <c r="I84" s="370"/>
      <c r="J84" s="370"/>
      <c r="K84" s="370"/>
      <c r="L84" s="371"/>
      <c r="M84" s="44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" customHeight="1">
      <c r="A85" s="73" t="s">
        <v>187</v>
      </c>
      <c r="B85" s="368" t="s">
        <v>186</v>
      </c>
      <c r="C85" s="361"/>
      <c r="D85" s="361"/>
      <c r="E85" s="361"/>
      <c r="F85" s="361"/>
      <c r="G85" s="361"/>
      <c r="H85" s="361"/>
      <c r="I85" s="361"/>
      <c r="J85" s="361"/>
      <c r="K85" s="361"/>
      <c r="L85" s="362"/>
      <c r="M85" s="44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" customHeight="1">
      <c r="A86" s="74" t="s">
        <v>188</v>
      </c>
      <c r="B86" s="75">
        <f>'5A By Lot'!C88/'5A By Lot'!$M88</f>
        <v>0.46</v>
      </c>
      <c r="C86" s="75">
        <f>'5A By Lot'!D88/'5A By Lot'!$M88</f>
        <v>0</v>
      </c>
      <c r="D86" s="75">
        <f>'5A By Lot'!E88/'5A By Lot'!$M88</f>
        <v>0</v>
      </c>
      <c r="E86" s="75">
        <f>'5A By Lot'!F88/'5A By Lot'!$M88</f>
        <v>0</v>
      </c>
      <c r="F86" s="75">
        <f>'5A By Lot'!G88/'5A By Lot'!$M88</f>
        <v>0.4</v>
      </c>
      <c r="G86" s="75">
        <f>'5A By Lot'!H88/'5A By Lot'!$M88</f>
        <v>0</v>
      </c>
      <c r="H86" s="75">
        <f>'5A By Lot'!I88/'5A By Lot'!$M88</f>
        <v>0.14000000000000001</v>
      </c>
      <c r="I86" s="75">
        <f>'5A By Lot'!J88/'5A By Lot'!$M88</f>
        <v>0</v>
      </c>
      <c r="J86" s="75">
        <f>'5A By Lot'!K88/'5A By Lot'!$M88</f>
        <v>0</v>
      </c>
      <c r="K86" s="75">
        <f>'5A By Lot'!L88/'5A By Lot'!$M88</f>
        <v>0</v>
      </c>
      <c r="L86" s="75">
        <f>'5A By Lot'!M88/'5A By Lot'!$M88</f>
        <v>1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" customHeight="1">
      <c r="A87" s="35" t="s">
        <v>189</v>
      </c>
      <c r="B87" s="37">
        <f>'5A By Lot'!C89/'5A By Lot'!$M89</f>
        <v>0</v>
      </c>
      <c r="C87" s="37">
        <f>'5A By Lot'!D89/'5A By Lot'!$M89</f>
        <v>0.80198019801980203</v>
      </c>
      <c r="D87" s="37">
        <f>'5A By Lot'!E89/'5A By Lot'!$M89</f>
        <v>0</v>
      </c>
      <c r="E87" s="37">
        <f>'5A By Lot'!F89/'5A By Lot'!$M89</f>
        <v>0</v>
      </c>
      <c r="F87" s="37">
        <f>'5A By Lot'!G89/'5A By Lot'!$M89</f>
        <v>1.9801980198019802E-2</v>
      </c>
      <c r="G87" s="37">
        <f>'5A By Lot'!H89/'5A By Lot'!$M89</f>
        <v>0.11881188118811881</v>
      </c>
      <c r="H87" s="37">
        <f>'5A By Lot'!I89/'5A By Lot'!$M89</f>
        <v>3.9603960396039604E-2</v>
      </c>
      <c r="I87" s="37">
        <f>'5A By Lot'!J89/'5A By Lot'!$M89</f>
        <v>0</v>
      </c>
      <c r="J87" s="37">
        <f>'5A By Lot'!K89/'5A By Lot'!$M89</f>
        <v>0</v>
      </c>
      <c r="K87" s="37">
        <f>'5A By Lot'!L89/'5A By Lot'!$M89</f>
        <v>1.9801980198019802E-2</v>
      </c>
      <c r="L87" s="37">
        <f>'5A By Lot'!M89/'5A By Lot'!$M89</f>
        <v>1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" customHeight="1">
      <c r="A88" s="40" t="s">
        <v>190</v>
      </c>
      <c r="B88" s="42">
        <f>'5A By Lot'!C90/'5A By Lot'!$M90</f>
        <v>0</v>
      </c>
      <c r="C88" s="42">
        <f>'5A By Lot'!D90/'5A By Lot'!$M90</f>
        <v>0</v>
      </c>
      <c r="D88" s="42">
        <f>'5A By Lot'!E90/'5A By Lot'!$M90</f>
        <v>0</v>
      </c>
      <c r="E88" s="42">
        <f>'5A By Lot'!F90/'5A By Lot'!$M90</f>
        <v>0</v>
      </c>
      <c r="F88" s="42">
        <f>'5A By Lot'!G90/'5A By Lot'!$M90</f>
        <v>0</v>
      </c>
      <c r="G88" s="42">
        <f>'5A By Lot'!H90/'5A By Lot'!$M90</f>
        <v>0</v>
      </c>
      <c r="H88" s="42">
        <f>'5A By Lot'!I90/'5A By Lot'!$M90</f>
        <v>0</v>
      </c>
      <c r="I88" s="42">
        <f>'5A By Lot'!J90/'5A By Lot'!$M90</f>
        <v>0</v>
      </c>
      <c r="J88" s="42">
        <f>'5A By Lot'!K90/'5A By Lot'!$M90</f>
        <v>1</v>
      </c>
      <c r="K88" s="42">
        <f>'5A By Lot'!L90/'5A By Lot'!$M90</f>
        <v>0</v>
      </c>
      <c r="L88" s="42">
        <f>'5A By Lot'!M90/'5A By Lot'!$M90</f>
        <v>1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" customHeight="1">
      <c r="A89" s="35" t="s">
        <v>191</v>
      </c>
      <c r="B89" s="37">
        <f>'5A By Lot'!C91/'5A By Lot'!$M91</f>
        <v>0</v>
      </c>
      <c r="C89" s="37">
        <f>'5A By Lot'!D91/'5A By Lot'!$M91</f>
        <v>0</v>
      </c>
      <c r="D89" s="37">
        <f>'5A By Lot'!E91/'5A By Lot'!$M91</f>
        <v>0</v>
      </c>
      <c r="E89" s="37">
        <f>'5A By Lot'!F91/'5A By Lot'!$M91</f>
        <v>0</v>
      </c>
      <c r="F89" s="37">
        <f>'5A By Lot'!G91/'5A By Lot'!$M91</f>
        <v>6.8965517241379309E-2</v>
      </c>
      <c r="G89" s="37">
        <f>'5A By Lot'!H91/'5A By Lot'!$M91</f>
        <v>0.82758620689655171</v>
      </c>
      <c r="H89" s="37">
        <f>'5A By Lot'!I91/'5A By Lot'!$M91</f>
        <v>0</v>
      </c>
      <c r="I89" s="37">
        <f>'5A By Lot'!J91/'5A By Lot'!$M91</f>
        <v>0</v>
      </c>
      <c r="J89" s="37">
        <f>'5A By Lot'!K91/'5A By Lot'!$M91</f>
        <v>3.4482758620689655E-2</v>
      </c>
      <c r="K89" s="37">
        <f>'5A By Lot'!L91/'5A By Lot'!$M91</f>
        <v>6.8965517241379309E-2</v>
      </c>
      <c r="L89" s="37">
        <f>'5A By Lot'!M91/'5A By Lot'!$M91</f>
        <v>1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" customHeight="1">
      <c r="A90" s="40" t="s">
        <v>192</v>
      </c>
      <c r="B90" s="42">
        <f>'5A By Lot'!C92/'5A By Lot'!$M92</f>
        <v>0</v>
      </c>
      <c r="C90" s="42">
        <f>'5A By Lot'!D92/'5A By Lot'!$M92</f>
        <v>0</v>
      </c>
      <c r="D90" s="42">
        <f>'5A By Lot'!E92/'5A By Lot'!$M92</f>
        <v>0</v>
      </c>
      <c r="E90" s="42">
        <f>'5A By Lot'!F92/'5A By Lot'!$M92</f>
        <v>0</v>
      </c>
      <c r="F90" s="42">
        <f>'5A By Lot'!G92/'5A By Lot'!$M92</f>
        <v>0.25</v>
      </c>
      <c r="G90" s="42">
        <f>'5A By Lot'!H92/'5A By Lot'!$M92</f>
        <v>0.16666666666666666</v>
      </c>
      <c r="H90" s="42">
        <f>'5A By Lot'!I92/'5A By Lot'!$M92</f>
        <v>8.3333333333333329E-2</v>
      </c>
      <c r="I90" s="42">
        <f>'5A By Lot'!J92/'5A By Lot'!$M92</f>
        <v>0.16666666666666666</v>
      </c>
      <c r="J90" s="42">
        <f>'5A By Lot'!K92/'5A By Lot'!$M92</f>
        <v>0.16666666666666666</v>
      </c>
      <c r="K90" s="42">
        <f>'5A By Lot'!L92/'5A By Lot'!$M92</f>
        <v>0.16666666666666666</v>
      </c>
      <c r="L90" s="42">
        <f>'5A By Lot'!M92/'5A By Lot'!$M92</f>
        <v>1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" customHeight="1">
      <c r="A91" s="35" t="s">
        <v>193</v>
      </c>
      <c r="B91" s="37">
        <f>'5A By Lot'!C93/'5A By Lot'!$M93</f>
        <v>0.15789473684210525</v>
      </c>
      <c r="C91" s="37">
        <f>'5A By Lot'!D93/'5A By Lot'!$M93</f>
        <v>0</v>
      </c>
      <c r="D91" s="37">
        <f>'5A By Lot'!E93/'5A By Lot'!$M93</f>
        <v>0</v>
      </c>
      <c r="E91" s="37">
        <f>'5A By Lot'!F93/'5A By Lot'!$M93</f>
        <v>0.33333333333333331</v>
      </c>
      <c r="F91" s="37">
        <f>'5A By Lot'!G93/'5A By Lot'!$M93</f>
        <v>0.26315789473684209</v>
      </c>
      <c r="G91" s="37">
        <f>'5A By Lot'!H93/'5A By Lot'!$M93</f>
        <v>1.7543859649122806E-2</v>
      </c>
      <c r="H91" s="37">
        <f>'5A By Lot'!I93/'5A By Lot'!$M93</f>
        <v>0.21052631578947367</v>
      </c>
      <c r="I91" s="37">
        <f>'5A By Lot'!J93/'5A By Lot'!$M93</f>
        <v>1.7543859649122806E-2</v>
      </c>
      <c r="J91" s="37">
        <f>'5A By Lot'!K93/'5A By Lot'!$M93</f>
        <v>0</v>
      </c>
      <c r="K91" s="37">
        <f>'5A By Lot'!L93/'5A By Lot'!$M93</f>
        <v>0</v>
      </c>
      <c r="L91" s="37">
        <f>'5A By Lot'!M93/'5A By Lot'!$M93</f>
        <v>1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" customHeight="1">
      <c r="A92" s="40" t="s">
        <v>194</v>
      </c>
      <c r="B92" s="42">
        <f>'5A By Lot'!C94/'5A By Lot'!$M94</f>
        <v>0</v>
      </c>
      <c r="C92" s="42">
        <f>'5A By Lot'!D94/'5A By Lot'!$M94</f>
        <v>0</v>
      </c>
      <c r="D92" s="42">
        <f>'5A By Lot'!E94/'5A By Lot'!$M94</f>
        <v>0</v>
      </c>
      <c r="E92" s="42">
        <f>'5A By Lot'!F94/'5A By Lot'!$M94</f>
        <v>0</v>
      </c>
      <c r="F92" s="42">
        <f>'5A By Lot'!G94/'5A By Lot'!$M94</f>
        <v>0.875</v>
      </c>
      <c r="G92" s="42">
        <f>'5A By Lot'!H94/'5A By Lot'!$M94</f>
        <v>0</v>
      </c>
      <c r="H92" s="42">
        <f>'5A By Lot'!I94/'5A By Lot'!$M94</f>
        <v>0.125</v>
      </c>
      <c r="I92" s="42">
        <f>'5A By Lot'!J94/'5A By Lot'!$M94</f>
        <v>0</v>
      </c>
      <c r="J92" s="42">
        <f>'5A By Lot'!K94/'5A By Lot'!$M94</f>
        <v>0</v>
      </c>
      <c r="K92" s="42">
        <f>'5A By Lot'!L94/'5A By Lot'!$M94</f>
        <v>0</v>
      </c>
      <c r="L92" s="42">
        <f>'5A By Lot'!M94/'5A By Lot'!$M94</f>
        <v>1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" customHeight="1">
      <c r="A93" s="35" t="s">
        <v>195</v>
      </c>
      <c r="B93" s="37">
        <f>'5A By Lot'!C95/'5A By Lot'!$M95</f>
        <v>0</v>
      </c>
      <c r="C93" s="37">
        <f>'5A By Lot'!D95/'5A By Lot'!$M95</f>
        <v>0</v>
      </c>
      <c r="D93" s="37">
        <f>'5A By Lot'!E95/'5A By Lot'!$M95</f>
        <v>0</v>
      </c>
      <c r="E93" s="37">
        <f>'5A By Lot'!F95/'5A By Lot'!$M95</f>
        <v>0</v>
      </c>
      <c r="F93" s="37">
        <f>'5A By Lot'!G95/'5A By Lot'!$M95</f>
        <v>0.33333333333333331</v>
      </c>
      <c r="G93" s="37">
        <f>'5A By Lot'!H95/'5A By Lot'!$M95</f>
        <v>0</v>
      </c>
      <c r="H93" s="37">
        <f>'5A By Lot'!I95/'5A By Lot'!$M95</f>
        <v>0.66666666666666663</v>
      </c>
      <c r="I93" s="37">
        <f>'5A By Lot'!J95/'5A By Lot'!$M95</f>
        <v>0</v>
      </c>
      <c r="J93" s="37">
        <f>'5A By Lot'!K95/'5A By Lot'!$M95</f>
        <v>0</v>
      </c>
      <c r="K93" s="37">
        <f>'5A By Lot'!L95/'5A By Lot'!$M95</f>
        <v>0</v>
      </c>
      <c r="L93" s="37">
        <f>'5A By Lot'!M95/'5A By Lot'!$M95</f>
        <v>1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" customHeight="1">
      <c r="A94" s="40" t="s">
        <v>196</v>
      </c>
      <c r="B94" s="42">
        <f>'5A By Lot'!C96/'5A By Lot'!$M96</f>
        <v>0.1875</v>
      </c>
      <c r="C94" s="42">
        <f>'5A By Lot'!D96/'5A By Lot'!$M96</f>
        <v>0</v>
      </c>
      <c r="D94" s="42">
        <f>'5A By Lot'!E96/'5A By Lot'!$M96</f>
        <v>0</v>
      </c>
      <c r="E94" s="42">
        <f>'5A By Lot'!F96/'5A By Lot'!$M96</f>
        <v>0</v>
      </c>
      <c r="F94" s="42">
        <f>'5A By Lot'!G96/'5A By Lot'!$M96</f>
        <v>0.1875</v>
      </c>
      <c r="G94" s="42">
        <f>'5A By Lot'!H96/'5A By Lot'!$M96</f>
        <v>0</v>
      </c>
      <c r="H94" s="42">
        <f>'5A By Lot'!I96/'5A By Lot'!$M96</f>
        <v>0</v>
      </c>
      <c r="I94" s="42">
        <f>'5A By Lot'!J96/'5A By Lot'!$M96</f>
        <v>0</v>
      </c>
      <c r="J94" s="42">
        <f>'5A By Lot'!K96/'5A By Lot'!$M96</f>
        <v>0.1875</v>
      </c>
      <c r="K94" s="42">
        <f>'5A By Lot'!L96/'5A By Lot'!$M96</f>
        <v>0.4375</v>
      </c>
      <c r="L94" s="42">
        <f>'5A By Lot'!M96/'5A By Lot'!$M96</f>
        <v>1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" customHeight="1">
      <c r="A95" s="35" t="s">
        <v>197</v>
      </c>
      <c r="B95" s="37">
        <f>'5A By Lot'!C97/'5A By Lot'!$M97</f>
        <v>0</v>
      </c>
      <c r="C95" s="37">
        <f>'5A By Lot'!D97/'5A By Lot'!$M97</f>
        <v>0</v>
      </c>
      <c r="D95" s="37">
        <f>'5A By Lot'!E97/'5A By Lot'!$M97</f>
        <v>0</v>
      </c>
      <c r="E95" s="37">
        <f>'5A By Lot'!F97/'5A By Lot'!$M97</f>
        <v>0</v>
      </c>
      <c r="F95" s="37">
        <f>'5A By Lot'!G97/'5A By Lot'!$M97</f>
        <v>0.22222222222222221</v>
      </c>
      <c r="G95" s="37">
        <f>'5A By Lot'!H97/'5A By Lot'!$M97</f>
        <v>0.66666666666666663</v>
      </c>
      <c r="H95" s="37">
        <f>'5A By Lot'!I97/'5A By Lot'!$M97</f>
        <v>0.1111111111111111</v>
      </c>
      <c r="I95" s="37">
        <f>'5A By Lot'!J97/'5A By Lot'!$M97</f>
        <v>0</v>
      </c>
      <c r="J95" s="37">
        <f>'5A By Lot'!K97/'5A By Lot'!$M97</f>
        <v>0</v>
      </c>
      <c r="K95" s="37">
        <f>'5A By Lot'!L97/'5A By Lot'!$M97</f>
        <v>0</v>
      </c>
      <c r="L95" s="37">
        <f>'5A By Lot'!M97/'5A By Lot'!$M97</f>
        <v>1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" customHeight="1">
      <c r="A96" s="40" t="s">
        <v>198</v>
      </c>
      <c r="B96" s="42">
        <f>'5A By Lot'!C98/'5A By Lot'!$M98</f>
        <v>0.66666666666666663</v>
      </c>
      <c r="C96" s="42">
        <f>'5A By Lot'!D98/'5A By Lot'!$M98</f>
        <v>0.25287356321839083</v>
      </c>
      <c r="D96" s="42">
        <f>'5A By Lot'!E98/'5A By Lot'!$M98</f>
        <v>0</v>
      </c>
      <c r="E96" s="42">
        <f>'5A By Lot'!F98/'5A By Lot'!$M98</f>
        <v>0</v>
      </c>
      <c r="F96" s="42">
        <f>'5A By Lot'!G98/'5A By Lot'!$M98</f>
        <v>3.4482758620689655E-2</v>
      </c>
      <c r="G96" s="42">
        <f>'5A By Lot'!H98/'5A By Lot'!$M98</f>
        <v>0</v>
      </c>
      <c r="H96" s="42">
        <f>'5A By Lot'!I98/'5A By Lot'!$M98</f>
        <v>4.5977011494252873E-2</v>
      </c>
      <c r="I96" s="42">
        <f>'5A By Lot'!J98/'5A By Lot'!$M98</f>
        <v>0</v>
      </c>
      <c r="J96" s="42">
        <f>'5A By Lot'!K98/'5A By Lot'!$M98</f>
        <v>0</v>
      </c>
      <c r="K96" s="42">
        <f>'5A By Lot'!L98/'5A By Lot'!$M98</f>
        <v>0</v>
      </c>
      <c r="L96" s="42">
        <f>'5A By Lot'!M98/'5A By Lot'!$M98</f>
        <v>1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" customHeight="1">
      <c r="A97" s="35" t="s">
        <v>199</v>
      </c>
      <c r="B97" s="37">
        <f>'5A By Lot'!C99/'5A By Lot'!$M99</f>
        <v>0</v>
      </c>
      <c r="C97" s="37">
        <f>'5A By Lot'!D99/'5A By Lot'!$M99</f>
        <v>0</v>
      </c>
      <c r="D97" s="37">
        <f>'5A By Lot'!E99/'5A By Lot'!$M99</f>
        <v>0</v>
      </c>
      <c r="E97" s="37">
        <f>'5A By Lot'!F99/'5A By Lot'!$M99</f>
        <v>0</v>
      </c>
      <c r="F97" s="37">
        <f>'5A By Lot'!G99/'5A By Lot'!$M99</f>
        <v>0</v>
      </c>
      <c r="G97" s="37">
        <f>'5A By Lot'!H99/'5A By Lot'!$M99</f>
        <v>0</v>
      </c>
      <c r="H97" s="37">
        <f>'5A By Lot'!I99/'5A By Lot'!$M99</f>
        <v>0.8571428571428571</v>
      </c>
      <c r="I97" s="37">
        <f>'5A By Lot'!J99/'5A By Lot'!$M99</f>
        <v>0</v>
      </c>
      <c r="J97" s="37">
        <f>'5A By Lot'!K99/'5A By Lot'!$M99</f>
        <v>0</v>
      </c>
      <c r="K97" s="37">
        <f>'5A By Lot'!L99/'5A By Lot'!$M99</f>
        <v>0.14285714285714285</v>
      </c>
      <c r="L97" s="37">
        <f>'5A By Lot'!M99/'5A By Lot'!$M99</f>
        <v>1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" customHeight="1">
      <c r="A98" s="40" t="s">
        <v>201</v>
      </c>
      <c r="B98" s="42">
        <f>'5A By Lot'!C100/'5A By Lot'!$M100</f>
        <v>0</v>
      </c>
      <c r="C98" s="42">
        <f>'5A By Lot'!D100/'5A By Lot'!$M100</f>
        <v>0</v>
      </c>
      <c r="D98" s="42">
        <f>'5A By Lot'!E100/'5A By Lot'!$M100</f>
        <v>0</v>
      </c>
      <c r="E98" s="42">
        <f>'5A By Lot'!F100/'5A By Lot'!$M100</f>
        <v>0.75187969924812026</v>
      </c>
      <c r="F98" s="42">
        <f>'5A By Lot'!G100/'5A By Lot'!$M100</f>
        <v>2.2556390977443608E-2</v>
      </c>
      <c r="G98" s="42">
        <f>'5A By Lot'!H100/'5A By Lot'!$M100</f>
        <v>0.15037593984962405</v>
      </c>
      <c r="H98" s="42">
        <f>'5A By Lot'!I100/'5A By Lot'!$M100</f>
        <v>7.5187969924812026E-2</v>
      </c>
      <c r="I98" s="42">
        <f>'5A By Lot'!J100/'5A By Lot'!$M100</f>
        <v>0</v>
      </c>
      <c r="J98" s="42">
        <f>'5A By Lot'!K100/'5A By Lot'!$M100</f>
        <v>0</v>
      </c>
      <c r="K98" s="42">
        <f>'5A By Lot'!L100/'5A By Lot'!$M100</f>
        <v>0</v>
      </c>
      <c r="L98" s="42">
        <f>'5A By Lot'!M100/'5A By Lot'!$M100</f>
        <v>1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" customHeight="1">
      <c r="A99" s="35" t="s">
        <v>202</v>
      </c>
      <c r="B99" s="37">
        <f>'5A By Lot'!C101/'5A By Lot'!$M101</f>
        <v>0.23931623931623933</v>
      </c>
      <c r="C99" s="37">
        <f>'5A By Lot'!D101/'5A By Lot'!$M101</f>
        <v>0</v>
      </c>
      <c r="D99" s="37">
        <f>'5A By Lot'!E101/'5A By Lot'!$M101</f>
        <v>0</v>
      </c>
      <c r="E99" s="37">
        <f>'5A By Lot'!F101/'5A By Lot'!$M101</f>
        <v>0.47008547008547008</v>
      </c>
      <c r="F99" s="37">
        <f>'5A By Lot'!G101/'5A By Lot'!$M101</f>
        <v>2.564102564102564E-2</v>
      </c>
      <c r="G99" s="37">
        <f>'5A By Lot'!H101/'5A By Lot'!$M101</f>
        <v>0.18803418803418803</v>
      </c>
      <c r="H99" s="37">
        <f>'5A By Lot'!I101/'5A By Lot'!$M101</f>
        <v>7.6923076923076927E-2</v>
      </c>
      <c r="I99" s="37">
        <f>'5A By Lot'!J101/'5A By Lot'!$M101</f>
        <v>0</v>
      </c>
      <c r="J99" s="37">
        <f>'5A By Lot'!K101/'5A By Lot'!$M101</f>
        <v>0</v>
      </c>
      <c r="K99" s="37">
        <f>'5A By Lot'!L101/'5A By Lot'!$M101</f>
        <v>0</v>
      </c>
      <c r="L99" s="37">
        <f>'5A By Lot'!M101/'5A By Lot'!$M101</f>
        <v>1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" customHeight="1">
      <c r="A100" s="40" t="s">
        <v>203</v>
      </c>
      <c r="B100" s="42">
        <f>'5A By Lot'!C102/'5A By Lot'!$M102</f>
        <v>0.92903225806451617</v>
      </c>
      <c r="C100" s="42">
        <f>'5A By Lot'!D102/'5A By Lot'!$M102</f>
        <v>0</v>
      </c>
      <c r="D100" s="42">
        <f>'5A By Lot'!E102/'5A By Lot'!$M102</f>
        <v>0</v>
      </c>
      <c r="E100" s="42">
        <f>'5A By Lot'!F102/'5A By Lot'!$M102</f>
        <v>0</v>
      </c>
      <c r="F100" s="42">
        <f>'5A By Lot'!G102/'5A By Lot'!$M102</f>
        <v>0</v>
      </c>
      <c r="G100" s="42">
        <f>'5A By Lot'!H102/'5A By Lot'!$M102</f>
        <v>7.0967741935483872E-2</v>
      </c>
      <c r="H100" s="42">
        <f>'5A By Lot'!I102/'5A By Lot'!$M102</f>
        <v>0</v>
      </c>
      <c r="I100" s="42">
        <f>'5A By Lot'!J102/'5A By Lot'!$M102</f>
        <v>0</v>
      </c>
      <c r="J100" s="42">
        <f>'5A By Lot'!K102/'5A By Lot'!$M102</f>
        <v>0</v>
      </c>
      <c r="K100" s="42">
        <f>'5A By Lot'!L102/'5A By Lot'!$M102</f>
        <v>0</v>
      </c>
      <c r="L100" s="42">
        <f>'5A By Lot'!M102/'5A By Lot'!$M102</f>
        <v>1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" customHeight="1">
      <c r="A101" s="35" t="s">
        <v>204</v>
      </c>
      <c r="B101" s="37">
        <f>'5A By Lot'!C103/'5A By Lot'!$M103</f>
        <v>1</v>
      </c>
      <c r="C101" s="37">
        <f>'5A By Lot'!D103/'5A By Lot'!$M103</f>
        <v>0</v>
      </c>
      <c r="D101" s="37">
        <f>'5A By Lot'!E103/'5A By Lot'!$M103</f>
        <v>0</v>
      </c>
      <c r="E101" s="37">
        <f>'5A By Lot'!F103/'5A By Lot'!$M103</f>
        <v>0</v>
      </c>
      <c r="F101" s="37">
        <f>'5A By Lot'!G103/'5A By Lot'!$M103</f>
        <v>0</v>
      </c>
      <c r="G101" s="37">
        <f>'5A By Lot'!H103/'5A By Lot'!$M103</f>
        <v>0</v>
      </c>
      <c r="H101" s="37">
        <f>'5A By Lot'!I103/'5A By Lot'!$M103</f>
        <v>0</v>
      </c>
      <c r="I101" s="37">
        <f>'5A By Lot'!J103/'5A By Lot'!$M103</f>
        <v>0</v>
      </c>
      <c r="J101" s="37">
        <f>'5A By Lot'!K103/'5A By Lot'!$M103</f>
        <v>0</v>
      </c>
      <c r="K101" s="37">
        <f>'5A By Lot'!L103/'5A By Lot'!$M103</f>
        <v>0</v>
      </c>
      <c r="L101" s="37">
        <f>'5A By Lot'!M103/'5A By Lot'!$M103</f>
        <v>1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" customHeight="1">
      <c r="A102" s="40" t="s">
        <v>205</v>
      </c>
      <c r="B102" s="42">
        <f>'5A By Lot'!C104/'5A By Lot'!$M104</f>
        <v>1</v>
      </c>
      <c r="C102" s="42">
        <f>'5A By Lot'!D104/'5A By Lot'!$M104</f>
        <v>0</v>
      </c>
      <c r="D102" s="42">
        <f>'5A By Lot'!E104/'5A By Lot'!$M104</f>
        <v>0</v>
      </c>
      <c r="E102" s="42">
        <f>'5A By Lot'!F104/'5A By Lot'!$M104</f>
        <v>0</v>
      </c>
      <c r="F102" s="42">
        <f>'5A By Lot'!G104/'5A By Lot'!$M104</f>
        <v>0</v>
      </c>
      <c r="G102" s="42">
        <f>'5A By Lot'!H104/'5A By Lot'!$M104</f>
        <v>0</v>
      </c>
      <c r="H102" s="42">
        <f>'5A By Lot'!I104/'5A By Lot'!$M104</f>
        <v>0</v>
      </c>
      <c r="I102" s="42">
        <f>'5A By Lot'!J104/'5A By Lot'!$M104</f>
        <v>0</v>
      </c>
      <c r="J102" s="42">
        <f>'5A By Lot'!K104/'5A By Lot'!$M104</f>
        <v>0</v>
      </c>
      <c r="K102" s="42">
        <f>'5A By Lot'!L104/'5A By Lot'!$M104</f>
        <v>0</v>
      </c>
      <c r="L102" s="42">
        <f>'5A By Lot'!M104/'5A By Lot'!$M104</f>
        <v>1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" customHeight="1">
      <c r="A103" s="35" t="s">
        <v>206</v>
      </c>
      <c r="B103" s="37">
        <f>'5A By Lot'!C105/'5A By Lot'!$M105</f>
        <v>0</v>
      </c>
      <c r="C103" s="37">
        <f>'5A By Lot'!D105/'5A By Lot'!$M105</f>
        <v>1</v>
      </c>
      <c r="D103" s="37">
        <f>'5A By Lot'!E105/'5A By Lot'!$M105</f>
        <v>0</v>
      </c>
      <c r="E103" s="37">
        <f>'5A By Lot'!F105/'5A By Lot'!$M105</f>
        <v>0</v>
      </c>
      <c r="F103" s="37">
        <f>'5A By Lot'!G105/'5A By Lot'!$M105</f>
        <v>0</v>
      </c>
      <c r="G103" s="37">
        <f>'5A By Lot'!H105/'5A By Lot'!$M105</f>
        <v>0</v>
      </c>
      <c r="H103" s="37">
        <f>'5A By Lot'!I105/'5A By Lot'!$M105</f>
        <v>0</v>
      </c>
      <c r="I103" s="37">
        <f>'5A By Lot'!J105/'5A By Lot'!$M105</f>
        <v>0</v>
      </c>
      <c r="J103" s="37">
        <f>'5A By Lot'!K105/'5A By Lot'!$M105</f>
        <v>0</v>
      </c>
      <c r="K103" s="37">
        <f>'5A By Lot'!L105/'5A By Lot'!$M105</f>
        <v>0</v>
      </c>
      <c r="L103" s="37">
        <f>'5A By Lot'!M105/'5A By Lot'!$M105</f>
        <v>1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" customHeight="1">
      <c r="A104" s="40" t="s">
        <v>207</v>
      </c>
      <c r="B104" s="42">
        <f>'5A By Lot'!C106/'5A By Lot'!$M106</f>
        <v>0</v>
      </c>
      <c r="C104" s="42">
        <f>'5A By Lot'!D106/'5A By Lot'!$M106</f>
        <v>0</v>
      </c>
      <c r="D104" s="42">
        <f>'5A By Lot'!E106/'5A By Lot'!$M106</f>
        <v>0</v>
      </c>
      <c r="E104" s="42">
        <f>'5A By Lot'!F106/'5A By Lot'!$M106</f>
        <v>0</v>
      </c>
      <c r="F104" s="42">
        <f>'5A By Lot'!G106/'5A By Lot'!$M106</f>
        <v>0</v>
      </c>
      <c r="G104" s="42">
        <f>'5A By Lot'!H106/'5A By Lot'!$M106</f>
        <v>0</v>
      </c>
      <c r="H104" s="42">
        <f>'5A By Lot'!I106/'5A By Lot'!$M106</f>
        <v>0.45454545454545453</v>
      </c>
      <c r="I104" s="42">
        <f>'5A By Lot'!J106/'5A By Lot'!$M106</f>
        <v>0</v>
      </c>
      <c r="J104" s="42">
        <f>'5A By Lot'!K106/'5A By Lot'!$M106</f>
        <v>0.54545454545454541</v>
      </c>
      <c r="K104" s="42">
        <f>'5A By Lot'!L106/'5A By Lot'!$M106</f>
        <v>0</v>
      </c>
      <c r="L104" s="42">
        <f>'5A By Lot'!M106/'5A By Lot'!$M106</f>
        <v>1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" customHeight="1">
      <c r="A105" s="35" t="s">
        <v>208</v>
      </c>
      <c r="B105" s="37">
        <f>'5A By Lot'!C107/'5A By Lot'!$M107</f>
        <v>0.40281690140845072</v>
      </c>
      <c r="C105" s="37">
        <f>'5A By Lot'!D107/'5A By Lot'!$M107</f>
        <v>0.52112676056338025</v>
      </c>
      <c r="D105" s="37">
        <f>'5A By Lot'!E107/'5A By Lot'!$M107</f>
        <v>0</v>
      </c>
      <c r="E105" s="37">
        <f>'5A By Lot'!F107/'5A By Lot'!$M107</f>
        <v>3.3802816901408447E-2</v>
      </c>
      <c r="F105" s="37">
        <f>'5A By Lot'!G107/'5A By Lot'!$M107</f>
        <v>3.0985915492957747E-2</v>
      </c>
      <c r="G105" s="37">
        <f>'5A By Lot'!H107/'5A By Lot'!$M107</f>
        <v>0</v>
      </c>
      <c r="H105" s="37">
        <f>'5A By Lot'!I107/'5A By Lot'!$M107</f>
        <v>0</v>
      </c>
      <c r="I105" s="37">
        <f>'5A By Lot'!J107/'5A By Lot'!$M107</f>
        <v>0</v>
      </c>
      <c r="J105" s="37">
        <f>'5A By Lot'!K107/'5A By Lot'!$M107</f>
        <v>0</v>
      </c>
      <c r="K105" s="37">
        <f>'5A By Lot'!L107/'5A By Lot'!$M107</f>
        <v>1.1267605633802818E-2</v>
      </c>
      <c r="L105" s="37">
        <f>'5A By Lot'!M107/'5A By Lot'!$M107</f>
        <v>1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" customHeight="1">
      <c r="A106" s="40" t="s">
        <v>210</v>
      </c>
      <c r="B106" s="42">
        <f>'5A By Lot'!C108/'5A By Lot'!$M108</f>
        <v>0.10204081632653061</v>
      </c>
      <c r="C106" s="42">
        <f>'5A By Lot'!D108/'5A By Lot'!$M108</f>
        <v>0</v>
      </c>
      <c r="D106" s="42">
        <f>'5A By Lot'!E108/'5A By Lot'!$M108</f>
        <v>0</v>
      </c>
      <c r="E106" s="42">
        <f>'5A By Lot'!F108/'5A By Lot'!$M108</f>
        <v>8.1632653061224483E-2</v>
      </c>
      <c r="F106" s="42">
        <f>'5A By Lot'!G108/'5A By Lot'!$M108</f>
        <v>0.63265306122448983</v>
      </c>
      <c r="G106" s="42">
        <f>'5A By Lot'!H108/'5A By Lot'!$M108</f>
        <v>0</v>
      </c>
      <c r="H106" s="42">
        <f>'5A By Lot'!I108/'5A By Lot'!$M108</f>
        <v>0.12244897959183673</v>
      </c>
      <c r="I106" s="42">
        <f>'5A By Lot'!J108/'5A By Lot'!$M108</f>
        <v>0</v>
      </c>
      <c r="J106" s="42">
        <f>'5A By Lot'!K108/'5A By Lot'!$M108</f>
        <v>6.1224489795918366E-2</v>
      </c>
      <c r="K106" s="42">
        <f>'5A By Lot'!L108/'5A By Lot'!$M108</f>
        <v>0</v>
      </c>
      <c r="L106" s="42">
        <f>'5A By Lot'!M108/'5A By Lot'!$M108</f>
        <v>1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" customHeight="1">
      <c r="A107" s="35" t="s">
        <v>211</v>
      </c>
      <c r="B107" s="37">
        <f>'5A By Lot'!C109/'5A By Lot'!$M109</f>
        <v>0</v>
      </c>
      <c r="C107" s="37">
        <f>'5A By Lot'!D109/'5A By Lot'!$M109</f>
        <v>0</v>
      </c>
      <c r="D107" s="37">
        <f>'5A By Lot'!E109/'5A By Lot'!$M109</f>
        <v>0.53703703703703709</v>
      </c>
      <c r="E107" s="37">
        <f>'5A By Lot'!F109/'5A By Lot'!$M109</f>
        <v>0.22222222222222221</v>
      </c>
      <c r="F107" s="37">
        <f>'5A By Lot'!G109/'5A By Lot'!$M109</f>
        <v>5.5555555555555552E-2</v>
      </c>
      <c r="G107" s="37">
        <f>'5A By Lot'!H109/'5A By Lot'!$M109</f>
        <v>0</v>
      </c>
      <c r="H107" s="37">
        <f>'5A By Lot'!I109/'5A By Lot'!$M109</f>
        <v>0.1111111111111111</v>
      </c>
      <c r="I107" s="37">
        <f>'5A By Lot'!J109/'5A By Lot'!$M109</f>
        <v>0</v>
      </c>
      <c r="J107" s="37">
        <f>'5A By Lot'!K109/'5A By Lot'!$M109</f>
        <v>0</v>
      </c>
      <c r="K107" s="37">
        <f>'5A By Lot'!L109/'5A By Lot'!$M109</f>
        <v>7.407407407407407E-2</v>
      </c>
      <c r="L107" s="37">
        <f>'5A By Lot'!M109/'5A By Lot'!$M109</f>
        <v>1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" customHeight="1">
      <c r="A108" s="40" t="s">
        <v>212</v>
      </c>
      <c r="B108" s="42">
        <f>'5A By Lot'!C110/'5A By Lot'!$M110</f>
        <v>0</v>
      </c>
      <c r="C108" s="42">
        <f>'5A By Lot'!D110/'5A By Lot'!$M110</f>
        <v>0</v>
      </c>
      <c r="D108" s="42">
        <f>'5A By Lot'!E110/'5A By Lot'!$M110</f>
        <v>0</v>
      </c>
      <c r="E108" s="42">
        <f>'5A By Lot'!F110/'5A By Lot'!$M110</f>
        <v>0</v>
      </c>
      <c r="F108" s="42">
        <f>'5A By Lot'!G110/'5A By Lot'!$M110</f>
        <v>0.8</v>
      </c>
      <c r="G108" s="42">
        <f>'5A By Lot'!H110/'5A By Lot'!$M110</f>
        <v>0</v>
      </c>
      <c r="H108" s="42">
        <f>'5A By Lot'!I110/'5A By Lot'!$M110</f>
        <v>0</v>
      </c>
      <c r="I108" s="42">
        <f>'5A By Lot'!J110/'5A By Lot'!$M110</f>
        <v>0</v>
      </c>
      <c r="J108" s="42">
        <f>'5A By Lot'!K110/'5A By Lot'!$M110</f>
        <v>0.2</v>
      </c>
      <c r="K108" s="42">
        <f>'5A By Lot'!L110/'5A By Lot'!$M110</f>
        <v>0</v>
      </c>
      <c r="L108" s="42">
        <f>'5A By Lot'!M110/'5A By Lot'!$M110</f>
        <v>1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" customHeight="1">
      <c r="A109" s="35" t="s">
        <v>214</v>
      </c>
      <c r="B109" s="37">
        <f>'5A By Lot'!C111/'5A By Lot'!$M111</f>
        <v>0.13636363636363635</v>
      </c>
      <c r="C109" s="37">
        <f>'5A By Lot'!D111/'5A By Lot'!$M111</f>
        <v>0</v>
      </c>
      <c r="D109" s="37">
        <f>'5A By Lot'!E111/'5A By Lot'!$M111</f>
        <v>0</v>
      </c>
      <c r="E109" s="37">
        <f>'5A By Lot'!F111/'5A By Lot'!$M111</f>
        <v>0.54545454545454541</v>
      </c>
      <c r="F109" s="37">
        <f>'5A By Lot'!G111/'5A By Lot'!$M111</f>
        <v>0</v>
      </c>
      <c r="G109" s="37">
        <f>'5A By Lot'!H111/'5A By Lot'!$M111</f>
        <v>0</v>
      </c>
      <c r="H109" s="37">
        <f>'5A By Lot'!I111/'5A By Lot'!$M111</f>
        <v>9.0909090909090912E-2</v>
      </c>
      <c r="I109" s="37">
        <f>'5A By Lot'!J111/'5A By Lot'!$M111</f>
        <v>9.0909090909090912E-2</v>
      </c>
      <c r="J109" s="37">
        <f>'5A By Lot'!K111/'5A By Lot'!$M111</f>
        <v>0.13636363636363635</v>
      </c>
      <c r="K109" s="37">
        <f>'5A By Lot'!L111/'5A By Lot'!$M111</f>
        <v>0</v>
      </c>
      <c r="L109" s="37">
        <f>'5A By Lot'!M111/'5A By Lot'!$M111</f>
        <v>1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" customHeight="1">
      <c r="A110" s="40" t="s">
        <v>215</v>
      </c>
      <c r="B110" s="42">
        <f>'5A By Lot'!C112/'5A By Lot'!$M112</f>
        <v>0</v>
      </c>
      <c r="C110" s="42">
        <f>'5A By Lot'!D112/'5A By Lot'!$M112</f>
        <v>0.20987654320987653</v>
      </c>
      <c r="D110" s="42">
        <f>'5A By Lot'!E112/'5A By Lot'!$M112</f>
        <v>0</v>
      </c>
      <c r="E110" s="42">
        <f>'5A By Lot'!F112/'5A By Lot'!$M112</f>
        <v>6.584362139917696E-2</v>
      </c>
      <c r="F110" s="42">
        <f>'5A By Lot'!G112/'5A By Lot'!$M112</f>
        <v>4.9382716049382713E-2</v>
      </c>
      <c r="G110" s="42">
        <f>'5A By Lot'!H112/'5A By Lot'!$M112</f>
        <v>4.1152263374485597E-2</v>
      </c>
      <c r="H110" s="42">
        <f>'5A By Lot'!I112/'5A By Lot'!$M112</f>
        <v>3.7037037037037035E-2</v>
      </c>
      <c r="I110" s="42">
        <f>'5A By Lot'!J112/'5A By Lot'!$M112</f>
        <v>0.53086419753086422</v>
      </c>
      <c r="J110" s="42">
        <f>'5A By Lot'!K112/'5A By Lot'!$M112</f>
        <v>3.292181069958848E-2</v>
      </c>
      <c r="K110" s="42">
        <f>'5A By Lot'!L112/'5A By Lot'!$M112</f>
        <v>3.292181069958848E-2</v>
      </c>
      <c r="L110" s="42">
        <f>'5A By Lot'!M112/'5A By Lot'!$M112</f>
        <v>1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" customHeight="1">
      <c r="A111" s="35" t="s">
        <v>217</v>
      </c>
      <c r="B111" s="37">
        <f>'5A By Lot'!C113/'5A By Lot'!$M113</f>
        <v>0.2857142857142857</v>
      </c>
      <c r="C111" s="37">
        <f>'5A By Lot'!D113/'5A By Lot'!$M113</f>
        <v>0</v>
      </c>
      <c r="D111" s="37">
        <f>'5A By Lot'!E113/'5A By Lot'!$M113</f>
        <v>0</v>
      </c>
      <c r="E111" s="37">
        <f>'5A By Lot'!F113/'5A By Lot'!$M113</f>
        <v>8.5714285714285715E-2</v>
      </c>
      <c r="F111" s="37">
        <f>'5A By Lot'!G113/'5A By Lot'!$M113</f>
        <v>0.25714285714285712</v>
      </c>
      <c r="G111" s="37">
        <f>'5A By Lot'!H113/'5A By Lot'!$M113</f>
        <v>0</v>
      </c>
      <c r="H111" s="37">
        <f>'5A By Lot'!I113/'5A By Lot'!$M113</f>
        <v>0.2857142857142857</v>
      </c>
      <c r="I111" s="37">
        <f>'5A By Lot'!J113/'5A By Lot'!$M113</f>
        <v>0</v>
      </c>
      <c r="J111" s="37">
        <f>'5A By Lot'!K113/'5A By Lot'!$M113</f>
        <v>0</v>
      </c>
      <c r="K111" s="37">
        <f>'5A By Lot'!L113/'5A By Lot'!$M113</f>
        <v>8.5714285714285715E-2</v>
      </c>
      <c r="L111" s="37">
        <f>'5A By Lot'!M113/'5A By Lot'!$M113</f>
        <v>1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" customHeight="1">
      <c r="A112" s="40" t="s">
        <v>218</v>
      </c>
      <c r="B112" s="42">
        <f>'5A By Lot'!C114/'5A By Lot'!$M114</f>
        <v>0</v>
      </c>
      <c r="C112" s="42">
        <f>'5A By Lot'!D114/'5A By Lot'!$M114</f>
        <v>0</v>
      </c>
      <c r="D112" s="42">
        <f>'5A By Lot'!E114/'5A By Lot'!$M114</f>
        <v>0</v>
      </c>
      <c r="E112" s="42">
        <f>'5A By Lot'!F114/'5A By Lot'!$M114</f>
        <v>0</v>
      </c>
      <c r="F112" s="42">
        <f>'5A By Lot'!G114/'5A By Lot'!$M114</f>
        <v>0.2</v>
      </c>
      <c r="G112" s="42">
        <f>'5A By Lot'!H114/'5A By Lot'!$M114</f>
        <v>0</v>
      </c>
      <c r="H112" s="42">
        <f>'5A By Lot'!I114/'5A By Lot'!$M114</f>
        <v>0</v>
      </c>
      <c r="I112" s="42">
        <f>'5A By Lot'!J114/'5A By Lot'!$M114</f>
        <v>0</v>
      </c>
      <c r="J112" s="42">
        <f>'5A By Lot'!K114/'5A By Lot'!$M114</f>
        <v>0.8</v>
      </c>
      <c r="K112" s="42">
        <f>'5A By Lot'!L114/'5A By Lot'!$M114</f>
        <v>0</v>
      </c>
      <c r="L112" s="42">
        <f>'5A By Lot'!M114/'5A By Lot'!$M114</f>
        <v>1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" customHeight="1">
      <c r="A113" s="35" t="s">
        <v>219</v>
      </c>
      <c r="B113" s="37">
        <f>'5A By Lot'!C115/'5A By Lot'!$M115</f>
        <v>0.14077669902912621</v>
      </c>
      <c r="C113" s="37">
        <f>'5A By Lot'!D115/'5A By Lot'!$M115</f>
        <v>0.80582524271844658</v>
      </c>
      <c r="D113" s="37">
        <f>'5A By Lot'!E115/'5A By Lot'!$M115</f>
        <v>0</v>
      </c>
      <c r="E113" s="37">
        <f>'5A By Lot'!F115/'5A By Lot'!$M115</f>
        <v>4.3689320388349516E-2</v>
      </c>
      <c r="F113" s="37">
        <f>'5A By Lot'!G115/'5A By Lot'!$M115</f>
        <v>0</v>
      </c>
      <c r="G113" s="37">
        <f>'5A By Lot'!H115/'5A By Lot'!$M115</f>
        <v>9.7087378640776691E-3</v>
      </c>
      <c r="H113" s="37">
        <f>'5A By Lot'!I115/'5A By Lot'!$M115</f>
        <v>0</v>
      </c>
      <c r="I113" s="37">
        <f>'5A By Lot'!J115/'5A By Lot'!$M115</f>
        <v>0</v>
      </c>
      <c r="J113" s="37">
        <f>'5A By Lot'!K115/'5A By Lot'!$M115</f>
        <v>0</v>
      </c>
      <c r="K113" s="37">
        <f>'5A By Lot'!L115/'5A By Lot'!$M115</f>
        <v>0</v>
      </c>
      <c r="L113" s="37">
        <f>'5A By Lot'!M115/'5A By Lot'!$M115</f>
        <v>1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" customHeight="1">
      <c r="A114" s="40" t="s">
        <v>221</v>
      </c>
      <c r="B114" s="42">
        <f>'5A By Lot'!C116/'5A By Lot'!$M116</f>
        <v>0</v>
      </c>
      <c r="C114" s="42">
        <f>'5A By Lot'!D116/'5A By Lot'!$M116</f>
        <v>1</v>
      </c>
      <c r="D114" s="42">
        <f>'5A By Lot'!E116/'5A By Lot'!$M116</f>
        <v>0</v>
      </c>
      <c r="E114" s="42">
        <f>'5A By Lot'!F116/'5A By Lot'!$M116</f>
        <v>0</v>
      </c>
      <c r="F114" s="42">
        <f>'5A By Lot'!G116/'5A By Lot'!$M116</f>
        <v>0</v>
      </c>
      <c r="G114" s="42">
        <f>'5A By Lot'!H116/'5A By Lot'!$M116</f>
        <v>0</v>
      </c>
      <c r="H114" s="42">
        <f>'5A By Lot'!I116/'5A By Lot'!$M116</f>
        <v>0</v>
      </c>
      <c r="I114" s="42">
        <f>'5A By Lot'!J116/'5A By Lot'!$M116</f>
        <v>0</v>
      </c>
      <c r="J114" s="42">
        <f>'5A By Lot'!K116/'5A By Lot'!$M116</f>
        <v>0</v>
      </c>
      <c r="K114" s="42">
        <f>'5A By Lot'!L116/'5A By Lot'!$M116</f>
        <v>0</v>
      </c>
      <c r="L114" s="42">
        <f>'5A By Lot'!M116/'5A By Lot'!$M116</f>
        <v>1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" customHeight="1">
      <c r="A115" s="35" t="s">
        <v>222</v>
      </c>
      <c r="B115" s="37">
        <f>'5A By Lot'!C117/'5A By Lot'!$M117</f>
        <v>0</v>
      </c>
      <c r="C115" s="37">
        <f>'5A By Lot'!D117/'5A By Lot'!$M117</f>
        <v>0</v>
      </c>
      <c r="D115" s="37">
        <f>'5A By Lot'!E117/'5A By Lot'!$M117</f>
        <v>0</v>
      </c>
      <c r="E115" s="37">
        <f>'5A By Lot'!F117/'5A By Lot'!$M117</f>
        <v>0</v>
      </c>
      <c r="F115" s="37">
        <f>'5A By Lot'!G117/'5A By Lot'!$M117</f>
        <v>0</v>
      </c>
      <c r="G115" s="37">
        <f>'5A By Lot'!H117/'5A By Lot'!$M117</f>
        <v>0</v>
      </c>
      <c r="H115" s="37">
        <f>'5A By Lot'!I117/'5A By Lot'!$M117</f>
        <v>0.83333333333333337</v>
      </c>
      <c r="I115" s="37">
        <f>'5A By Lot'!J117/'5A By Lot'!$M117</f>
        <v>0</v>
      </c>
      <c r="J115" s="37">
        <f>'5A By Lot'!K117/'5A By Lot'!$M117</f>
        <v>0.16666666666666666</v>
      </c>
      <c r="K115" s="37">
        <f>'5A By Lot'!L117/'5A By Lot'!$M117</f>
        <v>0</v>
      </c>
      <c r="L115" s="37">
        <f>'5A By Lot'!M117/'5A By Lot'!$M117</f>
        <v>1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" customHeight="1">
      <c r="A116" s="40" t="s">
        <v>223</v>
      </c>
      <c r="B116" s="42">
        <f>'5A By Lot'!C118/'5A By Lot'!$M118</f>
        <v>0.53448275862068961</v>
      </c>
      <c r="C116" s="42">
        <f>'5A By Lot'!D118/'5A By Lot'!$M118</f>
        <v>0</v>
      </c>
      <c r="D116" s="42">
        <f>'5A By Lot'!E118/'5A By Lot'!$M118</f>
        <v>0</v>
      </c>
      <c r="E116" s="42">
        <f>'5A By Lot'!F118/'5A By Lot'!$M118</f>
        <v>2.1551724137931036E-2</v>
      </c>
      <c r="F116" s="42">
        <f>'5A By Lot'!G118/'5A By Lot'!$M118</f>
        <v>0.36206896551724138</v>
      </c>
      <c r="G116" s="42">
        <f>'5A By Lot'!H118/'5A By Lot'!$M118</f>
        <v>5.6034482758620691E-2</v>
      </c>
      <c r="H116" s="42">
        <f>'5A By Lot'!I118/'5A By Lot'!$M118</f>
        <v>1.7241379310344827E-2</v>
      </c>
      <c r="I116" s="42">
        <f>'5A By Lot'!J118/'5A By Lot'!$M118</f>
        <v>8.6206896551724137E-3</v>
      </c>
      <c r="J116" s="42">
        <f>'5A By Lot'!K118/'5A By Lot'!$M118</f>
        <v>0</v>
      </c>
      <c r="K116" s="42">
        <f>'5A By Lot'!L118/'5A By Lot'!$M118</f>
        <v>0</v>
      </c>
      <c r="L116" s="42">
        <f>'5A By Lot'!M118/'5A By Lot'!$M118</f>
        <v>1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" customHeight="1">
      <c r="A117" s="35" t="s">
        <v>224</v>
      </c>
      <c r="B117" s="37">
        <f>'5A By Lot'!C119/'5A By Lot'!$M119</f>
        <v>0.20634920634920634</v>
      </c>
      <c r="C117" s="37">
        <f>'5A By Lot'!D119/'5A By Lot'!$M119</f>
        <v>0</v>
      </c>
      <c r="D117" s="37">
        <f>'5A By Lot'!E119/'5A By Lot'!$M119</f>
        <v>0</v>
      </c>
      <c r="E117" s="37">
        <f>'5A By Lot'!F119/'5A By Lot'!$M119</f>
        <v>0.30158730158730157</v>
      </c>
      <c r="F117" s="37">
        <f>'5A By Lot'!G119/'5A By Lot'!$M119</f>
        <v>0.30158730158730157</v>
      </c>
      <c r="G117" s="37">
        <f>'5A By Lot'!H119/'5A By Lot'!$M119</f>
        <v>7.9365079365079361E-3</v>
      </c>
      <c r="H117" s="37">
        <f>'5A By Lot'!I119/'5A By Lot'!$M119</f>
        <v>0.11904761904761904</v>
      </c>
      <c r="I117" s="37">
        <f>'5A By Lot'!J119/'5A By Lot'!$M119</f>
        <v>0</v>
      </c>
      <c r="J117" s="37">
        <f>'5A By Lot'!K119/'5A By Lot'!$M119</f>
        <v>1.5873015873015872E-2</v>
      </c>
      <c r="K117" s="37">
        <f>'5A By Lot'!L119/'5A By Lot'!$M119</f>
        <v>4.7619047619047616E-2</v>
      </c>
      <c r="L117" s="37">
        <f>'5A By Lot'!M119/'5A By Lot'!$M119</f>
        <v>1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" customHeight="1">
      <c r="A118" s="65" t="s">
        <v>225</v>
      </c>
      <c r="B118" s="70">
        <f>'5A By Lot'!C120/'5A By Lot'!$M120</f>
        <v>0</v>
      </c>
      <c r="C118" s="70">
        <f>'5A By Lot'!D120/'5A By Lot'!$M120</f>
        <v>0</v>
      </c>
      <c r="D118" s="70">
        <f>'5A By Lot'!E120/'5A By Lot'!$M120</f>
        <v>0</v>
      </c>
      <c r="E118" s="70">
        <f>'5A By Lot'!F120/'5A By Lot'!$M120</f>
        <v>0</v>
      </c>
      <c r="F118" s="70">
        <f>'5A By Lot'!G120/'5A By Lot'!$M120</f>
        <v>0.5</v>
      </c>
      <c r="G118" s="70">
        <f>'5A By Lot'!H120/'5A By Lot'!$M120</f>
        <v>0</v>
      </c>
      <c r="H118" s="70">
        <f>'5A By Lot'!I120/'5A By Lot'!$M120</f>
        <v>6.25E-2</v>
      </c>
      <c r="I118" s="70">
        <f>'5A By Lot'!J120/'5A By Lot'!$M120</f>
        <v>0.4375</v>
      </c>
      <c r="J118" s="70">
        <f>'5A By Lot'!K120/'5A By Lot'!$M120</f>
        <v>0</v>
      </c>
      <c r="K118" s="70">
        <f>'5A By Lot'!L120/'5A By Lot'!$M120</f>
        <v>0</v>
      </c>
      <c r="L118" s="70">
        <f>'5A By Lot'!M120/'5A By Lot'!$M120</f>
        <v>1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" customHeight="1">
      <c r="A119" s="66" t="s">
        <v>226</v>
      </c>
      <c r="B119" s="71">
        <f>'5A By Lot'!C121/'5A By Lot'!$M121</f>
        <v>0</v>
      </c>
      <c r="C119" s="71">
        <f>'5A By Lot'!D121/'5A By Lot'!$M121</f>
        <v>0</v>
      </c>
      <c r="D119" s="71">
        <f>'5A By Lot'!E121/'5A By Lot'!$M121</f>
        <v>0</v>
      </c>
      <c r="E119" s="71">
        <f>'5A By Lot'!F121/'5A By Lot'!$M121</f>
        <v>0</v>
      </c>
      <c r="F119" s="71">
        <f>'5A By Lot'!G121/'5A By Lot'!$M121</f>
        <v>0.75</v>
      </c>
      <c r="G119" s="71">
        <f>'5A By Lot'!H121/'5A By Lot'!$M121</f>
        <v>0</v>
      </c>
      <c r="H119" s="71">
        <f>'5A By Lot'!I121/'5A By Lot'!$M121</f>
        <v>0.25</v>
      </c>
      <c r="I119" s="71">
        <f>'5A By Lot'!J121/'5A By Lot'!$M121</f>
        <v>0</v>
      </c>
      <c r="J119" s="71">
        <f>'5A By Lot'!K121/'5A By Lot'!$M121</f>
        <v>0</v>
      </c>
      <c r="K119" s="71">
        <f>'5A By Lot'!L121/'5A By Lot'!$M121</f>
        <v>0</v>
      </c>
      <c r="L119" s="71">
        <f>'5A By Lot'!M121/'5A By Lot'!$M121</f>
        <v>1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" customHeight="1">
      <c r="A120" s="65" t="s">
        <v>228</v>
      </c>
      <c r="B120" s="70">
        <f>'5A By Lot'!C122/'5A By Lot'!$M122</f>
        <v>0</v>
      </c>
      <c r="C120" s="70">
        <f>'5A By Lot'!D122/'5A By Lot'!$M122</f>
        <v>0</v>
      </c>
      <c r="D120" s="70">
        <f>'5A By Lot'!E122/'5A By Lot'!$M122</f>
        <v>0</v>
      </c>
      <c r="E120" s="70">
        <f>'5A By Lot'!F122/'5A By Lot'!$M122</f>
        <v>0</v>
      </c>
      <c r="F120" s="70">
        <f>'5A By Lot'!G122/'5A By Lot'!$M122</f>
        <v>0</v>
      </c>
      <c r="G120" s="70">
        <f>'5A By Lot'!H122/'5A By Lot'!$M122</f>
        <v>0</v>
      </c>
      <c r="H120" s="70">
        <f>'5A By Lot'!I122/'5A By Lot'!$M122</f>
        <v>0</v>
      </c>
      <c r="I120" s="70">
        <f>'5A By Lot'!J122/'5A By Lot'!$M122</f>
        <v>0</v>
      </c>
      <c r="J120" s="70">
        <f>'5A By Lot'!K122/'5A By Lot'!$M122</f>
        <v>1</v>
      </c>
      <c r="K120" s="70">
        <f>'5A By Lot'!L122/'5A By Lot'!$M122</f>
        <v>0</v>
      </c>
      <c r="L120" s="70">
        <f>'5A By Lot'!M122/'5A By Lot'!$M122</f>
        <v>1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" customHeight="1">
      <c r="A121" s="66" t="s">
        <v>229</v>
      </c>
      <c r="B121" s="71">
        <f>'5A By Lot'!C123/'5A By Lot'!$M123</f>
        <v>0</v>
      </c>
      <c r="C121" s="71">
        <f>'5A By Lot'!D123/'5A By Lot'!$M123</f>
        <v>0</v>
      </c>
      <c r="D121" s="71">
        <f>'5A By Lot'!E123/'5A By Lot'!$M123</f>
        <v>0</v>
      </c>
      <c r="E121" s="71">
        <f>'5A By Lot'!F123/'5A By Lot'!$M123</f>
        <v>0</v>
      </c>
      <c r="F121" s="71">
        <f>'5A By Lot'!G123/'5A By Lot'!$M123</f>
        <v>0</v>
      </c>
      <c r="G121" s="71">
        <f>'5A By Lot'!H123/'5A By Lot'!$M123</f>
        <v>0.3</v>
      </c>
      <c r="H121" s="71">
        <f>'5A By Lot'!I123/'5A By Lot'!$M123</f>
        <v>0.2</v>
      </c>
      <c r="I121" s="71">
        <f>'5A By Lot'!J123/'5A By Lot'!$M123</f>
        <v>0</v>
      </c>
      <c r="J121" s="71">
        <f>'5A By Lot'!K123/'5A By Lot'!$M123</f>
        <v>0</v>
      </c>
      <c r="K121" s="71">
        <f>'5A By Lot'!L123/'5A By Lot'!$M123</f>
        <v>0.5</v>
      </c>
      <c r="L121" s="71">
        <f>'5A By Lot'!M123/'5A By Lot'!$M123</f>
        <v>1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" customHeight="1">
      <c r="A122" s="295" t="s">
        <v>230</v>
      </c>
      <c r="B122" s="296">
        <f>'5A By Lot'!C124/'5A By Lot'!$M124</f>
        <v>0.90225563909774431</v>
      </c>
      <c r="C122" s="296">
        <f>'5A By Lot'!D124/'5A By Lot'!$M124</f>
        <v>0</v>
      </c>
      <c r="D122" s="296">
        <f>'5A By Lot'!E124/'5A By Lot'!$M124</f>
        <v>0</v>
      </c>
      <c r="E122" s="296">
        <f>'5A By Lot'!F124/'5A By Lot'!$M124</f>
        <v>0</v>
      </c>
      <c r="F122" s="296">
        <f>'5A By Lot'!G124/'5A By Lot'!$M124</f>
        <v>0</v>
      </c>
      <c r="G122" s="296">
        <f>'5A By Lot'!H124/'5A By Lot'!$M124</f>
        <v>6.0150375939849621E-2</v>
      </c>
      <c r="H122" s="296">
        <f>'5A By Lot'!I124/'5A By Lot'!$M124</f>
        <v>3.7593984962406013E-2</v>
      </c>
      <c r="I122" s="296">
        <f>'5A By Lot'!J124/'5A By Lot'!$M124</f>
        <v>0</v>
      </c>
      <c r="J122" s="296">
        <f>'5A By Lot'!K124/'5A By Lot'!$M124</f>
        <v>0</v>
      </c>
      <c r="K122" s="296">
        <f>'5A By Lot'!L124/'5A By Lot'!$M124</f>
        <v>0</v>
      </c>
      <c r="L122" s="296">
        <f>'5A By Lot'!M124/'5A By Lot'!$M124</f>
        <v>1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" customHeight="1">
      <c r="A123" s="66" t="s">
        <v>231</v>
      </c>
      <c r="B123" s="71">
        <f>'5A By Lot'!C125/'5A By Lot'!$M125</f>
        <v>0</v>
      </c>
      <c r="C123" s="71">
        <f>'5A By Lot'!D125/'5A By Lot'!$M125</f>
        <v>0.19687499999999999</v>
      </c>
      <c r="D123" s="71">
        <f>'5A By Lot'!E125/'5A By Lot'!$M125</f>
        <v>0.80312499999999998</v>
      </c>
      <c r="E123" s="71">
        <f>'5A By Lot'!F125/'5A By Lot'!$M125</f>
        <v>0</v>
      </c>
      <c r="F123" s="71">
        <f>'5A By Lot'!G125/'5A By Lot'!$M125</f>
        <v>0</v>
      </c>
      <c r="G123" s="71">
        <f>'5A By Lot'!H125/'5A By Lot'!$M125</f>
        <v>0</v>
      </c>
      <c r="H123" s="71">
        <f>'5A By Lot'!I125/'5A By Lot'!$M125</f>
        <v>0</v>
      </c>
      <c r="I123" s="71">
        <f>'5A By Lot'!J125/'5A By Lot'!$M125</f>
        <v>0</v>
      </c>
      <c r="J123" s="71">
        <f>'5A By Lot'!K125/'5A By Lot'!$M125</f>
        <v>0</v>
      </c>
      <c r="K123" s="71">
        <f>'5A By Lot'!L125/'5A By Lot'!$M125</f>
        <v>0</v>
      </c>
      <c r="L123" s="71">
        <f>'5A By Lot'!M125/'5A By Lot'!$M125</f>
        <v>1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" customHeight="1">
      <c r="A124" s="290" t="s">
        <v>232</v>
      </c>
      <c r="B124" s="291">
        <f>'5A By Lot'!C126/'5A By Lot'!$M126</f>
        <v>0</v>
      </c>
      <c r="C124" s="291">
        <f>'5A By Lot'!D126/'5A By Lot'!$M126</f>
        <v>0.84554973821989532</v>
      </c>
      <c r="D124" s="291">
        <f>'5A By Lot'!E126/'5A By Lot'!$M126</f>
        <v>0</v>
      </c>
      <c r="E124" s="291">
        <f>'5A By Lot'!F126/'5A By Lot'!$M126</f>
        <v>0</v>
      </c>
      <c r="F124" s="291">
        <f>'5A By Lot'!G126/'5A By Lot'!$M126</f>
        <v>0</v>
      </c>
      <c r="G124" s="291">
        <f>'5A By Lot'!H126/'5A By Lot'!$M126</f>
        <v>0.10209424083769633</v>
      </c>
      <c r="H124" s="291">
        <f>'5A By Lot'!I126/'5A By Lot'!$M126</f>
        <v>3.1413612565445025E-2</v>
      </c>
      <c r="I124" s="291">
        <f>'5A By Lot'!J126/'5A By Lot'!$M126</f>
        <v>1.5706806282722512E-2</v>
      </c>
      <c r="J124" s="291">
        <f>'5A By Lot'!K126/'5A By Lot'!$M126</f>
        <v>0</v>
      </c>
      <c r="K124" s="291">
        <f>'5A By Lot'!L126/'5A By Lot'!$M126</f>
        <v>5.235602094240838E-3</v>
      </c>
      <c r="L124" s="291">
        <f>'5A By Lot'!M126/'5A By Lot'!$M126</f>
        <v>1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" customHeight="1">
      <c r="A125" s="190" t="s">
        <v>234</v>
      </c>
      <c r="B125" s="289">
        <f>'5A By Lot'!C127/'5A By Lot'!$M127</f>
        <v>0</v>
      </c>
      <c r="C125" s="289">
        <f>'5A By Lot'!D127/'5A By Lot'!$M127</f>
        <v>6.4724919093851127E-2</v>
      </c>
      <c r="D125" s="289">
        <f>'5A By Lot'!E127/'5A By Lot'!$M127</f>
        <v>0.93527508090614886</v>
      </c>
      <c r="E125" s="289">
        <f>'5A By Lot'!F127/'5A By Lot'!$M127</f>
        <v>0</v>
      </c>
      <c r="F125" s="289">
        <f>'5A By Lot'!G127/'5A By Lot'!$M127</f>
        <v>0</v>
      </c>
      <c r="G125" s="289">
        <f>'5A By Lot'!H127/'5A By Lot'!$M127</f>
        <v>0</v>
      </c>
      <c r="H125" s="289">
        <f>'5A By Lot'!I127/'5A By Lot'!$M127</f>
        <v>0</v>
      </c>
      <c r="I125" s="289">
        <f>'5A By Lot'!J127/'5A By Lot'!$M127</f>
        <v>0</v>
      </c>
      <c r="J125" s="289">
        <f>'5A By Lot'!K127/'5A By Lot'!$M127</f>
        <v>0</v>
      </c>
      <c r="K125" s="289">
        <f>'5A By Lot'!L127/'5A By Lot'!$M127</f>
        <v>0</v>
      </c>
      <c r="L125" s="289">
        <f>'5A By Lot'!M127/'5A By Lot'!$M127</f>
        <v>1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" customHeight="1">
      <c r="A126" s="65" t="s">
        <v>235</v>
      </c>
      <c r="B126" s="70">
        <f>'5A By Lot'!C128/'5A By Lot'!$M128</f>
        <v>0</v>
      </c>
      <c r="C126" s="70">
        <f>'5A By Lot'!D128/'5A By Lot'!$M128</f>
        <v>0</v>
      </c>
      <c r="D126" s="70">
        <f>'5A By Lot'!E128/'5A By Lot'!$M128</f>
        <v>1</v>
      </c>
      <c r="E126" s="70">
        <f>'5A By Lot'!F128/'5A By Lot'!$M128</f>
        <v>0</v>
      </c>
      <c r="F126" s="70">
        <f>'5A By Lot'!G128/'5A By Lot'!$M128</f>
        <v>0</v>
      </c>
      <c r="G126" s="70">
        <f>'5A By Lot'!H128/'5A By Lot'!$M128</f>
        <v>0</v>
      </c>
      <c r="H126" s="70">
        <f>'5A By Lot'!I128/'5A By Lot'!$M128</f>
        <v>0</v>
      </c>
      <c r="I126" s="70">
        <f>'5A By Lot'!J128/'5A By Lot'!$M128</f>
        <v>0</v>
      </c>
      <c r="J126" s="70">
        <f>'5A By Lot'!K128/'5A By Lot'!$M128</f>
        <v>0</v>
      </c>
      <c r="K126" s="70">
        <f>'5A By Lot'!L128/'5A By Lot'!$M128</f>
        <v>0</v>
      </c>
      <c r="L126" s="70">
        <f>'5A By Lot'!M128/'5A By Lot'!$M128</f>
        <v>1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" customHeight="1">
      <c r="A127" s="66" t="s">
        <v>237</v>
      </c>
      <c r="B127" s="71">
        <f>'5A By Lot'!C129/'5A By Lot'!$M129</f>
        <v>0</v>
      </c>
      <c r="C127" s="71">
        <f>'5A By Lot'!D129/'5A By Lot'!$M129</f>
        <v>0.84146341463414631</v>
      </c>
      <c r="D127" s="71">
        <f>'5A By Lot'!E129/'5A By Lot'!$M129</f>
        <v>0</v>
      </c>
      <c r="E127" s="71">
        <f>'5A By Lot'!F129/'5A By Lot'!$M129</f>
        <v>0</v>
      </c>
      <c r="F127" s="71">
        <f>'5A By Lot'!G129/'5A By Lot'!$M129</f>
        <v>7.3170731707317069E-2</v>
      </c>
      <c r="G127" s="71">
        <f>'5A By Lot'!H129/'5A By Lot'!$M129</f>
        <v>0</v>
      </c>
      <c r="H127" s="71">
        <f>'5A By Lot'!I129/'5A By Lot'!$M129</f>
        <v>4.878048780487805E-2</v>
      </c>
      <c r="I127" s="71">
        <f>'5A By Lot'!J129/'5A By Lot'!$M129</f>
        <v>0</v>
      </c>
      <c r="J127" s="71">
        <f>'5A By Lot'!K129/'5A By Lot'!$M129</f>
        <v>0</v>
      </c>
      <c r="K127" s="71">
        <f>'5A By Lot'!L129/'5A By Lot'!$M129</f>
        <v>3.6585365853658534E-2</v>
      </c>
      <c r="L127" s="71">
        <f>'5A By Lot'!M129/'5A By Lot'!$M129</f>
        <v>1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" customHeight="1">
      <c r="A128" s="65" t="s">
        <v>239</v>
      </c>
      <c r="B128" s="70">
        <f>'5A By Lot'!C130/'5A By Lot'!$M130</f>
        <v>0</v>
      </c>
      <c r="C128" s="70">
        <f>'5A By Lot'!D130/'5A By Lot'!$M130</f>
        <v>1</v>
      </c>
      <c r="D128" s="70">
        <f>'5A By Lot'!E130/'5A By Lot'!$M130</f>
        <v>0</v>
      </c>
      <c r="E128" s="70">
        <f>'5A By Lot'!F130/'5A By Lot'!$M130</f>
        <v>0</v>
      </c>
      <c r="F128" s="70">
        <f>'5A By Lot'!G130/'5A By Lot'!$M130</f>
        <v>0</v>
      </c>
      <c r="G128" s="70">
        <f>'5A By Lot'!H130/'5A By Lot'!$M130</f>
        <v>0</v>
      </c>
      <c r="H128" s="70">
        <f>'5A By Lot'!I130/'5A By Lot'!$M130</f>
        <v>0</v>
      </c>
      <c r="I128" s="70">
        <f>'5A By Lot'!J130/'5A By Lot'!$M130</f>
        <v>0</v>
      </c>
      <c r="J128" s="70">
        <f>'5A By Lot'!K130/'5A By Lot'!$M130</f>
        <v>0</v>
      </c>
      <c r="K128" s="70">
        <f>'5A By Lot'!L130/'5A By Lot'!$M130</f>
        <v>0</v>
      </c>
      <c r="L128" s="70">
        <f>'5A By Lot'!M130/'5A By Lot'!$M130</f>
        <v>1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" customHeight="1">
      <c r="A129" s="66" t="s">
        <v>240</v>
      </c>
      <c r="B129" s="71">
        <f>'5A By Lot'!C131/'5A By Lot'!$M131</f>
        <v>0.7831325301204819</v>
      </c>
      <c r="C129" s="71">
        <f>'5A By Lot'!D131/'5A By Lot'!$M131</f>
        <v>0</v>
      </c>
      <c r="D129" s="71">
        <f>'5A By Lot'!E131/'5A By Lot'!$M131</f>
        <v>0</v>
      </c>
      <c r="E129" s="71">
        <f>'5A By Lot'!F131/'5A By Lot'!$M131</f>
        <v>0</v>
      </c>
      <c r="F129" s="71">
        <f>'5A By Lot'!G131/'5A By Lot'!$M131</f>
        <v>0.15662650602409639</v>
      </c>
      <c r="G129" s="71">
        <f>'5A By Lot'!H131/'5A By Lot'!$M131</f>
        <v>1.2048192771084338E-2</v>
      </c>
      <c r="H129" s="71">
        <f>'5A By Lot'!I131/'5A By Lot'!$M131</f>
        <v>4.8192771084337352E-2</v>
      </c>
      <c r="I129" s="71">
        <f>'5A By Lot'!J131/'5A By Lot'!$M131</f>
        <v>0</v>
      </c>
      <c r="J129" s="71">
        <f>'5A By Lot'!K131/'5A By Lot'!$M131</f>
        <v>0</v>
      </c>
      <c r="K129" s="71">
        <f>'5A By Lot'!L131/'5A By Lot'!$M131</f>
        <v>0</v>
      </c>
      <c r="L129" s="71">
        <f>'5A By Lot'!M131/'5A By Lot'!$M131</f>
        <v>1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" customHeight="1">
      <c r="A130" s="65" t="s">
        <v>242</v>
      </c>
      <c r="B130" s="70">
        <f>'5A By Lot'!C132/'5A By Lot'!$M132</f>
        <v>0</v>
      </c>
      <c r="C130" s="70">
        <f>'5A By Lot'!D132/'5A By Lot'!$M132</f>
        <v>0.72222222222222221</v>
      </c>
      <c r="D130" s="70">
        <f>'5A By Lot'!E132/'5A By Lot'!$M132</f>
        <v>0</v>
      </c>
      <c r="E130" s="70">
        <f>'5A By Lot'!F132/'5A By Lot'!$M132</f>
        <v>0.27777777777777779</v>
      </c>
      <c r="F130" s="70">
        <f>'5A By Lot'!G132/'5A By Lot'!$M132</f>
        <v>0</v>
      </c>
      <c r="G130" s="70">
        <f>'5A By Lot'!H132/'5A By Lot'!$M132</f>
        <v>0</v>
      </c>
      <c r="H130" s="70">
        <f>'5A By Lot'!I132/'5A By Lot'!$M132</f>
        <v>0</v>
      </c>
      <c r="I130" s="70">
        <f>'5A By Lot'!J132/'5A By Lot'!$M132</f>
        <v>0</v>
      </c>
      <c r="J130" s="70">
        <f>'5A By Lot'!K132/'5A By Lot'!$M132</f>
        <v>0</v>
      </c>
      <c r="K130" s="70">
        <f>'5A By Lot'!L132/'5A By Lot'!$M132</f>
        <v>0</v>
      </c>
      <c r="L130" s="70">
        <f>'5A By Lot'!M132/'5A By Lot'!$M132</f>
        <v>1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" customHeight="1">
      <c r="A131" s="66" t="s">
        <v>243</v>
      </c>
      <c r="B131" s="71">
        <f>'5A By Lot'!C133/'5A By Lot'!$M133</f>
        <v>0</v>
      </c>
      <c r="C131" s="71">
        <f>'5A By Lot'!D133/'5A By Lot'!$M133</f>
        <v>0</v>
      </c>
      <c r="D131" s="71">
        <f>'5A By Lot'!E133/'5A By Lot'!$M133</f>
        <v>0</v>
      </c>
      <c r="E131" s="71">
        <f>'5A By Lot'!F133/'5A By Lot'!$M133</f>
        <v>1</v>
      </c>
      <c r="F131" s="71">
        <f>'5A By Lot'!G133/'5A By Lot'!$M133</f>
        <v>0</v>
      </c>
      <c r="G131" s="71">
        <f>'5A By Lot'!H133/'5A By Lot'!$M133</f>
        <v>0</v>
      </c>
      <c r="H131" s="71">
        <f>'5A By Lot'!I133/'5A By Lot'!$M133</f>
        <v>0</v>
      </c>
      <c r="I131" s="71">
        <f>'5A By Lot'!J133/'5A By Lot'!$M133</f>
        <v>0</v>
      </c>
      <c r="J131" s="71">
        <f>'5A By Lot'!K133/'5A By Lot'!$M133</f>
        <v>0</v>
      </c>
      <c r="K131" s="71">
        <f>'5A By Lot'!L133/'5A By Lot'!$M133</f>
        <v>0</v>
      </c>
      <c r="L131" s="71">
        <f>'5A By Lot'!M133/'5A By Lot'!$M133</f>
        <v>1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" customHeight="1">
      <c r="A132" s="65" t="s">
        <v>245</v>
      </c>
      <c r="B132" s="70">
        <f>'5A By Lot'!C134/'5A By Lot'!$M134</f>
        <v>0</v>
      </c>
      <c r="C132" s="70">
        <f>'5A By Lot'!D134/'5A By Lot'!$M134</f>
        <v>0</v>
      </c>
      <c r="D132" s="70">
        <f>'5A By Lot'!E134/'5A By Lot'!$M134</f>
        <v>0</v>
      </c>
      <c r="E132" s="70">
        <f>'5A By Lot'!F134/'5A By Lot'!$M134</f>
        <v>0.86624203821656054</v>
      </c>
      <c r="F132" s="70">
        <f>'5A By Lot'!G134/'5A By Lot'!$M134</f>
        <v>0</v>
      </c>
      <c r="G132" s="70">
        <f>'5A By Lot'!H134/'5A By Lot'!$M134</f>
        <v>1.9108280254777069E-2</v>
      </c>
      <c r="H132" s="70">
        <f>'5A By Lot'!I134/'5A By Lot'!$M134</f>
        <v>0.11464968152866242</v>
      </c>
      <c r="I132" s="70">
        <f>'5A By Lot'!J134/'5A By Lot'!$M134</f>
        <v>0</v>
      </c>
      <c r="J132" s="70">
        <f>'5A By Lot'!K134/'5A By Lot'!$M134</f>
        <v>0</v>
      </c>
      <c r="K132" s="70">
        <f>'5A By Lot'!L134/'5A By Lot'!$M134</f>
        <v>0</v>
      </c>
      <c r="L132" s="70">
        <f>'5A By Lot'!M134/'5A By Lot'!$M134</f>
        <v>1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" customHeight="1">
      <c r="A133" s="66" t="s">
        <v>246</v>
      </c>
      <c r="B133" s="71">
        <f>'5A By Lot'!C135/'5A By Lot'!$M135</f>
        <v>6.3380281690140844E-2</v>
      </c>
      <c r="C133" s="71">
        <f>'5A By Lot'!D135/'5A By Lot'!$M135</f>
        <v>0</v>
      </c>
      <c r="D133" s="71">
        <f>'5A By Lot'!E135/'5A By Lot'!$M135</f>
        <v>0</v>
      </c>
      <c r="E133" s="71">
        <f>'5A By Lot'!F135/'5A By Lot'!$M135</f>
        <v>0.61971830985915488</v>
      </c>
      <c r="F133" s="71">
        <f>'5A By Lot'!G135/'5A By Lot'!$M135</f>
        <v>0</v>
      </c>
      <c r="G133" s="71">
        <f>'5A By Lot'!H135/'5A By Lot'!$M135</f>
        <v>0.14084507042253522</v>
      </c>
      <c r="H133" s="71">
        <f>'5A By Lot'!I135/'5A By Lot'!$M135</f>
        <v>0.176056338028169</v>
      </c>
      <c r="I133" s="71">
        <f>'5A By Lot'!J135/'5A By Lot'!$M135</f>
        <v>0</v>
      </c>
      <c r="J133" s="71">
        <f>'5A By Lot'!K135/'5A By Lot'!$M135</f>
        <v>0</v>
      </c>
      <c r="K133" s="71">
        <f>'5A By Lot'!L135/'5A By Lot'!$M135</f>
        <v>0</v>
      </c>
      <c r="L133" s="71">
        <f>'5A By Lot'!M135/'5A By Lot'!$M135</f>
        <v>1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" customHeight="1">
      <c r="A134" s="65" t="s">
        <v>247</v>
      </c>
      <c r="B134" s="70">
        <f>'5A By Lot'!C136/'5A By Lot'!$M136</f>
        <v>0</v>
      </c>
      <c r="C134" s="70">
        <f>'5A By Lot'!D136/'5A By Lot'!$M136</f>
        <v>0</v>
      </c>
      <c r="D134" s="70">
        <f>'5A By Lot'!E136/'5A By Lot'!$M136</f>
        <v>0</v>
      </c>
      <c r="E134" s="70">
        <f>'5A By Lot'!F136/'5A By Lot'!$M136</f>
        <v>1</v>
      </c>
      <c r="F134" s="70">
        <f>'5A By Lot'!G136/'5A By Lot'!$M136</f>
        <v>0</v>
      </c>
      <c r="G134" s="70">
        <f>'5A By Lot'!H136/'5A By Lot'!$M136</f>
        <v>0</v>
      </c>
      <c r="H134" s="70">
        <f>'5A By Lot'!I136/'5A By Lot'!$M136</f>
        <v>0</v>
      </c>
      <c r="I134" s="70">
        <f>'5A By Lot'!J136/'5A By Lot'!$M136</f>
        <v>0</v>
      </c>
      <c r="J134" s="70">
        <f>'5A By Lot'!K136/'5A By Lot'!$M136</f>
        <v>0</v>
      </c>
      <c r="K134" s="70">
        <f>'5A By Lot'!L136/'5A By Lot'!$M136</f>
        <v>0</v>
      </c>
      <c r="L134" s="70">
        <f>'5A By Lot'!M136/'5A By Lot'!$M136</f>
        <v>1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" customHeight="1">
      <c r="A135" s="66" t="s">
        <v>249</v>
      </c>
      <c r="B135" s="71">
        <f>'5A By Lot'!C137/'5A By Lot'!$M137</f>
        <v>0</v>
      </c>
      <c r="C135" s="71">
        <f>'5A By Lot'!D137/'5A By Lot'!$M137</f>
        <v>0</v>
      </c>
      <c r="D135" s="71">
        <f>'5A By Lot'!E137/'5A By Lot'!$M137</f>
        <v>0</v>
      </c>
      <c r="E135" s="71">
        <f>'5A By Lot'!F137/'5A By Lot'!$M137</f>
        <v>0.44137931034482758</v>
      </c>
      <c r="F135" s="71">
        <f>'5A By Lot'!G137/'5A By Lot'!$M137</f>
        <v>0</v>
      </c>
      <c r="G135" s="71">
        <f>'5A By Lot'!H137/'5A By Lot'!$M137</f>
        <v>0.11724137931034483</v>
      </c>
      <c r="H135" s="71">
        <f>'5A By Lot'!I137/'5A By Lot'!$M137</f>
        <v>0.44137931034482758</v>
      </c>
      <c r="I135" s="71">
        <f>'5A By Lot'!J137/'5A By Lot'!$M137</f>
        <v>0</v>
      </c>
      <c r="J135" s="71">
        <f>'5A By Lot'!K137/'5A By Lot'!$M137</f>
        <v>0</v>
      </c>
      <c r="K135" s="71">
        <f>'5A By Lot'!L137/'5A By Lot'!$M137</f>
        <v>0</v>
      </c>
      <c r="L135" s="71">
        <f>'5A By Lot'!M137/'5A By Lot'!$M137</f>
        <v>1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" customHeight="1">
      <c r="A136" s="65" t="s">
        <v>250</v>
      </c>
      <c r="B136" s="70">
        <f>'5A By Lot'!C138/'5A By Lot'!$M138</f>
        <v>0</v>
      </c>
      <c r="C136" s="70">
        <f>'5A By Lot'!D138/'5A By Lot'!$M138</f>
        <v>0</v>
      </c>
      <c r="D136" s="70">
        <f>'5A By Lot'!E138/'5A By Lot'!$M138</f>
        <v>0</v>
      </c>
      <c r="E136" s="70">
        <f>'5A By Lot'!F138/'5A By Lot'!$M138</f>
        <v>0.93939393939393945</v>
      </c>
      <c r="F136" s="70">
        <f>'5A By Lot'!G138/'5A By Lot'!$M138</f>
        <v>0</v>
      </c>
      <c r="G136" s="70">
        <f>'5A By Lot'!H138/'5A By Lot'!$M138</f>
        <v>0</v>
      </c>
      <c r="H136" s="70">
        <f>'5A By Lot'!I138/'5A By Lot'!$M138</f>
        <v>6.0606060606060608E-2</v>
      </c>
      <c r="I136" s="70">
        <f>'5A By Lot'!J138/'5A By Lot'!$M138</f>
        <v>0</v>
      </c>
      <c r="J136" s="70">
        <f>'5A By Lot'!K138/'5A By Lot'!$M138</f>
        <v>0</v>
      </c>
      <c r="K136" s="70">
        <f>'5A By Lot'!L138/'5A By Lot'!$M138</f>
        <v>0</v>
      </c>
      <c r="L136" s="70">
        <f>'5A By Lot'!M138/'5A By Lot'!$M138</f>
        <v>1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" customHeight="1">
      <c r="A137" s="66" t="s">
        <v>251</v>
      </c>
      <c r="B137" s="71">
        <f>'5A By Lot'!C139/'5A By Lot'!$M139</f>
        <v>0.20942408376963351</v>
      </c>
      <c r="C137" s="71">
        <f>'5A By Lot'!D139/'5A By Lot'!$M139</f>
        <v>0.53926701570680624</v>
      </c>
      <c r="D137" s="71">
        <f>'5A By Lot'!E139/'5A By Lot'!$M139</f>
        <v>0</v>
      </c>
      <c r="E137" s="71">
        <f>'5A By Lot'!F139/'5A By Lot'!$M139</f>
        <v>0.20418848167539266</v>
      </c>
      <c r="F137" s="71">
        <f>'5A By Lot'!G139/'5A By Lot'!$M139</f>
        <v>0</v>
      </c>
      <c r="G137" s="71">
        <f>'5A By Lot'!H139/'5A By Lot'!$M139</f>
        <v>0</v>
      </c>
      <c r="H137" s="71">
        <f>'5A By Lot'!I139/'5A By Lot'!$M139</f>
        <v>4.712041884816754E-2</v>
      </c>
      <c r="I137" s="71">
        <f>'5A By Lot'!J139/'5A By Lot'!$M139</f>
        <v>0</v>
      </c>
      <c r="J137" s="71">
        <f>'5A By Lot'!K139/'5A By Lot'!$M139</f>
        <v>0</v>
      </c>
      <c r="K137" s="71">
        <f>'5A By Lot'!L139/'5A By Lot'!$M139</f>
        <v>0</v>
      </c>
      <c r="L137" s="71">
        <f>'5A By Lot'!M139/'5A By Lot'!$M139</f>
        <v>1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" customHeight="1">
      <c r="A138" s="65" t="s">
        <v>253</v>
      </c>
      <c r="B138" s="70">
        <f>'5A By Lot'!C140/'5A By Lot'!$M140</f>
        <v>0.5246636771300448</v>
      </c>
      <c r="C138" s="70">
        <f>'5A By Lot'!D140/'5A By Lot'!$M140</f>
        <v>0.44843049327354262</v>
      </c>
      <c r="D138" s="70">
        <f>'5A By Lot'!E140/'5A By Lot'!$M140</f>
        <v>0</v>
      </c>
      <c r="E138" s="70">
        <f>'5A By Lot'!F140/'5A By Lot'!$M140</f>
        <v>0</v>
      </c>
      <c r="F138" s="70">
        <f>'5A By Lot'!G140/'5A By Lot'!$M140</f>
        <v>2.6905829596412557E-2</v>
      </c>
      <c r="G138" s="70">
        <f>'5A By Lot'!H140/'5A By Lot'!$M140</f>
        <v>0</v>
      </c>
      <c r="H138" s="70">
        <f>'5A By Lot'!I140/'5A By Lot'!$M140</f>
        <v>0</v>
      </c>
      <c r="I138" s="70">
        <f>'5A By Lot'!J140/'5A By Lot'!$M140</f>
        <v>0</v>
      </c>
      <c r="J138" s="70">
        <f>'5A By Lot'!K140/'5A By Lot'!$M140</f>
        <v>0</v>
      </c>
      <c r="K138" s="70">
        <f>'5A By Lot'!L140/'5A By Lot'!$M140</f>
        <v>0</v>
      </c>
      <c r="L138" s="70">
        <f>'5A By Lot'!M140/'5A By Lot'!$M140</f>
        <v>1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" customHeight="1">
      <c r="A139" s="66" t="s">
        <v>254</v>
      </c>
      <c r="B139" s="71">
        <f>'5A By Lot'!C141/'5A By Lot'!$M141</f>
        <v>0</v>
      </c>
      <c r="C139" s="71">
        <f>'5A By Lot'!D141/'5A By Lot'!$M141</f>
        <v>1</v>
      </c>
      <c r="D139" s="71">
        <f>'5A By Lot'!E141/'5A By Lot'!$M141</f>
        <v>0</v>
      </c>
      <c r="E139" s="71">
        <f>'5A By Lot'!F141/'5A By Lot'!$M141</f>
        <v>0</v>
      </c>
      <c r="F139" s="71">
        <f>'5A By Lot'!G141/'5A By Lot'!$M141</f>
        <v>0</v>
      </c>
      <c r="G139" s="71">
        <f>'5A By Lot'!H141/'5A By Lot'!$M141</f>
        <v>0</v>
      </c>
      <c r="H139" s="71">
        <f>'5A By Lot'!I141/'5A By Lot'!$M141</f>
        <v>0</v>
      </c>
      <c r="I139" s="71">
        <f>'5A By Lot'!J141/'5A By Lot'!$M141</f>
        <v>0</v>
      </c>
      <c r="J139" s="71">
        <f>'5A By Lot'!K141/'5A By Lot'!$M141</f>
        <v>0</v>
      </c>
      <c r="K139" s="71">
        <f>'5A By Lot'!L141/'5A By Lot'!$M141</f>
        <v>0</v>
      </c>
      <c r="L139" s="71">
        <f>'5A By Lot'!M141/'5A By Lot'!$M141</f>
        <v>1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" customHeight="1">
      <c r="A140" s="65" t="s">
        <v>255</v>
      </c>
      <c r="B140" s="70">
        <f>'5A By Lot'!C142/'5A By Lot'!$M142</f>
        <v>0</v>
      </c>
      <c r="C140" s="70">
        <f>'5A By Lot'!D142/'5A By Lot'!$M142</f>
        <v>0.9375</v>
      </c>
      <c r="D140" s="70">
        <f>'5A By Lot'!E142/'5A By Lot'!$M142</f>
        <v>0</v>
      </c>
      <c r="E140" s="70">
        <f>'5A By Lot'!F142/'5A By Lot'!$M142</f>
        <v>0</v>
      </c>
      <c r="F140" s="70">
        <f>'5A By Lot'!G142/'5A By Lot'!$M142</f>
        <v>0</v>
      </c>
      <c r="G140" s="70">
        <f>'5A By Lot'!H142/'5A By Lot'!$M142</f>
        <v>6.25E-2</v>
      </c>
      <c r="H140" s="70">
        <f>'5A By Lot'!I142/'5A By Lot'!$M142</f>
        <v>0</v>
      </c>
      <c r="I140" s="70">
        <f>'5A By Lot'!J142/'5A By Lot'!$M142</f>
        <v>0</v>
      </c>
      <c r="J140" s="70">
        <f>'5A By Lot'!K142/'5A By Lot'!$M142</f>
        <v>0</v>
      </c>
      <c r="K140" s="70">
        <f>'5A By Lot'!L142/'5A By Lot'!$M142</f>
        <v>0</v>
      </c>
      <c r="L140" s="70">
        <f>'5A By Lot'!M142/'5A By Lot'!$M142</f>
        <v>1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" customHeight="1">
      <c r="A141" s="66" t="s">
        <v>256</v>
      </c>
      <c r="B141" s="71">
        <f>'5A By Lot'!C143/'5A By Lot'!$M143</f>
        <v>0</v>
      </c>
      <c r="C141" s="71">
        <f>'5A By Lot'!D143/'5A By Lot'!$M143</f>
        <v>1</v>
      </c>
      <c r="D141" s="71">
        <f>'5A By Lot'!E143/'5A By Lot'!$M143</f>
        <v>0</v>
      </c>
      <c r="E141" s="71">
        <f>'5A By Lot'!F143/'5A By Lot'!$M143</f>
        <v>0</v>
      </c>
      <c r="F141" s="71">
        <f>'5A By Lot'!G143/'5A By Lot'!$M143</f>
        <v>0</v>
      </c>
      <c r="G141" s="71">
        <f>'5A By Lot'!H143/'5A By Lot'!$M143</f>
        <v>0</v>
      </c>
      <c r="H141" s="71">
        <f>'5A By Lot'!I143/'5A By Lot'!$M143</f>
        <v>0</v>
      </c>
      <c r="I141" s="71">
        <f>'5A By Lot'!J143/'5A By Lot'!$M143</f>
        <v>0</v>
      </c>
      <c r="J141" s="71">
        <f>'5A By Lot'!K143/'5A By Lot'!$M143</f>
        <v>0</v>
      </c>
      <c r="K141" s="71">
        <f>'5A By Lot'!L143/'5A By Lot'!$M143</f>
        <v>0</v>
      </c>
      <c r="L141" s="71">
        <f>'5A By Lot'!M143/'5A By Lot'!$M143</f>
        <v>1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" customHeight="1">
      <c r="A142" s="65" t="s">
        <v>258</v>
      </c>
      <c r="B142" s="70">
        <f>'5A By Lot'!C144/'5A By Lot'!$M144</f>
        <v>0</v>
      </c>
      <c r="C142" s="70">
        <f>'5A By Lot'!D144/'5A By Lot'!$M144</f>
        <v>0</v>
      </c>
      <c r="D142" s="70">
        <f>'5A By Lot'!E144/'5A By Lot'!$M144</f>
        <v>0</v>
      </c>
      <c r="E142" s="70">
        <f>'5A By Lot'!F144/'5A By Lot'!$M144</f>
        <v>0</v>
      </c>
      <c r="F142" s="70">
        <f>'5A By Lot'!G144/'5A By Lot'!$M144</f>
        <v>0</v>
      </c>
      <c r="G142" s="70">
        <f>'5A By Lot'!H144/'5A By Lot'!$M144</f>
        <v>0.92800000000000005</v>
      </c>
      <c r="H142" s="70">
        <f>'5A By Lot'!I144/'5A By Lot'!$M144</f>
        <v>7.1999999999999995E-2</v>
      </c>
      <c r="I142" s="70">
        <f>'5A By Lot'!J144/'5A By Lot'!$M144</f>
        <v>0</v>
      </c>
      <c r="J142" s="70">
        <f>'5A By Lot'!K144/'5A By Lot'!$M144</f>
        <v>0</v>
      </c>
      <c r="K142" s="70">
        <f>'5A By Lot'!L144/'5A By Lot'!$M144</f>
        <v>0</v>
      </c>
      <c r="L142" s="70">
        <f>'5A By Lot'!M144/'5A By Lot'!$M144</f>
        <v>1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" customHeight="1">
      <c r="A143" s="66" t="s">
        <v>260</v>
      </c>
      <c r="B143" s="71">
        <f>'5A By Lot'!C145/'5A By Lot'!$M145</f>
        <v>0</v>
      </c>
      <c r="C143" s="71">
        <f>'5A By Lot'!D145/'5A By Lot'!$M145</f>
        <v>0</v>
      </c>
      <c r="D143" s="71">
        <f>'5A By Lot'!E145/'5A By Lot'!$M145</f>
        <v>0</v>
      </c>
      <c r="E143" s="71">
        <f>'5A By Lot'!F145/'5A By Lot'!$M145</f>
        <v>0</v>
      </c>
      <c r="F143" s="71">
        <f>'5A By Lot'!G145/'5A By Lot'!$M145</f>
        <v>0</v>
      </c>
      <c r="G143" s="71">
        <f>'5A By Lot'!H145/'5A By Lot'!$M145</f>
        <v>0.87878787878787878</v>
      </c>
      <c r="H143" s="71">
        <f>'5A By Lot'!I145/'5A By Lot'!$M145</f>
        <v>0.12121212121212122</v>
      </c>
      <c r="I143" s="71">
        <f>'5A By Lot'!J145/'5A By Lot'!$M145</f>
        <v>0</v>
      </c>
      <c r="J143" s="71">
        <f>'5A By Lot'!K145/'5A By Lot'!$M145</f>
        <v>0</v>
      </c>
      <c r="K143" s="71">
        <f>'5A By Lot'!L145/'5A By Lot'!$M145</f>
        <v>0</v>
      </c>
      <c r="L143" s="71">
        <f>'5A By Lot'!M145/'5A By Lot'!$M145</f>
        <v>1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" customHeight="1">
      <c r="A144" s="65" t="s">
        <v>262</v>
      </c>
      <c r="B144" s="70">
        <f>'5A By Lot'!C147/'5A By Lot'!$M147</f>
        <v>0</v>
      </c>
      <c r="C144" s="70">
        <f>'5A By Lot'!D147/'5A By Lot'!$M147</f>
        <v>0</v>
      </c>
      <c r="D144" s="70">
        <f>'5A By Lot'!E147/'5A By Lot'!$M147</f>
        <v>0</v>
      </c>
      <c r="E144" s="70">
        <f>'5A By Lot'!F147/'5A By Lot'!$M147</f>
        <v>0</v>
      </c>
      <c r="F144" s="70">
        <f>'5A By Lot'!G147/'5A By Lot'!$M147</f>
        <v>0.53846153846153844</v>
      </c>
      <c r="G144" s="70">
        <f>'5A By Lot'!H147/'5A By Lot'!$M147</f>
        <v>0</v>
      </c>
      <c r="H144" s="70">
        <f>'5A By Lot'!I147/'5A By Lot'!$M147</f>
        <v>0</v>
      </c>
      <c r="I144" s="70">
        <f>'5A By Lot'!J147/'5A By Lot'!$M147</f>
        <v>0.15384615384615385</v>
      </c>
      <c r="J144" s="70">
        <f>'5A By Lot'!K147/'5A By Lot'!$M147</f>
        <v>0</v>
      </c>
      <c r="K144" s="70">
        <f>'5A By Lot'!L147/'5A By Lot'!$M147</f>
        <v>0.30769230769230771</v>
      </c>
      <c r="L144" s="70">
        <f>'5A By Lot'!M147/'5A By Lot'!$M147</f>
        <v>1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" customHeight="1">
      <c r="A145" s="66" t="s">
        <v>263</v>
      </c>
      <c r="B145" s="71">
        <f>'5A By Lot'!C148/'5A By Lot'!$M148</f>
        <v>0</v>
      </c>
      <c r="C145" s="71">
        <f>'5A By Lot'!D148/'5A By Lot'!$M148</f>
        <v>0.58695652173913049</v>
      </c>
      <c r="D145" s="71">
        <f>'5A By Lot'!E148/'5A By Lot'!$M148</f>
        <v>0</v>
      </c>
      <c r="E145" s="71">
        <f>'5A By Lot'!F148/'5A By Lot'!$M148</f>
        <v>0</v>
      </c>
      <c r="F145" s="71">
        <f>'5A By Lot'!G148/'5A By Lot'!$M148</f>
        <v>0</v>
      </c>
      <c r="G145" s="71">
        <f>'5A By Lot'!H148/'5A By Lot'!$M148</f>
        <v>4.3478260869565216E-2</v>
      </c>
      <c r="H145" s="71">
        <f>'5A By Lot'!I148/'5A By Lot'!$M148</f>
        <v>4.3478260869565216E-2</v>
      </c>
      <c r="I145" s="71">
        <f>'5A By Lot'!J148/'5A By Lot'!$M148</f>
        <v>8.6956521739130432E-2</v>
      </c>
      <c r="J145" s="71">
        <f>'5A By Lot'!K148/'5A By Lot'!$M148</f>
        <v>0.2391304347826087</v>
      </c>
      <c r="K145" s="71">
        <f>'5A By Lot'!L148/'5A By Lot'!$M148</f>
        <v>0</v>
      </c>
      <c r="L145" s="71">
        <f>'5A By Lot'!M148/'5A By Lot'!$M148</f>
        <v>1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" customHeight="1">
      <c r="A146" s="65" t="s">
        <v>264</v>
      </c>
      <c r="B146" s="70">
        <f>'5A By Lot'!C149/'5A By Lot'!$M149</f>
        <v>0.37383177570093457</v>
      </c>
      <c r="C146" s="70">
        <f>'5A By Lot'!D149/'5A By Lot'!$M149</f>
        <v>0</v>
      </c>
      <c r="D146" s="70">
        <f>'5A By Lot'!E149/'5A By Lot'!$M149</f>
        <v>0</v>
      </c>
      <c r="E146" s="70">
        <f>'5A By Lot'!F149/'5A By Lot'!$M149</f>
        <v>0</v>
      </c>
      <c r="F146" s="70">
        <f>'5A By Lot'!G149/'5A By Lot'!$M149</f>
        <v>0.29906542056074764</v>
      </c>
      <c r="G146" s="70">
        <f>'5A By Lot'!H149/'5A By Lot'!$M149</f>
        <v>0.16822429906542055</v>
      </c>
      <c r="H146" s="70">
        <f>'5A By Lot'!I149/'5A By Lot'!$M149</f>
        <v>8.4112149532710276E-2</v>
      </c>
      <c r="I146" s="70">
        <f>'5A By Lot'!J149/'5A By Lot'!$M149</f>
        <v>1.8691588785046728E-2</v>
      </c>
      <c r="J146" s="70">
        <f>'5A By Lot'!K149/'5A By Lot'!$M149</f>
        <v>0</v>
      </c>
      <c r="K146" s="70">
        <f>'5A By Lot'!L149/'5A By Lot'!$M149</f>
        <v>5.6074766355140186E-2</v>
      </c>
      <c r="L146" s="70">
        <f>'5A By Lot'!M149/'5A By Lot'!$M149</f>
        <v>1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" customHeight="1">
      <c r="A147" s="66" t="s">
        <v>265</v>
      </c>
      <c r="B147" s="71">
        <f>'5A By Lot'!C150/'5A By Lot'!$M150</f>
        <v>0.29365079365079366</v>
      </c>
      <c r="C147" s="71">
        <f>'5A By Lot'!D150/'5A By Lot'!$M150</f>
        <v>0.44047619047619047</v>
      </c>
      <c r="D147" s="71">
        <f>'5A By Lot'!E150/'5A By Lot'!$M150</f>
        <v>0</v>
      </c>
      <c r="E147" s="71">
        <f>'5A By Lot'!F150/'5A By Lot'!$M150</f>
        <v>0.1984126984126984</v>
      </c>
      <c r="F147" s="71">
        <f>'5A By Lot'!G150/'5A By Lot'!$M150</f>
        <v>3.968253968253968E-3</v>
      </c>
      <c r="G147" s="71">
        <f>'5A By Lot'!H150/'5A By Lot'!$M150</f>
        <v>0</v>
      </c>
      <c r="H147" s="71">
        <f>'5A By Lot'!I150/'5A By Lot'!$M150</f>
        <v>4.3650793650793648E-2</v>
      </c>
      <c r="I147" s="71">
        <f>'5A By Lot'!J150/'5A By Lot'!$M150</f>
        <v>3.968253968253968E-3</v>
      </c>
      <c r="J147" s="71">
        <f>'5A By Lot'!K150/'5A By Lot'!$M150</f>
        <v>0</v>
      </c>
      <c r="K147" s="71">
        <f>'5A By Lot'!L150/'5A By Lot'!$M150</f>
        <v>1.5873015873015872E-2</v>
      </c>
      <c r="L147" s="71">
        <f>'5A By Lot'!M150/'5A By Lot'!$M150</f>
        <v>1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" customHeight="1">
      <c r="A148" s="65" t="s">
        <v>266</v>
      </c>
      <c r="B148" s="70">
        <f>'5A By Lot'!C151/'5A By Lot'!$M151</f>
        <v>0</v>
      </c>
      <c r="C148" s="70">
        <f>'5A By Lot'!D151/'5A By Lot'!$M151</f>
        <v>0</v>
      </c>
      <c r="D148" s="70">
        <f>'5A By Lot'!E151/'5A By Lot'!$M151</f>
        <v>0</v>
      </c>
      <c r="E148" s="70">
        <f>'5A By Lot'!F151/'5A By Lot'!$M151</f>
        <v>0</v>
      </c>
      <c r="F148" s="70">
        <f>'5A By Lot'!G151/'5A By Lot'!$M151</f>
        <v>0</v>
      </c>
      <c r="G148" s="70">
        <f>'5A By Lot'!H151/'5A By Lot'!$M151</f>
        <v>0</v>
      </c>
      <c r="H148" s="70">
        <f>'5A By Lot'!I151/'5A By Lot'!$M151</f>
        <v>0</v>
      </c>
      <c r="I148" s="70">
        <f>'5A By Lot'!J151/'5A By Lot'!$M151</f>
        <v>0.33333333333333331</v>
      </c>
      <c r="J148" s="70">
        <f>'5A By Lot'!K151/'5A By Lot'!$M151</f>
        <v>0.33333333333333331</v>
      </c>
      <c r="K148" s="70">
        <f>'5A By Lot'!L151/'5A By Lot'!$M151</f>
        <v>0.33333333333333331</v>
      </c>
      <c r="L148" s="70">
        <f>'5A By Lot'!M151/'5A By Lot'!$M151</f>
        <v>1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" customHeight="1">
      <c r="A149" s="66" t="s">
        <v>267</v>
      </c>
      <c r="B149" s="71">
        <f>'5A By Lot'!C152/'5A By Lot'!$M152</f>
        <v>0</v>
      </c>
      <c r="C149" s="71">
        <f>'5A By Lot'!D152/'5A By Lot'!$M152</f>
        <v>0</v>
      </c>
      <c r="D149" s="71">
        <f>'5A By Lot'!E152/'5A By Lot'!$M152</f>
        <v>0</v>
      </c>
      <c r="E149" s="71">
        <f>'5A By Lot'!F152/'5A By Lot'!$M152</f>
        <v>0</v>
      </c>
      <c r="F149" s="71">
        <f>'5A By Lot'!G152/'5A By Lot'!$M152</f>
        <v>0</v>
      </c>
      <c r="G149" s="71">
        <f>'5A By Lot'!H152/'5A By Lot'!$M152</f>
        <v>0</v>
      </c>
      <c r="H149" s="71">
        <f>'5A By Lot'!I152/'5A By Lot'!$M152</f>
        <v>0</v>
      </c>
      <c r="I149" s="71">
        <f>'5A By Lot'!J152/'5A By Lot'!$M152</f>
        <v>0</v>
      </c>
      <c r="J149" s="71">
        <f>'5A By Lot'!K152/'5A By Lot'!$M152</f>
        <v>0.75</v>
      </c>
      <c r="K149" s="71">
        <f>'5A By Lot'!L152/'5A By Lot'!$M152</f>
        <v>0.25</v>
      </c>
      <c r="L149" s="71">
        <f>'5A By Lot'!M152/'5A By Lot'!$M152</f>
        <v>1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" customHeight="1">
      <c r="A150" s="65" t="s">
        <v>268</v>
      </c>
      <c r="B150" s="70">
        <f>'5A By Lot'!C153/'5A By Lot'!$M153</f>
        <v>0</v>
      </c>
      <c r="C150" s="70">
        <f>'5A By Lot'!D153/'5A By Lot'!$M153</f>
        <v>5.4545454545454543E-2</v>
      </c>
      <c r="D150" s="70">
        <f>'5A By Lot'!E153/'5A By Lot'!$M153</f>
        <v>0.94545454545454544</v>
      </c>
      <c r="E150" s="70">
        <f>'5A By Lot'!F153/'5A By Lot'!$M153</f>
        <v>0</v>
      </c>
      <c r="F150" s="70">
        <f>'5A By Lot'!G153/'5A By Lot'!$M153</f>
        <v>0</v>
      </c>
      <c r="G150" s="70">
        <f>'5A By Lot'!H153/'5A By Lot'!$M153</f>
        <v>0</v>
      </c>
      <c r="H150" s="70">
        <f>'5A By Lot'!I153/'5A By Lot'!$M153</f>
        <v>0</v>
      </c>
      <c r="I150" s="70">
        <f>'5A By Lot'!J153/'5A By Lot'!$M153</f>
        <v>0</v>
      </c>
      <c r="J150" s="70">
        <f>'5A By Lot'!K153/'5A By Lot'!$M153</f>
        <v>0</v>
      </c>
      <c r="K150" s="70">
        <f>'5A By Lot'!L153/'5A By Lot'!$M153</f>
        <v>0</v>
      </c>
      <c r="L150" s="70">
        <f>'5A By Lot'!M153/'5A By Lot'!$M153</f>
        <v>1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" customHeight="1">
      <c r="A151" s="66" t="s">
        <v>269</v>
      </c>
      <c r="B151" s="71">
        <f>'5A By Lot'!C154/'5A By Lot'!$M154</f>
        <v>0</v>
      </c>
      <c r="C151" s="71">
        <f>'5A By Lot'!D154/'5A By Lot'!$M154</f>
        <v>0.72222222222222221</v>
      </c>
      <c r="D151" s="71">
        <f>'5A By Lot'!E154/'5A By Lot'!$M154</f>
        <v>0</v>
      </c>
      <c r="E151" s="71">
        <f>'5A By Lot'!F154/'5A By Lot'!$M154</f>
        <v>0</v>
      </c>
      <c r="F151" s="71">
        <f>'5A By Lot'!G154/'5A By Lot'!$M154</f>
        <v>0</v>
      </c>
      <c r="G151" s="71">
        <f>'5A By Lot'!H154/'5A By Lot'!$M154</f>
        <v>0.1111111111111111</v>
      </c>
      <c r="H151" s="71">
        <f>'5A By Lot'!I154/'5A By Lot'!$M154</f>
        <v>0.16666666666666666</v>
      </c>
      <c r="I151" s="71">
        <f>'5A By Lot'!J154/'5A By Lot'!$M154</f>
        <v>0</v>
      </c>
      <c r="J151" s="71">
        <f>'5A By Lot'!K154/'5A By Lot'!$M154</f>
        <v>0</v>
      </c>
      <c r="K151" s="71">
        <f>'5A By Lot'!L154/'5A By Lot'!$M154</f>
        <v>0</v>
      </c>
      <c r="L151" s="71">
        <f>'5A By Lot'!M154/'5A By Lot'!$M154</f>
        <v>1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" customHeight="1">
      <c r="A152" s="295" t="s">
        <v>270</v>
      </c>
      <c r="B152" s="296">
        <f>'5A By Lot'!C155/'5A By Lot'!$M155</f>
        <v>0</v>
      </c>
      <c r="C152" s="296">
        <f>'5A By Lot'!D155/'5A By Lot'!$M155</f>
        <v>0.97959183673469385</v>
      </c>
      <c r="D152" s="296">
        <f>'5A By Lot'!E155/'5A By Lot'!$M155</f>
        <v>0</v>
      </c>
      <c r="E152" s="296">
        <f>'5A By Lot'!F155/'5A By Lot'!$M155</f>
        <v>0</v>
      </c>
      <c r="F152" s="296">
        <f>'5A By Lot'!G155/'5A By Lot'!$M155</f>
        <v>0</v>
      </c>
      <c r="G152" s="296">
        <f>'5A By Lot'!H155/'5A By Lot'!$M155</f>
        <v>0</v>
      </c>
      <c r="H152" s="296">
        <f>'5A By Lot'!I155/'5A By Lot'!$M155</f>
        <v>2.0408163265306121E-2</v>
      </c>
      <c r="I152" s="296">
        <f>'5A By Lot'!J155/'5A By Lot'!$M155</f>
        <v>0</v>
      </c>
      <c r="J152" s="296">
        <f>'5A By Lot'!K155/'5A By Lot'!$M155</f>
        <v>0</v>
      </c>
      <c r="K152" s="296">
        <f>'5A By Lot'!L155/'5A By Lot'!$M155</f>
        <v>0</v>
      </c>
      <c r="L152" s="296">
        <f>'5A By Lot'!M155/'5A By Lot'!$M155</f>
        <v>1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" customHeight="1">
      <c r="A153" s="66" t="s">
        <v>273</v>
      </c>
      <c r="B153" s="71">
        <f>'5A By Lot'!C156/'5A By Lot'!$M156</f>
        <v>0</v>
      </c>
      <c r="C153" s="71">
        <f>'5A By Lot'!D156/'5A By Lot'!$M156</f>
        <v>0</v>
      </c>
      <c r="D153" s="71">
        <f>'5A By Lot'!E156/'5A By Lot'!$M156</f>
        <v>0</v>
      </c>
      <c r="E153" s="71">
        <f>'5A By Lot'!F156/'5A By Lot'!$M156</f>
        <v>1</v>
      </c>
      <c r="F153" s="71">
        <f>'5A By Lot'!G156/'5A By Lot'!$M156</f>
        <v>0</v>
      </c>
      <c r="G153" s="71">
        <f>'5A By Lot'!H156/'5A By Lot'!$M156</f>
        <v>0</v>
      </c>
      <c r="H153" s="71">
        <f>'5A By Lot'!I156/'5A By Lot'!$M156</f>
        <v>0</v>
      </c>
      <c r="I153" s="71">
        <f>'5A By Lot'!J156/'5A By Lot'!$M156</f>
        <v>0</v>
      </c>
      <c r="J153" s="71">
        <f>'5A By Lot'!K156/'5A By Lot'!$M156</f>
        <v>0</v>
      </c>
      <c r="K153" s="71">
        <f>'5A By Lot'!L156/'5A By Lot'!$M156</f>
        <v>0</v>
      </c>
      <c r="L153" s="71">
        <f>'5A By Lot'!M156/'5A By Lot'!$M156</f>
        <v>1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" customHeight="1">
      <c r="A154" s="65" t="s">
        <v>274</v>
      </c>
      <c r="B154" s="70">
        <f>'5A By Lot'!C157/'5A By Lot'!$M157</f>
        <v>0</v>
      </c>
      <c r="C154" s="70">
        <f>'5A By Lot'!D157/'5A By Lot'!$M157</f>
        <v>0</v>
      </c>
      <c r="D154" s="70">
        <f>'5A By Lot'!E157/'5A By Lot'!$M157</f>
        <v>0</v>
      </c>
      <c r="E154" s="70">
        <f>'5A By Lot'!F157/'5A By Lot'!$M157</f>
        <v>1</v>
      </c>
      <c r="F154" s="70">
        <f>'5A By Lot'!G157/'5A By Lot'!$M157</f>
        <v>0</v>
      </c>
      <c r="G154" s="70">
        <f>'5A By Lot'!H157/'5A By Lot'!$M157</f>
        <v>0</v>
      </c>
      <c r="H154" s="70">
        <f>'5A By Lot'!I157/'5A By Lot'!$M157</f>
        <v>0</v>
      </c>
      <c r="I154" s="70">
        <f>'5A By Lot'!J157/'5A By Lot'!$M157</f>
        <v>0</v>
      </c>
      <c r="J154" s="70">
        <f>'5A By Lot'!K157/'5A By Lot'!$M157</f>
        <v>0</v>
      </c>
      <c r="K154" s="70">
        <f>'5A By Lot'!L157/'5A By Lot'!$M157</f>
        <v>0</v>
      </c>
      <c r="L154" s="70">
        <f>'5A By Lot'!M157/'5A By Lot'!$M157</f>
        <v>1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" customHeight="1">
      <c r="A155" s="66" t="s">
        <v>275</v>
      </c>
      <c r="B155" s="71">
        <f>'5A By Lot'!C158/'5A By Lot'!$M158</f>
        <v>0</v>
      </c>
      <c r="C155" s="71">
        <f>'5A By Lot'!D158/'5A By Lot'!$M158</f>
        <v>0</v>
      </c>
      <c r="D155" s="71">
        <f>'5A By Lot'!E158/'5A By Lot'!$M158</f>
        <v>0</v>
      </c>
      <c r="E155" s="71">
        <f>'5A By Lot'!F158/'5A By Lot'!$M158</f>
        <v>1</v>
      </c>
      <c r="F155" s="71">
        <f>'5A By Lot'!G158/'5A By Lot'!$M158</f>
        <v>0</v>
      </c>
      <c r="G155" s="71">
        <f>'5A By Lot'!H158/'5A By Lot'!$M158</f>
        <v>0</v>
      </c>
      <c r="H155" s="71">
        <f>'5A By Lot'!I158/'5A By Lot'!$M158</f>
        <v>0</v>
      </c>
      <c r="I155" s="71">
        <f>'5A By Lot'!J158/'5A By Lot'!$M158</f>
        <v>0</v>
      </c>
      <c r="J155" s="71">
        <f>'5A By Lot'!K158/'5A By Lot'!$M158</f>
        <v>0</v>
      </c>
      <c r="K155" s="71">
        <f>'5A By Lot'!L158/'5A By Lot'!$M158</f>
        <v>0</v>
      </c>
      <c r="L155" s="71">
        <f>'5A By Lot'!M158/'5A By Lot'!$M158</f>
        <v>1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" customHeight="1">
      <c r="A156" s="65" t="s">
        <v>276</v>
      </c>
      <c r="B156" s="70">
        <f>'5A By Lot'!C159/'5A By Lot'!$M159</f>
        <v>0</v>
      </c>
      <c r="C156" s="70">
        <f>'5A By Lot'!D159/'5A By Lot'!$M159</f>
        <v>0</v>
      </c>
      <c r="D156" s="70">
        <f>'5A By Lot'!E159/'5A By Lot'!$M159</f>
        <v>0</v>
      </c>
      <c r="E156" s="70">
        <f>'5A By Lot'!F159/'5A By Lot'!$M159</f>
        <v>1</v>
      </c>
      <c r="F156" s="70">
        <f>'5A By Lot'!G159/'5A By Lot'!$M159</f>
        <v>0</v>
      </c>
      <c r="G156" s="70">
        <f>'5A By Lot'!H159/'5A By Lot'!$M159</f>
        <v>0</v>
      </c>
      <c r="H156" s="70">
        <f>'5A By Lot'!I159/'5A By Lot'!$M159</f>
        <v>0</v>
      </c>
      <c r="I156" s="70">
        <f>'5A By Lot'!J159/'5A By Lot'!$M159</f>
        <v>0</v>
      </c>
      <c r="J156" s="70">
        <f>'5A By Lot'!K159/'5A By Lot'!$M159</f>
        <v>0</v>
      </c>
      <c r="K156" s="70">
        <f>'5A By Lot'!L159/'5A By Lot'!$M159</f>
        <v>0</v>
      </c>
      <c r="L156" s="70">
        <f>'5A By Lot'!M159/'5A By Lot'!$M159</f>
        <v>1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" customHeight="1">
      <c r="A157" s="66" t="s">
        <v>277</v>
      </c>
      <c r="B157" s="71">
        <f>'5A By Lot'!C160/'5A By Lot'!$M160</f>
        <v>0</v>
      </c>
      <c r="C157" s="71">
        <f>'5A By Lot'!D160/'5A By Lot'!$M160</f>
        <v>0</v>
      </c>
      <c r="D157" s="71">
        <f>'5A By Lot'!E160/'5A By Lot'!$M160</f>
        <v>0</v>
      </c>
      <c r="E157" s="71">
        <f>'5A By Lot'!F160/'5A By Lot'!$M160</f>
        <v>1</v>
      </c>
      <c r="F157" s="71">
        <f>'5A By Lot'!G160/'5A By Lot'!$M160</f>
        <v>0</v>
      </c>
      <c r="G157" s="71">
        <f>'5A By Lot'!H160/'5A By Lot'!$M160</f>
        <v>0</v>
      </c>
      <c r="H157" s="71">
        <f>'5A By Lot'!I160/'5A By Lot'!$M160</f>
        <v>0</v>
      </c>
      <c r="I157" s="71">
        <f>'5A By Lot'!J160/'5A By Lot'!$M160</f>
        <v>0</v>
      </c>
      <c r="J157" s="71">
        <f>'5A By Lot'!K160/'5A By Lot'!$M160</f>
        <v>0</v>
      </c>
      <c r="K157" s="71">
        <f>'5A By Lot'!L160/'5A By Lot'!$M160</f>
        <v>0</v>
      </c>
      <c r="L157" s="71">
        <f>'5A By Lot'!M160/'5A By Lot'!$M160</f>
        <v>1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" customHeight="1">
      <c r="A158" s="65" t="s">
        <v>278</v>
      </c>
      <c r="B158" s="70">
        <f>'5A By Lot'!C161/'5A By Lot'!$M161</f>
        <v>0</v>
      </c>
      <c r="C158" s="70">
        <f>'5A By Lot'!D161/'5A By Lot'!$M161</f>
        <v>0</v>
      </c>
      <c r="D158" s="70">
        <f>'5A By Lot'!E161/'5A By Lot'!$M161</f>
        <v>0</v>
      </c>
      <c r="E158" s="70">
        <f>'5A By Lot'!F161/'5A By Lot'!$M161</f>
        <v>1</v>
      </c>
      <c r="F158" s="70">
        <f>'5A By Lot'!G161/'5A By Lot'!$M161</f>
        <v>0</v>
      </c>
      <c r="G158" s="70">
        <f>'5A By Lot'!H161/'5A By Lot'!$M161</f>
        <v>0</v>
      </c>
      <c r="H158" s="70">
        <f>'5A By Lot'!I161/'5A By Lot'!$M161</f>
        <v>0</v>
      </c>
      <c r="I158" s="70">
        <f>'5A By Lot'!J161/'5A By Lot'!$M161</f>
        <v>0</v>
      </c>
      <c r="J158" s="70">
        <f>'5A By Lot'!K161/'5A By Lot'!$M161</f>
        <v>0</v>
      </c>
      <c r="K158" s="70">
        <f>'5A By Lot'!L161/'5A By Lot'!$M161</f>
        <v>0</v>
      </c>
      <c r="L158" s="70">
        <f>'5A By Lot'!M161/'5A By Lot'!$M161</f>
        <v>1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" customHeight="1">
      <c r="A159" s="66" t="s">
        <v>279</v>
      </c>
      <c r="B159" s="71">
        <f>'5A By Lot'!C162/'5A By Lot'!$M162</f>
        <v>0</v>
      </c>
      <c r="C159" s="71">
        <f>'5A By Lot'!D162/'5A By Lot'!$M162</f>
        <v>0</v>
      </c>
      <c r="D159" s="71">
        <f>'5A By Lot'!E162/'5A By Lot'!$M162</f>
        <v>0</v>
      </c>
      <c r="E159" s="71">
        <f>'5A By Lot'!F162/'5A By Lot'!$M162</f>
        <v>0.89743589743589747</v>
      </c>
      <c r="F159" s="71">
        <f>'5A By Lot'!G162/'5A By Lot'!$M162</f>
        <v>0</v>
      </c>
      <c r="G159" s="71">
        <f>'5A By Lot'!H162/'5A By Lot'!$M162</f>
        <v>0.10256410256410256</v>
      </c>
      <c r="H159" s="71">
        <f>'5A By Lot'!I162/'5A By Lot'!$M162</f>
        <v>0</v>
      </c>
      <c r="I159" s="71">
        <f>'5A By Lot'!J162/'5A By Lot'!$M162</f>
        <v>0</v>
      </c>
      <c r="J159" s="71">
        <f>'5A By Lot'!K162/'5A By Lot'!$M162</f>
        <v>0</v>
      </c>
      <c r="K159" s="71">
        <f>'5A By Lot'!L162/'5A By Lot'!$M162</f>
        <v>0</v>
      </c>
      <c r="L159" s="71">
        <f>'5A By Lot'!M162/'5A By Lot'!$M162</f>
        <v>1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" customHeight="1">
      <c r="A160" s="65" t="s">
        <v>280</v>
      </c>
      <c r="B160" s="70">
        <f>'5A By Lot'!C163/'5A By Lot'!$M163</f>
        <v>0</v>
      </c>
      <c r="C160" s="70">
        <f>'5A By Lot'!D163/'5A By Lot'!$M163</f>
        <v>0</v>
      </c>
      <c r="D160" s="70">
        <f>'5A By Lot'!E163/'5A By Lot'!$M163</f>
        <v>0</v>
      </c>
      <c r="E160" s="70">
        <f>'5A By Lot'!F163/'5A By Lot'!$M163</f>
        <v>0</v>
      </c>
      <c r="F160" s="70">
        <f>'5A By Lot'!G163/'5A By Lot'!$M163</f>
        <v>0</v>
      </c>
      <c r="G160" s="70">
        <f>'5A By Lot'!H163/'5A By Lot'!$M163</f>
        <v>0.14285714285714285</v>
      </c>
      <c r="H160" s="70">
        <f>'5A By Lot'!I163/'5A By Lot'!$M163</f>
        <v>0.7142857142857143</v>
      </c>
      <c r="I160" s="70">
        <f>'5A By Lot'!J163/'5A By Lot'!$M163</f>
        <v>0.14285714285714285</v>
      </c>
      <c r="J160" s="70">
        <f>'5A By Lot'!K163/'5A By Lot'!$M163</f>
        <v>0</v>
      </c>
      <c r="K160" s="70">
        <f>'5A By Lot'!L163/'5A By Lot'!$M163</f>
        <v>0</v>
      </c>
      <c r="L160" s="70">
        <f>'5A By Lot'!M163/'5A By Lot'!$M163</f>
        <v>1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" customHeight="1">
      <c r="A161" s="66" t="s">
        <v>281</v>
      </c>
      <c r="B161" s="71">
        <f>'5A By Lot'!C164/'5A By Lot'!$M164</f>
        <v>0.38709677419354838</v>
      </c>
      <c r="C161" s="71">
        <f>'5A By Lot'!D164/'5A By Lot'!$M164</f>
        <v>0</v>
      </c>
      <c r="D161" s="71">
        <f>'5A By Lot'!E164/'5A By Lot'!$M164</f>
        <v>0</v>
      </c>
      <c r="E161" s="71">
        <f>'5A By Lot'!F164/'5A By Lot'!$M164</f>
        <v>0</v>
      </c>
      <c r="F161" s="71">
        <f>'5A By Lot'!G164/'5A By Lot'!$M164</f>
        <v>0.41935483870967744</v>
      </c>
      <c r="G161" s="71">
        <f>'5A By Lot'!H164/'5A By Lot'!$M164</f>
        <v>0.19354838709677419</v>
      </c>
      <c r="H161" s="71">
        <f>'5A By Lot'!I164/'5A By Lot'!$M164</f>
        <v>0</v>
      </c>
      <c r="I161" s="71">
        <f>'5A By Lot'!J164/'5A By Lot'!$M164</f>
        <v>0</v>
      </c>
      <c r="J161" s="71">
        <f>'5A By Lot'!K164/'5A By Lot'!$M164</f>
        <v>0</v>
      </c>
      <c r="K161" s="71">
        <f>'5A By Lot'!L164/'5A By Lot'!$M164</f>
        <v>0</v>
      </c>
      <c r="L161" s="71">
        <f>'5A By Lot'!M164/'5A By Lot'!$M164</f>
        <v>1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" customHeight="1">
      <c r="A162" s="65" t="s">
        <v>282</v>
      </c>
      <c r="B162" s="70">
        <f>'5A By Lot'!C165/'5A By Lot'!$M165</f>
        <v>0.95652173913043481</v>
      </c>
      <c r="C162" s="70">
        <f>'5A By Lot'!D165/'5A By Lot'!$M165</f>
        <v>0</v>
      </c>
      <c r="D162" s="70">
        <f>'5A By Lot'!E165/'5A By Lot'!$M165</f>
        <v>0</v>
      </c>
      <c r="E162" s="70">
        <f>'5A By Lot'!F165/'5A By Lot'!$M165</f>
        <v>0</v>
      </c>
      <c r="F162" s="70">
        <f>'5A By Lot'!G165/'5A By Lot'!$M165</f>
        <v>0</v>
      </c>
      <c r="G162" s="70">
        <f>'5A By Lot'!H165/'5A By Lot'!$M165</f>
        <v>0</v>
      </c>
      <c r="H162" s="70">
        <f>'5A By Lot'!I165/'5A By Lot'!$M165</f>
        <v>4.3478260869565216E-2</v>
      </c>
      <c r="I162" s="70">
        <f>'5A By Lot'!J165/'5A By Lot'!$M165</f>
        <v>0</v>
      </c>
      <c r="J162" s="70">
        <f>'5A By Lot'!K165/'5A By Lot'!$M165</f>
        <v>0</v>
      </c>
      <c r="K162" s="70">
        <f>'5A By Lot'!L165/'5A By Lot'!$M165</f>
        <v>0</v>
      </c>
      <c r="L162" s="70">
        <f>'5A By Lot'!M165/'5A By Lot'!$M165</f>
        <v>1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" customHeight="1">
      <c r="A163" s="66" t="s">
        <v>283</v>
      </c>
      <c r="B163" s="71">
        <f>'5A By Lot'!C166/'5A By Lot'!$M166</f>
        <v>1</v>
      </c>
      <c r="C163" s="71">
        <f>'5A By Lot'!D166/'5A By Lot'!$M166</f>
        <v>0</v>
      </c>
      <c r="D163" s="71">
        <f>'5A By Lot'!E166/'5A By Lot'!$M166</f>
        <v>0</v>
      </c>
      <c r="E163" s="71">
        <f>'5A By Lot'!F166/'5A By Lot'!$M166</f>
        <v>0</v>
      </c>
      <c r="F163" s="71">
        <f>'5A By Lot'!G166/'5A By Lot'!$M166</f>
        <v>0</v>
      </c>
      <c r="G163" s="71">
        <f>'5A By Lot'!H166/'5A By Lot'!$M166</f>
        <v>0</v>
      </c>
      <c r="H163" s="71">
        <f>'5A By Lot'!I166/'5A By Lot'!$M166</f>
        <v>0</v>
      </c>
      <c r="I163" s="71">
        <f>'5A By Lot'!J166/'5A By Lot'!$M166</f>
        <v>0</v>
      </c>
      <c r="J163" s="71">
        <f>'5A By Lot'!K166/'5A By Lot'!$M166</f>
        <v>0</v>
      </c>
      <c r="K163" s="71">
        <f>'5A By Lot'!L166/'5A By Lot'!$M166</f>
        <v>0</v>
      </c>
      <c r="L163" s="71">
        <f>'5A By Lot'!M166/'5A By Lot'!$M166</f>
        <v>1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" customHeight="1">
      <c r="A164" s="65" t="s">
        <v>285</v>
      </c>
      <c r="B164" s="70">
        <f>'5A By Lot'!C167/'5A By Lot'!$M167</f>
        <v>0.97826086956521741</v>
      </c>
      <c r="C164" s="70">
        <f>'5A By Lot'!D167/'5A By Lot'!$M167</f>
        <v>0</v>
      </c>
      <c r="D164" s="70">
        <f>'5A By Lot'!E167/'5A By Lot'!$M167</f>
        <v>0</v>
      </c>
      <c r="E164" s="70">
        <f>'5A By Lot'!F167/'5A By Lot'!$M167</f>
        <v>0</v>
      </c>
      <c r="F164" s="70">
        <f>'5A By Lot'!G167/'5A By Lot'!$M167</f>
        <v>0</v>
      </c>
      <c r="G164" s="70">
        <f>'5A By Lot'!H167/'5A By Lot'!$M167</f>
        <v>0</v>
      </c>
      <c r="H164" s="70">
        <f>'5A By Lot'!I167/'5A By Lot'!$M167</f>
        <v>2.1739130434782608E-2</v>
      </c>
      <c r="I164" s="70">
        <f>'5A By Lot'!J167/'5A By Lot'!$M167</f>
        <v>0</v>
      </c>
      <c r="J164" s="70">
        <f>'5A By Lot'!K167/'5A By Lot'!$M167</f>
        <v>0</v>
      </c>
      <c r="K164" s="70">
        <f>'5A By Lot'!L167/'5A By Lot'!$M167</f>
        <v>0</v>
      </c>
      <c r="L164" s="70">
        <f>'5A By Lot'!M167/'5A By Lot'!$M167</f>
        <v>1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" customHeight="1">
      <c r="A165" s="66" t="s">
        <v>286</v>
      </c>
      <c r="B165" s="71">
        <f>'5A By Lot'!C168/'5A By Lot'!$M168</f>
        <v>1</v>
      </c>
      <c r="C165" s="71">
        <f>'5A By Lot'!D168/'5A By Lot'!$M168</f>
        <v>0</v>
      </c>
      <c r="D165" s="71">
        <f>'5A By Lot'!E168/'5A By Lot'!$M168</f>
        <v>0</v>
      </c>
      <c r="E165" s="71">
        <f>'5A By Lot'!F168/'5A By Lot'!$M168</f>
        <v>0</v>
      </c>
      <c r="F165" s="71">
        <f>'5A By Lot'!G168/'5A By Lot'!$M168</f>
        <v>0</v>
      </c>
      <c r="G165" s="71">
        <f>'5A By Lot'!H168/'5A By Lot'!$M168</f>
        <v>0</v>
      </c>
      <c r="H165" s="71">
        <f>'5A By Lot'!I168/'5A By Lot'!$M168</f>
        <v>0</v>
      </c>
      <c r="I165" s="71">
        <f>'5A By Lot'!J168/'5A By Lot'!$M168</f>
        <v>0</v>
      </c>
      <c r="J165" s="71">
        <f>'5A By Lot'!K168/'5A By Lot'!$M168</f>
        <v>0</v>
      </c>
      <c r="K165" s="71">
        <f>'5A By Lot'!L168/'5A By Lot'!$M168</f>
        <v>0</v>
      </c>
      <c r="L165" s="71">
        <f>'5A By Lot'!M168/'5A By Lot'!$M168</f>
        <v>1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" customHeight="1">
      <c r="A166" s="65" t="s">
        <v>287</v>
      </c>
      <c r="B166" s="70">
        <f>'5A By Lot'!C169/'5A By Lot'!$M169</f>
        <v>0.97727272727272729</v>
      </c>
      <c r="C166" s="70">
        <f>'5A By Lot'!D169/'5A By Lot'!$M169</f>
        <v>0</v>
      </c>
      <c r="D166" s="70">
        <f>'5A By Lot'!E169/'5A By Lot'!$M169</f>
        <v>0</v>
      </c>
      <c r="E166" s="70">
        <f>'5A By Lot'!F169/'5A By Lot'!$M169</f>
        <v>0</v>
      </c>
      <c r="F166" s="70">
        <f>'5A By Lot'!G169/'5A By Lot'!$M169</f>
        <v>0</v>
      </c>
      <c r="G166" s="70">
        <f>'5A By Lot'!H169/'5A By Lot'!$M169</f>
        <v>0</v>
      </c>
      <c r="H166" s="70">
        <f>'5A By Lot'!I169/'5A By Lot'!$M169</f>
        <v>2.2727272727272728E-2</v>
      </c>
      <c r="I166" s="70">
        <f>'5A By Lot'!J169/'5A By Lot'!$M169</f>
        <v>0</v>
      </c>
      <c r="J166" s="70">
        <f>'5A By Lot'!K169/'5A By Lot'!$M169</f>
        <v>0</v>
      </c>
      <c r="K166" s="70">
        <f>'5A By Lot'!L169/'5A By Lot'!$M169</f>
        <v>0</v>
      </c>
      <c r="L166" s="70">
        <f>'5A By Lot'!M169/'5A By Lot'!$M169</f>
        <v>1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" customHeight="1">
      <c r="A167" s="190" t="s">
        <v>289</v>
      </c>
      <c r="B167" s="289">
        <f>'5A By Lot'!C170/'5A By Lot'!$M170</f>
        <v>0</v>
      </c>
      <c r="C167" s="289">
        <f>'5A By Lot'!D170/'5A By Lot'!$M170</f>
        <v>0.96363636363636362</v>
      </c>
      <c r="D167" s="289">
        <f>'5A By Lot'!E170/'5A By Lot'!$M170</f>
        <v>0</v>
      </c>
      <c r="E167" s="289">
        <f>'5A By Lot'!F170/'5A By Lot'!$M170</f>
        <v>0</v>
      </c>
      <c r="F167" s="289">
        <f>'5A By Lot'!G170/'5A By Lot'!$M170</f>
        <v>0</v>
      </c>
      <c r="G167" s="289">
        <f>'5A By Lot'!H170/'5A By Lot'!$M170</f>
        <v>0</v>
      </c>
      <c r="H167" s="289">
        <f>'5A By Lot'!I170/'5A By Lot'!$M170</f>
        <v>3.6363636363636362E-2</v>
      </c>
      <c r="I167" s="289">
        <f>'5A By Lot'!J170/'5A By Lot'!$M170</f>
        <v>0</v>
      </c>
      <c r="J167" s="289">
        <f>'5A By Lot'!K170/'5A By Lot'!$M170</f>
        <v>0</v>
      </c>
      <c r="K167" s="289">
        <f>'5A By Lot'!L170/'5A By Lot'!$M170</f>
        <v>0</v>
      </c>
      <c r="L167" s="289">
        <f>'5A By Lot'!M170/'5A By Lot'!$M170</f>
        <v>1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" customHeight="1">
      <c r="A168" s="176" t="s">
        <v>290</v>
      </c>
      <c r="B168" s="353">
        <f>'5A By Lot'!C171/'5A By Lot'!$M171</f>
        <v>0</v>
      </c>
      <c r="C168" s="353">
        <f>'5A By Lot'!D171/'5A By Lot'!$M171</f>
        <v>0.90109890109890112</v>
      </c>
      <c r="D168" s="353">
        <f>'5A By Lot'!E171/'5A By Lot'!$M171</f>
        <v>0</v>
      </c>
      <c r="E168" s="70">
        <f>'5A By Lot'!F171/'5A By Lot'!$M171</f>
        <v>0</v>
      </c>
      <c r="F168" s="70">
        <f>'5A By Lot'!G171/'5A By Lot'!$M171</f>
        <v>0</v>
      </c>
      <c r="G168" s="70">
        <f>'5A By Lot'!H171/'5A By Lot'!$M171</f>
        <v>7.6923076923076927E-2</v>
      </c>
      <c r="H168" s="70">
        <f>'5A By Lot'!I171/'5A By Lot'!$M171</f>
        <v>2.197802197802198E-2</v>
      </c>
      <c r="I168" s="70">
        <f>'5A By Lot'!J171/'5A By Lot'!$M171</f>
        <v>0</v>
      </c>
      <c r="J168" s="70">
        <f>'5A By Lot'!K171/'5A By Lot'!$M171</f>
        <v>0</v>
      </c>
      <c r="K168" s="70">
        <f>'5A By Lot'!L171/'5A By Lot'!$M171</f>
        <v>0</v>
      </c>
      <c r="L168" s="70">
        <f>'5A By Lot'!M171/'5A By Lot'!$M171</f>
        <v>1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" customHeight="1">
      <c r="A169" s="66" t="s">
        <v>291</v>
      </c>
      <c r="B169" s="71">
        <f>'5A By Lot'!C172/'5A By Lot'!$M172</f>
        <v>0</v>
      </c>
      <c r="C169" s="71">
        <f>'5A By Lot'!D172/'5A By Lot'!$M172</f>
        <v>0.970873786407767</v>
      </c>
      <c r="D169" s="71">
        <f>'5A By Lot'!E172/'5A By Lot'!$M172</f>
        <v>0</v>
      </c>
      <c r="E169" s="71">
        <f>'5A By Lot'!F172/'5A By Lot'!$M172</f>
        <v>0</v>
      </c>
      <c r="F169" s="71">
        <f>'5A By Lot'!G172/'5A By Lot'!$M172</f>
        <v>0</v>
      </c>
      <c r="G169" s="71">
        <f>'5A By Lot'!H172/'5A By Lot'!$M172</f>
        <v>2.9126213592233011E-2</v>
      </c>
      <c r="H169" s="71">
        <f>'5A By Lot'!I172/'5A By Lot'!$M172</f>
        <v>0</v>
      </c>
      <c r="I169" s="71">
        <f>'5A By Lot'!J172/'5A By Lot'!$M172</f>
        <v>0</v>
      </c>
      <c r="J169" s="71">
        <f>'5A By Lot'!K172/'5A By Lot'!$M172</f>
        <v>0</v>
      </c>
      <c r="K169" s="71">
        <f>'5A By Lot'!L172/'5A By Lot'!$M172</f>
        <v>0</v>
      </c>
      <c r="L169" s="71">
        <f>'5A By Lot'!M172/'5A By Lot'!$M172</f>
        <v>1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" customHeight="1">
      <c r="A170" s="65" t="s">
        <v>293</v>
      </c>
      <c r="B170" s="70">
        <f>'5A By Lot'!C173/'5A By Lot'!$M173</f>
        <v>0</v>
      </c>
      <c r="C170" s="70">
        <f>'5A By Lot'!D173/'5A By Lot'!$M173</f>
        <v>1</v>
      </c>
      <c r="D170" s="70">
        <f>'5A By Lot'!E173/'5A By Lot'!$M173</f>
        <v>0</v>
      </c>
      <c r="E170" s="70">
        <f>'5A By Lot'!F173/'5A By Lot'!$M173</f>
        <v>0</v>
      </c>
      <c r="F170" s="70">
        <f>'5A By Lot'!G173/'5A By Lot'!$M173</f>
        <v>0</v>
      </c>
      <c r="G170" s="70">
        <f>'5A By Lot'!H173/'5A By Lot'!$M173</f>
        <v>0</v>
      </c>
      <c r="H170" s="70">
        <f>'5A By Lot'!I173/'5A By Lot'!$M173</f>
        <v>0</v>
      </c>
      <c r="I170" s="70">
        <f>'5A By Lot'!J173/'5A By Lot'!$M173</f>
        <v>0</v>
      </c>
      <c r="J170" s="70">
        <f>'5A By Lot'!K173/'5A By Lot'!$M173</f>
        <v>0</v>
      </c>
      <c r="K170" s="70">
        <f>'5A By Lot'!L173/'5A By Lot'!$M173</f>
        <v>0</v>
      </c>
      <c r="L170" s="70">
        <f>'5A By Lot'!M173/'5A By Lot'!$M173</f>
        <v>1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" customHeight="1">
      <c r="A171" s="66" t="s">
        <v>294</v>
      </c>
      <c r="B171" s="71">
        <f>'5A By Lot'!C174/'5A By Lot'!$M174</f>
        <v>0</v>
      </c>
      <c r="C171" s="71">
        <f>'5A By Lot'!D174/'5A By Lot'!$M174</f>
        <v>1</v>
      </c>
      <c r="D171" s="71">
        <f>'5A By Lot'!E174/'5A By Lot'!$M174</f>
        <v>0</v>
      </c>
      <c r="E171" s="71">
        <f>'5A By Lot'!F174/'5A By Lot'!$M174</f>
        <v>0</v>
      </c>
      <c r="F171" s="71">
        <f>'5A By Lot'!G174/'5A By Lot'!$M174</f>
        <v>0</v>
      </c>
      <c r="G171" s="71">
        <f>'5A By Lot'!H174/'5A By Lot'!$M174</f>
        <v>0</v>
      </c>
      <c r="H171" s="71">
        <f>'5A By Lot'!I174/'5A By Lot'!$M174</f>
        <v>0</v>
      </c>
      <c r="I171" s="71">
        <f>'5A By Lot'!J174/'5A By Lot'!$M174</f>
        <v>0</v>
      </c>
      <c r="J171" s="71">
        <f>'5A By Lot'!K174/'5A By Lot'!$M174</f>
        <v>0</v>
      </c>
      <c r="K171" s="71">
        <f>'5A By Lot'!L174/'5A By Lot'!$M174</f>
        <v>0</v>
      </c>
      <c r="L171" s="71">
        <f>'5A By Lot'!M174/'5A By Lot'!$M174</f>
        <v>1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" customHeight="1">
      <c r="A172" s="65" t="s">
        <v>295</v>
      </c>
      <c r="B172" s="70">
        <f>'5A By Lot'!C175/'5A By Lot'!$M175</f>
        <v>0</v>
      </c>
      <c r="C172" s="70">
        <f>'5A By Lot'!D175/'5A By Lot'!$M175</f>
        <v>0.98425196850393704</v>
      </c>
      <c r="D172" s="70">
        <f>'5A By Lot'!E175/'5A By Lot'!$M175</f>
        <v>0</v>
      </c>
      <c r="E172" s="70">
        <f>'5A By Lot'!F175/'5A By Lot'!$M175</f>
        <v>0</v>
      </c>
      <c r="F172" s="70">
        <f>'5A By Lot'!G175/'5A By Lot'!$M175</f>
        <v>0</v>
      </c>
      <c r="G172" s="70">
        <f>'5A By Lot'!H175/'5A By Lot'!$M175</f>
        <v>0</v>
      </c>
      <c r="H172" s="70">
        <f>'5A By Lot'!I175/'5A By Lot'!$M175</f>
        <v>1.5748031496062992E-2</v>
      </c>
      <c r="I172" s="70">
        <f>'5A By Lot'!J175/'5A By Lot'!$M175</f>
        <v>0</v>
      </c>
      <c r="J172" s="70">
        <f>'5A By Lot'!K175/'5A By Lot'!$M175</f>
        <v>0</v>
      </c>
      <c r="K172" s="70">
        <f>'5A By Lot'!L175/'5A By Lot'!$M175</f>
        <v>0</v>
      </c>
      <c r="L172" s="70">
        <f>'5A By Lot'!M175/'5A By Lot'!$M175</f>
        <v>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" customHeight="1">
      <c r="A173" s="66" t="s">
        <v>296</v>
      </c>
      <c r="B173" s="71">
        <f>'5A By Lot'!C176/'5A By Lot'!$M176</f>
        <v>0</v>
      </c>
      <c r="C173" s="71">
        <f>'5A By Lot'!D176/'5A By Lot'!$M176</f>
        <v>1</v>
      </c>
      <c r="D173" s="71">
        <f>'5A By Lot'!E176/'5A By Lot'!$M176</f>
        <v>0</v>
      </c>
      <c r="E173" s="71">
        <f>'5A By Lot'!F176/'5A By Lot'!$M176</f>
        <v>0</v>
      </c>
      <c r="F173" s="71">
        <f>'5A By Lot'!G176/'5A By Lot'!$M176</f>
        <v>0</v>
      </c>
      <c r="G173" s="71">
        <f>'5A By Lot'!H176/'5A By Lot'!$M176</f>
        <v>0</v>
      </c>
      <c r="H173" s="71">
        <f>'5A By Lot'!I176/'5A By Lot'!$M176</f>
        <v>0</v>
      </c>
      <c r="I173" s="71">
        <f>'5A By Lot'!J176/'5A By Lot'!$M176</f>
        <v>0</v>
      </c>
      <c r="J173" s="71">
        <f>'5A By Lot'!K176/'5A By Lot'!$M176</f>
        <v>0</v>
      </c>
      <c r="K173" s="71">
        <f>'5A By Lot'!L176/'5A By Lot'!$M176</f>
        <v>0</v>
      </c>
      <c r="L173" s="71">
        <f>'5A By Lot'!M176/'5A By Lot'!$M176</f>
        <v>1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" customHeight="1">
      <c r="A174" s="103" t="s">
        <v>297</v>
      </c>
      <c r="B174" s="104">
        <f>'5A By Lot'!C177/'5A By Lot'!$M177</f>
        <v>0</v>
      </c>
      <c r="C174" s="104">
        <f>'5A By Lot'!D177/'5A By Lot'!$M177</f>
        <v>1</v>
      </c>
      <c r="D174" s="104">
        <f>'5A By Lot'!E177/'5A By Lot'!$M177</f>
        <v>0</v>
      </c>
      <c r="E174" s="104">
        <f>'5A By Lot'!F177/'5A By Lot'!$M177</f>
        <v>0</v>
      </c>
      <c r="F174" s="104">
        <f>'5A By Lot'!G177/'5A By Lot'!$M177</f>
        <v>0</v>
      </c>
      <c r="G174" s="104">
        <f>'5A By Lot'!H177/'5A By Lot'!$M177</f>
        <v>0</v>
      </c>
      <c r="H174" s="104">
        <f>'5A By Lot'!I177/'5A By Lot'!$M177</f>
        <v>0</v>
      </c>
      <c r="I174" s="104">
        <f>'5A By Lot'!J177/'5A By Lot'!$M177</f>
        <v>0</v>
      </c>
      <c r="J174" s="104">
        <f>'5A By Lot'!K177/'5A By Lot'!$M177</f>
        <v>0</v>
      </c>
      <c r="K174" s="104">
        <f>'5A By Lot'!L177/'5A By Lot'!$M177</f>
        <v>0</v>
      </c>
      <c r="L174" s="354">
        <f>'5A By Lot'!M177/'5A By Lot'!$M177</f>
        <v>1</v>
      </c>
      <c r="M174" s="312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" customHeight="1">
      <c r="A175" s="66" t="s">
        <v>298</v>
      </c>
      <c r="B175" s="71">
        <f>'5A By Lot'!C178/'5A By Lot'!$M178</f>
        <v>0</v>
      </c>
      <c r="C175" s="71">
        <f>'5A By Lot'!D178/'5A By Lot'!$M178</f>
        <v>1</v>
      </c>
      <c r="D175" s="71">
        <f>'5A By Lot'!E178/'5A By Lot'!$M178</f>
        <v>0</v>
      </c>
      <c r="E175" s="71">
        <f>'5A By Lot'!F178/'5A By Lot'!$M178</f>
        <v>0</v>
      </c>
      <c r="F175" s="71">
        <f>'5A By Lot'!G178/'5A By Lot'!$M178</f>
        <v>0</v>
      </c>
      <c r="G175" s="71">
        <f>'5A By Lot'!H178/'5A By Lot'!$M178</f>
        <v>0</v>
      </c>
      <c r="H175" s="71">
        <f>'5A By Lot'!I178/'5A By Lot'!$M178</f>
        <v>0</v>
      </c>
      <c r="I175" s="71">
        <f>'5A By Lot'!J178/'5A By Lot'!$M178</f>
        <v>0</v>
      </c>
      <c r="J175" s="71">
        <f>'5A By Lot'!K178/'5A By Lot'!$M178</f>
        <v>0</v>
      </c>
      <c r="K175" s="71">
        <f>'5A By Lot'!L178/'5A By Lot'!$M178</f>
        <v>0</v>
      </c>
      <c r="L175" s="71">
        <f>'5A By Lot'!M178/'5A By Lot'!$M178</f>
        <v>1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" customHeight="1">
      <c r="A176" s="65" t="s">
        <v>299</v>
      </c>
      <c r="B176" s="70">
        <f>'5A By Lot'!C179/'5A By Lot'!$M179</f>
        <v>0</v>
      </c>
      <c r="C176" s="70">
        <f>'5A By Lot'!D179/'5A By Lot'!$M179</f>
        <v>1</v>
      </c>
      <c r="D176" s="70">
        <f>'5A By Lot'!E179/'5A By Lot'!$M179</f>
        <v>0</v>
      </c>
      <c r="E176" s="70">
        <f>'5A By Lot'!F179/'5A By Lot'!$M179</f>
        <v>0</v>
      </c>
      <c r="F176" s="70">
        <f>'5A By Lot'!G179/'5A By Lot'!$M179</f>
        <v>0</v>
      </c>
      <c r="G176" s="70">
        <f>'5A By Lot'!H179/'5A By Lot'!$M179</f>
        <v>0</v>
      </c>
      <c r="H176" s="70">
        <f>'5A By Lot'!I179/'5A By Lot'!$M179</f>
        <v>0</v>
      </c>
      <c r="I176" s="70">
        <f>'5A By Lot'!J179/'5A By Lot'!$M179</f>
        <v>0</v>
      </c>
      <c r="J176" s="70">
        <f>'5A By Lot'!K179/'5A By Lot'!$M179</f>
        <v>0</v>
      </c>
      <c r="K176" s="70">
        <f>'5A By Lot'!L179/'5A By Lot'!$M179</f>
        <v>0</v>
      </c>
      <c r="L176" s="70">
        <f>'5A By Lot'!M179/'5A By Lot'!$M179</f>
        <v>1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" customHeight="1">
      <c r="A177" s="66" t="s">
        <v>300</v>
      </c>
      <c r="B177" s="71">
        <f>'5A By Lot'!C180/'5A By Lot'!$M180</f>
        <v>0</v>
      </c>
      <c r="C177" s="71">
        <f>'5A By Lot'!D180/'5A By Lot'!$M180</f>
        <v>1</v>
      </c>
      <c r="D177" s="71">
        <f>'5A By Lot'!E180/'5A By Lot'!$M180</f>
        <v>0</v>
      </c>
      <c r="E177" s="71">
        <f>'5A By Lot'!F180/'5A By Lot'!$M180</f>
        <v>0</v>
      </c>
      <c r="F177" s="71">
        <f>'5A By Lot'!G180/'5A By Lot'!$M180</f>
        <v>0</v>
      </c>
      <c r="G177" s="71">
        <f>'5A By Lot'!H180/'5A By Lot'!$M180</f>
        <v>0</v>
      </c>
      <c r="H177" s="71">
        <f>'5A By Lot'!I180/'5A By Lot'!$M180</f>
        <v>0</v>
      </c>
      <c r="I177" s="71">
        <f>'5A By Lot'!J180/'5A By Lot'!$M180</f>
        <v>0</v>
      </c>
      <c r="J177" s="71">
        <f>'5A By Lot'!K180/'5A By Lot'!$M180</f>
        <v>0</v>
      </c>
      <c r="K177" s="71">
        <f>'5A By Lot'!L180/'5A By Lot'!$M180</f>
        <v>0</v>
      </c>
      <c r="L177" s="71">
        <f>'5A By Lot'!M180/'5A By Lot'!$M180</f>
        <v>1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" customHeight="1">
      <c r="A178" s="65" t="s">
        <v>302</v>
      </c>
      <c r="B178" s="70">
        <f>'5A By Lot'!C181/'5A By Lot'!$M181</f>
        <v>0</v>
      </c>
      <c r="C178" s="70">
        <f>'5A By Lot'!D181/'5A By Lot'!$M181</f>
        <v>0</v>
      </c>
      <c r="D178" s="70">
        <f>'5A By Lot'!E181/'5A By Lot'!$M181</f>
        <v>0</v>
      </c>
      <c r="E178" s="70">
        <f>'5A By Lot'!F181/'5A By Lot'!$M181</f>
        <v>0</v>
      </c>
      <c r="F178" s="70">
        <f>'5A By Lot'!G181/'5A By Lot'!$M181</f>
        <v>0</v>
      </c>
      <c r="G178" s="70">
        <f>'5A By Lot'!H181/'5A By Lot'!$M181</f>
        <v>0.91428571428571426</v>
      </c>
      <c r="H178" s="70">
        <f>'5A By Lot'!I181/'5A By Lot'!$M181</f>
        <v>8.5714285714285715E-2</v>
      </c>
      <c r="I178" s="70">
        <f>'5A By Lot'!J181/'5A By Lot'!$M181</f>
        <v>0</v>
      </c>
      <c r="J178" s="70">
        <f>'5A By Lot'!K181/'5A By Lot'!$M181</f>
        <v>0</v>
      </c>
      <c r="K178" s="70">
        <f>'5A By Lot'!L181/'5A By Lot'!$M181</f>
        <v>0</v>
      </c>
      <c r="L178" s="70">
        <f>'5A By Lot'!M181/'5A By Lot'!$M181</f>
        <v>1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" customHeight="1">
      <c r="A179" s="66" t="s">
        <v>303</v>
      </c>
      <c r="B179" s="71">
        <f>'5A By Lot'!C182/'5A By Lot'!$M182</f>
        <v>0.24444444444444444</v>
      </c>
      <c r="C179" s="71">
        <f>'5A By Lot'!D182/'5A By Lot'!$M182</f>
        <v>0.46666666666666667</v>
      </c>
      <c r="D179" s="71">
        <f>'5A By Lot'!E182/'5A By Lot'!$M182</f>
        <v>0</v>
      </c>
      <c r="E179" s="71">
        <f>'5A By Lot'!F182/'5A By Lot'!$M182</f>
        <v>0</v>
      </c>
      <c r="F179" s="71">
        <f>'5A By Lot'!G182/'5A By Lot'!$M182</f>
        <v>4.4444444444444446E-2</v>
      </c>
      <c r="G179" s="71">
        <f>'5A By Lot'!H182/'5A By Lot'!$M182</f>
        <v>0.22222222222222221</v>
      </c>
      <c r="H179" s="71">
        <f>'5A By Lot'!I182/'5A By Lot'!$M182</f>
        <v>2.2222222222222223E-2</v>
      </c>
      <c r="I179" s="71">
        <f>'5A By Lot'!J182/'5A By Lot'!$M182</f>
        <v>0</v>
      </c>
      <c r="J179" s="71">
        <f>'5A By Lot'!K182/'5A By Lot'!$M182</f>
        <v>0</v>
      </c>
      <c r="K179" s="71">
        <f>'5A By Lot'!L182/'5A By Lot'!$M182</f>
        <v>0</v>
      </c>
      <c r="L179" s="71">
        <f>'5A By Lot'!M182/'5A By Lot'!$M182</f>
        <v>1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" customHeight="1">
      <c r="A180" s="65" t="s">
        <v>304</v>
      </c>
      <c r="B180" s="70">
        <f>'5A By Lot'!C183/'5A By Lot'!$M183</f>
        <v>0</v>
      </c>
      <c r="C180" s="70">
        <f>'5A By Lot'!D183/'5A By Lot'!$M183</f>
        <v>0</v>
      </c>
      <c r="D180" s="70">
        <f>'5A By Lot'!E183/'5A By Lot'!$M183</f>
        <v>0</v>
      </c>
      <c r="E180" s="70">
        <f>'5A By Lot'!F183/'5A By Lot'!$M183</f>
        <v>0</v>
      </c>
      <c r="F180" s="70">
        <f>'5A By Lot'!G183/'5A By Lot'!$M183</f>
        <v>0</v>
      </c>
      <c r="G180" s="70">
        <f>'5A By Lot'!H183/'5A By Lot'!$M183</f>
        <v>0.29411764705882354</v>
      </c>
      <c r="H180" s="70">
        <f>'5A By Lot'!I183/'5A By Lot'!$M183</f>
        <v>0</v>
      </c>
      <c r="I180" s="70">
        <f>'5A By Lot'!J183/'5A By Lot'!$M183</f>
        <v>0.11764705882352941</v>
      </c>
      <c r="J180" s="70">
        <f>'5A By Lot'!K183/'5A By Lot'!$M183</f>
        <v>0.23529411764705882</v>
      </c>
      <c r="K180" s="70">
        <f>'5A By Lot'!L183/'5A By Lot'!$M183</f>
        <v>0.35294117647058826</v>
      </c>
      <c r="L180" s="70">
        <f>'5A By Lot'!M183/'5A By Lot'!$M183</f>
        <v>1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" customHeight="1">
      <c r="A181" s="66" t="s">
        <v>305</v>
      </c>
      <c r="B181" s="71">
        <f>'5A By Lot'!C184/'5A By Lot'!$M184</f>
        <v>0</v>
      </c>
      <c r="C181" s="71">
        <f>'5A By Lot'!D184/'5A By Lot'!$M184</f>
        <v>0.41176470588235292</v>
      </c>
      <c r="D181" s="71">
        <f>'5A By Lot'!E184/'5A By Lot'!$M184</f>
        <v>0</v>
      </c>
      <c r="E181" s="71">
        <f>'5A By Lot'!F184/'5A By Lot'!$M184</f>
        <v>0</v>
      </c>
      <c r="F181" s="71">
        <f>'5A By Lot'!G184/'5A By Lot'!$M184</f>
        <v>0.23529411764705882</v>
      </c>
      <c r="G181" s="71">
        <f>'5A By Lot'!H184/'5A By Lot'!$M184</f>
        <v>0</v>
      </c>
      <c r="H181" s="71">
        <f>'5A By Lot'!I184/'5A By Lot'!$M184</f>
        <v>0.17647058823529413</v>
      </c>
      <c r="I181" s="71">
        <f>'5A By Lot'!J184/'5A By Lot'!$M184</f>
        <v>0.17647058823529413</v>
      </c>
      <c r="J181" s="71">
        <f>'5A By Lot'!K184/'5A By Lot'!$M184</f>
        <v>0</v>
      </c>
      <c r="K181" s="71">
        <f>'5A By Lot'!L184/'5A By Lot'!$M184</f>
        <v>0</v>
      </c>
      <c r="L181" s="71">
        <f>'5A By Lot'!M184/'5A By Lot'!$M184</f>
        <v>1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" customHeight="1">
      <c r="A182" s="65" t="s">
        <v>306</v>
      </c>
      <c r="B182" s="70">
        <f>'5A By Lot'!C185/'5A By Lot'!$M185</f>
        <v>0</v>
      </c>
      <c r="C182" s="70">
        <f>'5A By Lot'!D185/'5A By Lot'!$M185</f>
        <v>0</v>
      </c>
      <c r="D182" s="70">
        <f>'5A By Lot'!E185/'5A By Lot'!$M185</f>
        <v>0</v>
      </c>
      <c r="E182" s="70">
        <f>'5A By Lot'!F185/'5A By Lot'!$M185</f>
        <v>0</v>
      </c>
      <c r="F182" s="70">
        <f>'5A By Lot'!G185/'5A By Lot'!$M185</f>
        <v>0.65</v>
      </c>
      <c r="G182" s="70">
        <f>'5A By Lot'!H185/'5A By Lot'!$M185</f>
        <v>0.27500000000000002</v>
      </c>
      <c r="H182" s="70">
        <f>'5A By Lot'!I185/'5A By Lot'!$M185</f>
        <v>7.4999999999999997E-2</v>
      </c>
      <c r="I182" s="70">
        <f>'5A By Lot'!J185/'5A By Lot'!$M185</f>
        <v>0</v>
      </c>
      <c r="J182" s="70">
        <f>'5A By Lot'!K185/'5A By Lot'!$M185</f>
        <v>0</v>
      </c>
      <c r="K182" s="70">
        <f>'5A By Lot'!L185/'5A By Lot'!$M185</f>
        <v>0</v>
      </c>
      <c r="L182" s="70">
        <f>'5A By Lot'!M185/'5A By Lot'!$M185</f>
        <v>1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" customHeight="1">
      <c r="A183" s="66" t="s">
        <v>307</v>
      </c>
      <c r="B183" s="71">
        <f>'5A By Lot'!C186/'5A By Lot'!$M186</f>
        <v>0.22641509433962265</v>
      </c>
      <c r="C183" s="71">
        <f>'5A By Lot'!D186/'5A By Lot'!$M186</f>
        <v>0</v>
      </c>
      <c r="D183" s="71">
        <f>'5A By Lot'!E186/'5A By Lot'!$M186</f>
        <v>0</v>
      </c>
      <c r="E183" s="71">
        <f>'5A By Lot'!F186/'5A By Lot'!$M186</f>
        <v>0</v>
      </c>
      <c r="F183" s="71">
        <f>'5A By Lot'!G186/'5A By Lot'!$M186</f>
        <v>0.41509433962264153</v>
      </c>
      <c r="G183" s="71">
        <f>'5A By Lot'!H186/'5A By Lot'!$M186</f>
        <v>3.7735849056603772E-2</v>
      </c>
      <c r="H183" s="71">
        <f>'5A By Lot'!I186/'5A By Lot'!$M186</f>
        <v>1.8867924528301886E-2</v>
      </c>
      <c r="I183" s="71">
        <f>'5A By Lot'!J186/'5A By Lot'!$M186</f>
        <v>0.11320754716981132</v>
      </c>
      <c r="J183" s="71">
        <f>'5A By Lot'!K186/'5A By Lot'!$M186</f>
        <v>0.15094339622641509</v>
      </c>
      <c r="K183" s="71">
        <f>'5A By Lot'!L186/'5A By Lot'!$M186</f>
        <v>3.7735849056603772E-2</v>
      </c>
      <c r="L183" s="71">
        <f>'5A By Lot'!M186/'5A By Lot'!$M186</f>
        <v>1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" customHeight="1">
      <c r="A184" s="65" t="s">
        <v>308</v>
      </c>
      <c r="B184" s="70">
        <f>'5A By Lot'!C187/'5A By Lot'!$M187</f>
        <v>0.25</v>
      </c>
      <c r="C184" s="70">
        <f>'5A By Lot'!D187/'5A By Lot'!$M187</f>
        <v>0</v>
      </c>
      <c r="D184" s="70">
        <f>'5A By Lot'!E187/'5A By Lot'!$M187</f>
        <v>0</v>
      </c>
      <c r="E184" s="70">
        <f>'5A By Lot'!F187/'5A By Lot'!$M187</f>
        <v>0</v>
      </c>
      <c r="F184" s="70">
        <f>'5A By Lot'!G187/'5A By Lot'!$M187</f>
        <v>0</v>
      </c>
      <c r="G184" s="70">
        <f>'5A By Lot'!H187/'5A By Lot'!$M187</f>
        <v>0</v>
      </c>
      <c r="H184" s="70">
        <f>'5A By Lot'!I187/'5A By Lot'!$M187</f>
        <v>0</v>
      </c>
      <c r="I184" s="70">
        <f>'5A By Lot'!J187/'5A By Lot'!$M187</f>
        <v>0</v>
      </c>
      <c r="J184" s="70">
        <f>'5A By Lot'!K187/'5A By Lot'!$M187</f>
        <v>0.375</v>
      </c>
      <c r="K184" s="70">
        <f>'5A By Lot'!L187/'5A By Lot'!$M187</f>
        <v>0.375</v>
      </c>
      <c r="L184" s="70">
        <f>'5A By Lot'!M187/'5A By Lot'!$M187</f>
        <v>1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" customHeight="1">
      <c r="A185" s="66" t="s">
        <v>309</v>
      </c>
      <c r="B185" s="71">
        <f>'5A By Lot'!C188/'5A By Lot'!$M188</f>
        <v>0.16666666666666666</v>
      </c>
      <c r="C185" s="71">
        <f>'5A By Lot'!D188/'5A By Lot'!$M188</f>
        <v>6.9444444444444448E-2</v>
      </c>
      <c r="D185" s="71">
        <f>'5A By Lot'!E188/'5A By Lot'!$M188</f>
        <v>0</v>
      </c>
      <c r="E185" s="71">
        <f>'5A By Lot'!F188/'5A By Lot'!$M188</f>
        <v>0</v>
      </c>
      <c r="F185" s="71">
        <f>'5A By Lot'!G188/'5A By Lot'!$M188</f>
        <v>0.29166666666666669</v>
      </c>
      <c r="G185" s="71">
        <f>'5A By Lot'!H188/'5A By Lot'!$M188</f>
        <v>0.30555555555555558</v>
      </c>
      <c r="H185" s="71">
        <f>'5A By Lot'!I188/'5A By Lot'!$M188</f>
        <v>0.1388888888888889</v>
      </c>
      <c r="I185" s="71">
        <f>'5A By Lot'!J188/'5A By Lot'!$M188</f>
        <v>0</v>
      </c>
      <c r="J185" s="71">
        <f>'5A By Lot'!K188/'5A By Lot'!$M188</f>
        <v>0</v>
      </c>
      <c r="K185" s="71">
        <f>'5A By Lot'!L188/'5A By Lot'!$M188</f>
        <v>2.7777777777777776E-2</v>
      </c>
      <c r="L185" s="71">
        <f>'5A By Lot'!M188/'5A By Lot'!$M188</f>
        <v>1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" customHeight="1">
      <c r="A186" s="65" t="s">
        <v>310</v>
      </c>
      <c r="B186" s="70">
        <f>'5A By Lot'!C189/'5A By Lot'!$M189</f>
        <v>0.27272727272727271</v>
      </c>
      <c r="C186" s="70">
        <f>'5A By Lot'!D189/'5A By Lot'!$M189</f>
        <v>0</v>
      </c>
      <c r="D186" s="70">
        <f>'5A By Lot'!E189/'5A By Lot'!$M189</f>
        <v>0</v>
      </c>
      <c r="E186" s="70">
        <f>'5A By Lot'!F189/'5A By Lot'!$M189</f>
        <v>0</v>
      </c>
      <c r="F186" s="70">
        <f>'5A By Lot'!G189/'5A By Lot'!$M189</f>
        <v>0.72727272727272729</v>
      </c>
      <c r="G186" s="70">
        <f>'5A By Lot'!H189/'5A By Lot'!$M189</f>
        <v>0</v>
      </c>
      <c r="H186" s="70">
        <f>'5A By Lot'!I189/'5A By Lot'!$M189</f>
        <v>0</v>
      </c>
      <c r="I186" s="70">
        <f>'5A By Lot'!J189/'5A By Lot'!$M189</f>
        <v>0</v>
      </c>
      <c r="J186" s="70">
        <f>'5A By Lot'!K189/'5A By Lot'!$M189</f>
        <v>0</v>
      </c>
      <c r="K186" s="70">
        <f>'5A By Lot'!L189/'5A By Lot'!$M189</f>
        <v>0</v>
      </c>
      <c r="L186" s="70">
        <f>'5A By Lot'!M189/'5A By Lot'!$M189</f>
        <v>1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" customHeight="1">
      <c r="A187" s="66" t="s">
        <v>311</v>
      </c>
      <c r="B187" s="71">
        <f>'5A By Lot'!C190/'5A By Lot'!$M190</f>
        <v>0</v>
      </c>
      <c r="C187" s="71">
        <f>'5A By Lot'!D190/'5A By Lot'!$M190</f>
        <v>1</v>
      </c>
      <c r="D187" s="71">
        <f>'5A By Lot'!E190/'5A By Lot'!$M190</f>
        <v>0</v>
      </c>
      <c r="E187" s="71">
        <f>'5A By Lot'!F190/'5A By Lot'!$M190</f>
        <v>0</v>
      </c>
      <c r="F187" s="71">
        <f>'5A By Lot'!G190/'5A By Lot'!$M190</f>
        <v>0</v>
      </c>
      <c r="G187" s="71">
        <f>'5A By Lot'!H190/'5A By Lot'!$M190</f>
        <v>0</v>
      </c>
      <c r="H187" s="71">
        <f>'5A By Lot'!I190/'5A By Lot'!$M190</f>
        <v>0</v>
      </c>
      <c r="I187" s="71">
        <f>'5A By Lot'!J190/'5A By Lot'!$M190</f>
        <v>0</v>
      </c>
      <c r="J187" s="71">
        <f>'5A By Lot'!K190/'5A By Lot'!$M190</f>
        <v>0</v>
      </c>
      <c r="K187" s="71">
        <f>'5A By Lot'!L190/'5A By Lot'!$M190</f>
        <v>0</v>
      </c>
      <c r="L187" s="71">
        <f>'5A By Lot'!M190/'5A By Lot'!$M190</f>
        <v>1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" customHeight="1">
      <c r="A188" s="65" t="s">
        <v>312</v>
      </c>
      <c r="B188" s="70">
        <f>'5A By Lot'!C191/'5A By Lot'!$M191</f>
        <v>0</v>
      </c>
      <c r="C188" s="70">
        <f>'5A By Lot'!D191/'5A By Lot'!$M191</f>
        <v>1</v>
      </c>
      <c r="D188" s="70">
        <f>'5A By Lot'!E191/'5A By Lot'!$M191</f>
        <v>0</v>
      </c>
      <c r="E188" s="70">
        <f>'5A By Lot'!F191/'5A By Lot'!$M191</f>
        <v>0</v>
      </c>
      <c r="F188" s="70">
        <f>'5A By Lot'!G191/'5A By Lot'!$M191</f>
        <v>0</v>
      </c>
      <c r="G188" s="70">
        <f>'5A By Lot'!H191/'5A By Lot'!$M191</f>
        <v>0</v>
      </c>
      <c r="H188" s="70">
        <f>'5A By Lot'!I191/'5A By Lot'!$M191</f>
        <v>0</v>
      </c>
      <c r="I188" s="70">
        <f>'5A By Lot'!J191/'5A By Lot'!$M191</f>
        <v>0</v>
      </c>
      <c r="J188" s="70">
        <f>'5A By Lot'!K191/'5A By Lot'!$M191</f>
        <v>0</v>
      </c>
      <c r="K188" s="70">
        <f>'5A By Lot'!L191/'5A By Lot'!$M191</f>
        <v>0</v>
      </c>
      <c r="L188" s="70">
        <f>'5A By Lot'!M191/'5A By Lot'!$M191</f>
        <v>1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" customHeight="1">
      <c r="A189" s="66" t="s">
        <v>313</v>
      </c>
      <c r="B189" s="71">
        <f>'5A By Lot'!C192/'5A By Lot'!$M192</f>
        <v>0</v>
      </c>
      <c r="C189" s="71">
        <f>'5A By Lot'!D192/'5A By Lot'!$M192</f>
        <v>0</v>
      </c>
      <c r="D189" s="71">
        <f>'5A By Lot'!E192/'5A By Lot'!$M192</f>
        <v>0</v>
      </c>
      <c r="E189" s="71">
        <f>'5A By Lot'!F192/'5A By Lot'!$M192</f>
        <v>0.87619047619047619</v>
      </c>
      <c r="F189" s="71">
        <f>'5A By Lot'!G192/'5A By Lot'!$M192</f>
        <v>0</v>
      </c>
      <c r="G189" s="71">
        <f>'5A By Lot'!H192/'5A By Lot'!$M192</f>
        <v>1.9047619047619049E-2</v>
      </c>
      <c r="H189" s="71">
        <f>'5A By Lot'!I192/'5A By Lot'!$M192</f>
        <v>0.10476190476190476</v>
      </c>
      <c r="I189" s="71">
        <f>'5A By Lot'!J192/'5A By Lot'!$M192</f>
        <v>0</v>
      </c>
      <c r="J189" s="71">
        <f>'5A By Lot'!K192/'5A By Lot'!$M192</f>
        <v>0</v>
      </c>
      <c r="K189" s="71">
        <f>'5A By Lot'!L192/'5A By Lot'!$M192</f>
        <v>0</v>
      </c>
      <c r="L189" s="71">
        <f>'5A By Lot'!M192/'5A By Lot'!$M192</f>
        <v>1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" customHeight="1">
      <c r="A190" s="81" t="s">
        <v>314</v>
      </c>
      <c r="B190" s="82">
        <f>'5A By Lot'!C193/'5A By Lot'!$M193</f>
        <v>0</v>
      </c>
      <c r="C190" s="82">
        <f>'5A By Lot'!D193/'5A By Lot'!$M193</f>
        <v>0</v>
      </c>
      <c r="D190" s="82">
        <f>'5A By Lot'!E193/'5A By Lot'!$M193</f>
        <v>0</v>
      </c>
      <c r="E190" s="82">
        <f>'5A By Lot'!F193/'5A By Lot'!$M193</f>
        <v>0</v>
      </c>
      <c r="F190" s="82">
        <f>'5A By Lot'!G193/'5A By Lot'!$M193</f>
        <v>1</v>
      </c>
      <c r="G190" s="82">
        <f>'5A By Lot'!H193/'5A By Lot'!$M193</f>
        <v>0</v>
      </c>
      <c r="H190" s="82">
        <f>'5A By Lot'!I193/'5A By Lot'!$M193</f>
        <v>0</v>
      </c>
      <c r="I190" s="82">
        <f>'5A By Lot'!J193/'5A By Lot'!$M193</f>
        <v>0</v>
      </c>
      <c r="J190" s="82">
        <f>'5A By Lot'!K193/'5A By Lot'!$M193</f>
        <v>0</v>
      </c>
      <c r="K190" s="82">
        <f>'5A By Lot'!L193/'5A By Lot'!$M193</f>
        <v>0</v>
      </c>
      <c r="L190" s="82">
        <f>'5A By Lot'!M193/'5A By Lot'!$M193</f>
        <v>1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" customHeight="1">
      <c r="A192" s="34" t="s">
        <v>63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mergeCells count="6">
    <mergeCell ref="B85:L85"/>
    <mergeCell ref="A2:L2"/>
    <mergeCell ref="B5:L5"/>
    <mergeCell ref="A3:L3"/>
    <mergeCell ref="A1:L1"/>
    <mergeCell ref="B84:L84"/>
  </mergeCells>
  <pageMargins left="0.7" right="0.7" top="0.75" bottom="0.75" header="0" footer="0"/>
  <pageSetup scale="95" orientation="portrait" r:id="rId1"/>
  <rowBreaks count="4" manualBreakCount="4">
    <brk id="37" max="16383" man="1"/>
    <brk id="79" max="11" man="1"/>
    <brk id="122" max="11" man="1"/>
    <brk id="1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zoomScaleNormal="100" workbookViewId="0">
      <selection sqref="A1:M1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13" width="10" customWidth="1"/>
    <col min="14" max="14" width="2.7265625" customWidth="1"/>
    <col min="15" max="26" width="8" customWidth="1"/>
  </cols>
  <sheetData>
    <row r="1" spans="1:26" ht="14">
      <c r="A1" s="363" t="s">
        <v>209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364" t="s">
        <v>29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" customHeight="1">
      <c r="A5" s="12" t="s">
        <v>213</v>
      </c>
      <c r="B5" s="360" t="s">
        <v>3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9" t="s">
        <v>5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23" t="s">
        <v>57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30" t="s">
        <v>60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" customHeight="1">
      <c r="A8" s="39" t="s">
        <v>216</v>
      </c>
      <c r="B8" s="39">
        <f>SUM('5A By Lot'!C53:C59)</f>
        <v>80</v>
      </c>
      <c r="C8" s="39">
        <f>SUM('5A By Lot'!D53:D59)</f>
        <v>502</v>
      </c>
      <c r="D8" s="39">
        <f>SUM('5A By Lot'!E53:E59)</f>
        <v>659</v>
      </c>
      <c r="E8" s="39">
        <f>SUM('5A By Lot'!F53:F59)</f>
        <v>91</v>
      </c>
      <c r="F8" s="39">
        <f>SUM('5A By Lot'!G53:G59)</f>
        <v>2</v>
      </c>
      <c r="G8" s="39">
        <f>SUM('5A By Lot'!H53:H59)</f>
        <v>31</v>
      </c>
      <c r="H8" s="39">
        <f>SUM('5A By Lot'!I53:I59)</f>
        <v>25</v>
      </c>
      <c r="I8" s="39">
        <f>SUM('5A By Lot'!J53:J59)</f>
        <v>6</v>
      </c>
      <c r="J8" s="39">
        <f>SUM('5A By Lot'!K53:K59)</f>
        <v>0</v>
      </c>
      <c r="K8" s="39">
        <f>SUM('5A By Lot'!L53:L59)</f>
        <v>0</v>
      </c>
      <c r="L8" s="39">
        <f t="shared" ref="L8:L18" si="0">SUM(B8:K8)</f>
        <v>1396</v>
      </c>
      <c r="M8" s="39">
        <f>SUM('5A By Lot'!N53:N59)</f>
        <v>3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" customHeight="1">
      <c r="A9" s="40" t="s">
        <v>220</v>
      </c>
      <c r="B9" s="40">
        <f>SUM('5A By Lot'!C67:C72)</f>
        <v>91</v>
      </c>
      <c r="C9" s="40">
        <f>SUM('5A By Lot'!D67:D72)</f>
        <v>328</v>
      </c>
      <c r="D9" s="40">
        <f>SUM('5A By Lot'!E67:E72)</f>
        <v>340</v>
      </c>
      <c r="E9" s="40">
        <f>SUM('5A By Lot'!F67:F72)</f>
        <v>146</v>
      </c>
      <c r="F9" s="40">
        <f>SUM('5A By Lot'!G67:G72)</f>
        <v>8</v>
      </c>
      <c r="G9" s="40">
        <f>SUM('5A By Lot'!H67:H72)</f>
        <v>19</v>
      </c>
      <c r="H9" s="40">
        <f>SUM('5A By Lot'!I67:I72)</f>
        <v>15</v>
      </c>
      <c r="I9" s="40">
        <f>SUM('5A By Lot'!J67:J72)</f>
        <v>9</v>
      </c>
      <c r="J9" s="40">
        <f>SUM('5A By Lot'!K67:K72)</f>
        <v>0</v>
      </c>
      <c r="K9" s="40">
        <f>SUM('5A By Lot'!L67:L72)</f>
        <v>0</v>
      </c>
      <c r="L9" s="40">
        <f t="shared" si="0"/>
        <v>956</v>
      </c>
      <c r="M9" s="40">
        <f>SUM('5A By Lot'!N67:N72)</f>
        <v>5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" customHeight="1">
      <c r="A10" s="35" t="s">
        <v>227</v>
      </c>
      <c r="B10" s="35">
        <f>SUM('5A By Lot'!C73:C74)</f>
        <v>0</v>
      </c>
      <c r="C10" s="35">
        <f>SUM('5A By Lot'!D73:D74)</f>
        <v>390</v>
      </c>
      <c r="D10" s="35">
        <f>SUM('5A By Lot'!E73:E74)</f>
        <v>4</v>
      </c>
      <c r="E10" s="35">
        <f>SUM('5A By Lot'!F73:F74)</f>
        <v>9</v>
      </c>
      <c r="F10" s="35">
        <f>SUM('5A By Lot'!G73:G74)</f>
        <v>4</v>
      </c>
      <c r="G10" s="35">
        <f>SUM('5A By Lot'!H73:H74)</f>
        <v>17</v>
      </c>
      <c r="H10" s="35">
        <f>SUM('5A By Lot'!I73:I74)</f>
        <v>10</v>
      </c>
      <c r="I10" s="35">
        <f>SUM('5A By Lot'!J73:J74)</f>
        <v>6</v>
      </c>
      <c r="J10" s="35">
        <f>SUM('5A By Lot'!K73:K74)</f>
        <v>0</v>
      </c>
      <c r="K10" s="35">
        <f>SUM('5A By Lot'!L73:L74)</f>
        <v>1</v>
      </c>
      <c r="L10" s="35">
        <f t="shared" si="0"/>
        <v>441</v>
      </c>
      <c r="M10" s="35">
        <f>SUM('5A By Lot'!N73:N74)</f>
        <v>3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" customHeight="1">
      <c r="A11" s="40" t="s">
        <v>233</v>
      </c>
      <c r="B11" s="40">
        <f>SUM('5A By Lot'!C79:C82)</f>
        <v>0</v>
      </c>
      <c r="C11" s="40">
        <f>SUM('5A By Lot'!D79:D82)</f>
        <v>199</v>
      </c>
      <c r="D11" s="40">
        <f>SUM('5A By Lot'!E79:E82)</f>
        <v>5</v>
      </c>
      <c r="E11" s="40">
        <f>SUM('5A By Lot'!F79:F82)</f>
        <v>0</v>
      </c>
      <c r="F11" s="40">
        <f>SUM('5A By Lot'!G79:G82)</f>
        <v>7</v>
      </c>
      <c r="G11" s="40">
        <f>SUM('5A By Lot'!H79:H82)</f>
        <v>1</v>
      </c>
      <c r="H11" s="40">
        <f>SUM('5A By Lot'!I79:I82)</f>
        <v>3</v>
      </c>
      <c r="I11" s="40">
        <f>SUM('5A By Lot'!J79:J82)</f>
        <v>0</v>
      </c>
      <c r="J11" s="40">
        <f>SUM('5A By Lot'!K79:K82)</f>
        <v>1</v>
      </c>
      <c r="K11" s="40">
        <f>SUM('5A By Lot'!L79:L82)</f>
        <v>6</v>
      </c>
      <c r="L11" s="40">
        <f t="shared" si="0"/>
        <v>222</v>
      </c>
      <c r="M11" s="40">
        <f>SUM('5A By Lot'!N79:N82)</f>
        <v>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" customHeight="1">
      <c r="A12" s="35" t="s">
        <v>236</v>
      </c>
      <c r="B12" s="35">
        <f>SUM('5A By Lot'!C100:C105)</f>
        <v>367</v>
      </c>
      <c r="C12" s="35">
        <f>SUM('5A By Lot'!D100:D105)</f>
        <v>123</v>
      </c>
      <c r="D12" s="35">
        <f>SUM('5A By Lot'!E100:E105)</f>
        <v>0</v>
      </c>
      <c r="E12" s="35">
        <f>SUM('5A By Lot'!F100:F105)</f>
        <v>155</v>
      </c>
      <c r="F12" s="35">
        <f>SUM('5A By Lot'!G100:G105)</f>
        <v>6</v>
      </c>
      <c r="G12" s="35">
        <f>SUM('5A By Lot'!H100:H105)</f>
        <v>53</v>
      </c>
      <c r="H12" s="35">
        <f>SUM('5A By Lot'!I100:I105)</f>
        <v>19</v>
      </c>
      <c r="I12" s="35">
        <f>SUM('5A By Lot'!J100:J105)</f>
        <v>0</v>
      </c>
      <c r="J12" s="35">
        <f>SUM('5A By Lot'!K100:K105)</f>
        <v>0</v>
      </c>
      <c r="K12" s="35">
        <f>SUM('5A By Lot'!L100:L105)</f>
        <v>0</v>
      </c>
      <c r="L12" s="35">
        <f t="shared" si="0"/>
        <v>723</v>
      </c>
      <c r="M12" s="35">
        <f>SUM('5A By Lot'!N100:N105)</f>
        <v>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" customHeight="1">
      <c r="A13" s="40" t="s">
        <v>244</v>
      </c>
      <c r="B13" s="40">
        <f>SUM('5A By Lot'!C130:C131)</f>
        <v>195</v>
      </c>
      <c r="C13" s="40">
        <f>SUM('5A By Lot'!D130:D131)</f>
        <v>177</v>
      </c>
      <c r="D13" s="40">
        <f>SUM('5A By Lot'!E130:E131)</f>
        <v>0</v>
      </c>
      <c r="E13" s="40">
        <f>SUM('5A By Lot'!F130:F131)</f>
        <v>0</v>
      </c>
      <c r="F13" s="40">
        <f>SUM('5A By Lot'!G130:G131)</f>
        <v>39</v>
      </c>
      <c r="G13" s="40">
        <f>SUM('5A By Lot'!H130:H131)</f>
        <v>3</v>
      </c>
      <c r="H13" s="40">
        <f>SUM('5A By Lot'!I130:I131)</f>
        <v>12</v>
      </c>
      <c r="I13" s="40">
        <f>SUM('5A By Lot'!J130:J131)</f>
        <v>0</v>
      </c>
      <c r="J13" s="40">
        <f>SUM('5A By Lot'!K130:K131)</f>
        <v>0</v>
      </c>
      <c r="K13" s="40">
        <f>SUM('5A By Lot'!L130:L131)</f>
        <v>0</v>
      </c>
      <c r="L13" s="40">
        <f t="shared" si="0"/>
        <v>426</v>
      </c>
      <c r="M13" s="40">
        <f>SUM('5A By Lot'!N130:N131)</f>
        <v>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" customHeight="1">
      <c r="A14" s="35" t="s">
        <v>252</v>
      </c>
      <c r="B14" s="35">
        <f>SUM('5A By Lot'!C132:C136)</f>
        <v>9</v>
      </c>
      <c r="C14" s="35">
        <f>SUM('5A By Lot'!D132:D136)</f>
        <v>91</v>
      </c>
      <c r="D14" s="35">
        <f>SUM('5A By Lot'!E132:E136)</f>
        <v>0</v>
      </c>
      <c r="E14" s="35">
        <f>SUM('5A By Lot'!F132:F136)</f>
        <v>634</v>
      </c>
      <c r="F14" s="35">
        <f>SUM('5A By Lot'!G132:G136)</f>
        <v>0</v>
      </c>
      <c r="G14" s="35">
        <f>SUM('5A By Lot'!H132:H136)</f>
        <v>23</v>
      </c>
      <c r="H14" s="35">
        <f>SUM('5A By Lot'!I132:I136)</f>
        <v>43</v>
      </c>
      <c r="I14" s="35">
        <f>SUM('5A By Lot'!J132:J136)</f>
        <v>0</v>
      </c>
      <c r="J14" s="35">
        <f>SUM('5A By Lot'!K132:K136)</f>
        <v>0</v>
      </c>
      <c r="K14" s="35">
        <f>SUM('5A By Lot'!L132:L136)</f>
        <v>0</v>
      </c>
      <c r="L14" s="35">
        <f t="shared" si="0"/>
        <v>800</v>
      </c>
      <c r="M14" s="35">
        <f>SUM('5A By Lot'!N132:N136)</f>
        <v>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" customHeight="1">
      <c r="A15" s="65" t="s">
        <v>259</v>
      </c>
      <c r="B15" s="65">
        <f>SUM('5A By Lot'!C137:C143)</f>
        <v>157</v>
      </c>
      <c r="C15" s="65">
        <f>SUM('5A By Lot'!D137:D143)</f>
        <v>677</v>
      </c>
      <c r="D15" s="65">
        <f>SUM('5A By Lot'!E137:E143)</f>
        <v>0</v>
      </c>
      <c r="E15" s="65">
        <f>SUM('5A By Lot'!F137:F143)</f>
        <v>258</v>
      </c>
      <c r="F15" s="65">
        <f>SUM('5A By Lot'!G137:G143)</f>
        <v>6</v>
      </c>
      <c r="G15" s="65">
        <f>SUM('5A By Lot'!H137:H143)</f>
        <v>27</v>
      </c>
      <c r="H15" s="65">
        <f>SUM('5A By Lot'!I137:I143)</f>
        <v>83</v>
      </c>
      <c r="I15" s="65">
        <f>SUM('5A By Lot'!J137:J143)</f>
        <v>0</v>
      </c>
      <c r="J15" s="65">
        <f>SUM('5A By Lot'!K137:K143)</f>
        <v>0</v>
      </c>
      <c r="K15" s="65">
        <f>SUM('5A By Lot'!L137:L143)</f>
        <v>0</v>
      </c>
      <c r="L15" s="65">
        <f t="shared" si="0"/>
        <v>1208</v>
      </c>
      <c r="M15" s="65">
        <f>SUM('5A By Lot'!N137:N143)</f>
        <v>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" customHeight="1">
      <c r="A16" s="66" t="s">
        <v>271</v>
      </c>
      <c r="B16" s="66">
        <f>SUM('5A By Lot'!C156:C169)</f>
        <v>238</v>
      </c>
      <c r="C16" s="66">
        <f>SUM('5A By Lot'!D156:D169)</f>
        <v>0</v>
      </c>
      <c r="D16" s="66">
        <f>SUM('5A By Lot'!E156:E169)</f>
        <v>0</v>
      </c>
      <c r="E16" s="66">
        <f>SUM('5A By Lot'!F156:F169)</f>
        <v>273</v>
      </c>
      <c r="F16" s="66">
        <f>SUM('5A By Lot'!G156:G169)</f>
        <v>13</v>
      </c>
      <c r="G16" s="66">
        <f>SUM('5A By Lot'!H156:H169)</f>
        <v>12</v>
      </c>
      <c r="H16" s="66">
        <f>SUM('5A By Lot'!I156:I169)</f>
        <v>14</v>
      </c>
      <c r="I16" s="66">
        <f>SUM('5A By Lot'!J156:J169)</f>
        <v>2</v>
      </c>
      <c r="J16" s="66">
        <f>SUM('5A By Lot'!K156:K169)</f>
        <v>0</v>
      </c>
      <c r="K16" s="66">
        <f>SUM('5A By Lot'!L156:L169)</f>
        <v>0</v>
      </c>
      <c r="L16" s="66">
        <f t="shared" si="0"/>
        <v>552</v>
      </c>
      <c r="M16" s="66">
        <f>SUM('5A By Lot'!N156:N169)</f>
        <v>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" customHeight="1">
      <c r="A17" s="65" t="s">
        <v>284</v>
      </c>
      <c r="B17" s="65">
        <f>SUM('5A By Lot'!C170:C180)</f>
        <v>0</v>
      </c>
      <c r="C17" s="65">
        <f>SUM('5A By Lot'!D170:D180)</f>
        <v>1019</v>
      </c>
      <c r="D17" s="65">
        <f>SUM('5A By Lot'!E170:E180)</f>
        <v>0</v>
      </c>
      <c r="E17" s="65">
        <f>SUM('5A By Lot'!F170:F180)</f>
        <v>0</v>
      </c>
      <c r="F17" s="65">
        <f>SUM('5A By Lot'!G170:G180)</f>
        <v>0</v>
      </c>
      <c r="G17" s="65">
        <f>SUM('5A By Lot'!H170:H180)</f>
        <v>10</v>
      </c>
      <c r="H17" s="65">
        <f>SUM('5A By Lot'!I170:I180)</f>
        <v>6</v>
      </c>
      <c r="I17" s="65">
        <f>SUM('5A By Lot'!J170:J180)</f>
        <v>0</v>
      </c>
      <c r="J17" s="65">
        <f>SUM('5A By Lot'!K170:K180)</f>
        <v>0</v>
      </c>
      <c r="K17" s="65">
        <f>SUM('5A By Lot'!L170:L180)</f>
        <v>0</v>
      </c>
      <c r="L17" s="65">
        <f t="shared" si="0"/>
        <v>1035</v>
      </c>
      <c r="M17" s="65">
        <f>SUM('5A By Lot'!N170:N180)</f>
        <v>1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" customHeight="1">
      <c r="A18" s="67" t="s">
        <v>292</v>
      </c>
      <c r="B18" s="67">
        <f>SUM('5A By Lot'!C181:C182)</f>
        <v>11</v>
      </c>
      <c r="C18" s="67">
        <f>SUM('5A By Lot'!D181:D182)</f>
        <v>21</v>
      </c>
      <c r="D18" s="67">
        <f>SUM('5A By Lot'!E181:E182)</f>
        <v>0</v>
      </c>
      <c r="E18" s="67">
        <f>SUM('5A By Lot'!F181:F182)</f>
        <v>0</v>
      </c>
      <c r="F18" s="67">
        <f>SUM('5A By Lot'!G181:G182)</f>
        <v>2</v>
      </c>
      <c r="G18" s="67">
        <f>SUM('5A By Lot'!H181:H182)</f>
        <v>42</v>
      </c>
      <c r="H18" s="67">
        <f>SUM('5A By Lot'!I181:I182)</f>
        <v>4</v>
      </c>
      <c r="I18" s="67">
        <f>SUM('5A By Lot'!J181:J182)</f>
        <v>0</v>
      </c>
      <c r="J18" s="67">
        <f>SUM('5A By Lot'!K181:K182)</f>
        <v>0</v>
      </c>
      <c r="K18" s="67">
        <f>SUM('5A By Lot'!L181:L182)</f>
        <v>0</v>
      </c>
      <c r="L18" s="67">
        <f t="shared" si="0"/>
        <v>80</v>
      </c>
      <c r="M18" s="67">
        <f>SUM('5A By Lot'!N181:N182)</f>
        <v>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2:M2"/>
    <mergeCell ref="B5:L5"/>
    <mergeCell ref="A3:M3"/>
    <mergeCell ref="A1:M1"/>
  </mergeCells>
  <pageMargins left="0.7" right="0.7" top="0.75" bottom="0.75" header="0" footer="0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showGridLines="0" view="pageBreakPreview" zoomScale="60" zoomScaleNormal="100" workbookViewId="0">
      <selection sqref="A1:L1"/>
    </sheetView>
  </sheetViews>
  <sheetFormatPr defaultColWidth="14.453125" defaultRowHeight="15" customHeight="1"/>
  <cols>
    <col min="1" max="1" width="29.26953125" customWidth="1"/>
    <col min="2" max="5" width="7" customWidth="1"/>
    <col min="6" max="6" width="8.7265625" customWidth="1"/>
    <col min="7" max="7" width="8.54296875" customWidth="1"/>
    <col min="8" max="8" width="10" customWidth="1"/>
    <col min="9" max="9" width="7" customWidth="1"/>
    <col min="10" max="10" width="7.1796875" customWidth="1"/>
    <col min="11" max="11" width="7.453125" customWidth="1"/>
    <col min="12" max="12" width="7" customWidth="1"/>
    <col min="13" max="26" width="8" customWidth="1"/>
  </cols>
  <sheetData>
    <row r="1" spans="1:26" ht="14">
      <c r="A1" s="363" t="s">
        <v>315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>
      <c r="A3" s="364" t="s">
        <v>31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" customHeight="1">
      <c r="A5" s="12" t="s">
        <v>213</v>
      </c>
      <c r="B5" s="360" t="s">
        <v>62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" customHeight="1">
      <c r="A6" s="21"/>
      <c r="B6" s="12" t="s">
        <v>46</v>
      </c>
      <c r="C6" s="12" t="s">
        <v>47</v>
      </c>
      <c r="D6" s="12" t="s">
        <v>48</v>
      </c>
      <c r="E6" s="12" t="s">
        <v>49</v>
      </c>
      <c r="F6" s="12" t="s">
        <v>50</v>
      </c>
      <c r="G6" s="12" t="s">
        <v>51</v>
      </c>
      <c r="H6" s="12" t="s">
        <v>52</v>
      </c>
      <c r="I6" s="12" t="s">
        <v>53</v>
      </c>
      <c r="J6" s="12" t="s">
        <v>54</v>
      </c>
      <c r="K6" s="12" t="s">
        <v>55</v>
      </c>
      <c r="L6" s="12" t="s">
        <v>56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" customHeight="1">
      <c r="A7" s="28"/>
      <c r="B7" s="28"/>
      <c r="C7" s="28"/>
      <c r="D7" s="28"/>
      <c r="E7" s="28"/>
      <c r="F7" s="28"/>
      <c r="G7" s="28"/>
      <c r="H7" s="28"/>
      <c r="I7" s="28" t="s">
        <v>58</v>
      </c>
      <c r="J7" s="28" t="s">
        <v>59</v>
      </c>
      <c r="K7" s="28"/>
      <c r="L7" s="2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" customHeight="1">
      <c r="A8" s="39" t="s">
        <v>216</v>
      </c>
      <c r="B8" s="41">
        <f>'6A By Structure'!B8/'6A By Structure'!$L8</f>
        <v>5.730659025787966E-2</v>
      </c>
      <c r="C8" s="41">
        <f>'6A By Structure'!C8/'6A By Structure'!$L8</f>
        <v>0.35959885386819485</v>
      </c>
      <c r="D8" s="41">
        <f>'6A By Structure'!D8/'6A By Structure'!$L8</f>
        <v>0.47206303724928367</v>
      </c>
      <c r="E8" s="41">
        <f>'6A By Structure'!E8/'6A By Structure'!$L8</f>
        <v>6.5186246418338104E-2</v>
      </c>
      <c r="F8" s="41">
        <f>'6A By Structure'!F8/'6A By Structure'!$L8</f>
        <v>1.4326647564469914E-3</v>
      </c>
      <c r="G8" s="41">
        <f>'6A By Structure'!G8/'6A By Structure'!$L8</f>
        <v>2.2206303724928367E-2</v>
      </c>
      <c r="H8" s="41">
        <f>'6A By Structure'!H8/'6A By Structure'!$L8</f>
        <v>1.7908309455587391E-2</v>
      </c>
      <c r="I8" s="41">
        <f>'6A By Structure'!I8/'6A By Structure'!$L8</f>
        <v>4.2979942693409743E-3</v>
      </c>
      <c r="J8" s="41">
        <f>'6A By Structure'!J8/'6A By Structure'!$L8</f>
        <v>0</v>
      </c>
      <c r="K8" s="41">
        <f>'6A By Structure'!K8/'6A By Structure'!$L8</f>
        <v>0</v>
      </c>
      <c r="L8" s="41">
        <f>'6A By Structure'!L8/'6A By Structure'!$L8</f>
        <v>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" customHeight="1">
      <c r="A9" s="40" t="s">
        <v>220</v>
      </c>
      <c r="B9" s="42">
        <f>'6A By Structure'!B9/'6A By Structure'!$L9</f>
        <v>9.518828451882845E-2</v>
      </c>
      <c r="C9" s="42">
        <f>'6A By Structure'!C9/'6A By Structure'!$L9</f>
        <v>0.34309623430962344</v>
      </c>
      <c r="D9" s="42">
        <f>'6A By Structure'!D9/'6A By Structure'!$L9</f>
        <v>0.35564853556485354</v>
      </c>
      <c r="E9" s="42">
        <f>'6A By Structure'!E9/'6A By Structure'!$L9</f>
        <v>0.15271966527196654</v>
      </c>
      <c r="F9" s="42">
        <f>'6A By Structure'!F9/'6A By Structure'!$L9</f>
        <v>8.368200836820083E-3</v>
      </c>
      <c r="G9" s="42">
        <f>'6A By Structure'!G9/'6A By Structure'!$L9</f>
        <v>1.9874476987447699E-2</v>
      </c>
      <c r="H9" s="42">
        <f>'6A By Structure'!H9/'6A By Structure'!$L9</f>
        <v>1.5690376569037656E-2</v>
      </c>
      <c r="I9" s="42">
        <f>'6A By Structure'!I9/'6A By Structure'!$L9</f>
        <v>9.4142259414225944E-3</v>
      </c>
      <c r="J9" s="42">
        <f>'6A By Structure'!J9/'6A By Structure'!$L9</f>
        <v>0</v>
      </c>
      <c r="K9" s="42">
        <f>'6A By Structure'!K9/'6A By Structure'!$L9</f>
        <v>0</v>
      </c>
      <c r="L9" s="42">
        <f>'6A By Structure'!L9/'6A By Structure'!$L9</f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" customHeight="1">
      <c r="A10" s="35" t="s">
        <v>227</v>
      </c>
      <c r="B10" s="37">
        <f>'6A By Structure'!B10/'6A By Structure'!$L10</f>
        <v>0</v>
      </c>
      <c r="C10" s="37">
        <f>'6A By Structure'!C10/'6A By Structure'!$L10</f>
        <v>0.88435374149659862</v>
      </c>
      <c r="D10" s="37">
        <f>'6A By Structure'!D10/'6A By Structure'!$L10</f>
        <v>9.0702947845804991E-3</v>
      </c>
      <c r="E10" s="37">
        <f>'6A By Structure'!E10/'6A By Structure'!$L10</f>
        <v>2.0408163265306121E-2</v>
      </c>
      <c r="F10" s="37">
        <f>'6A By Structure'!F10/'6A By Structure'!$L10</f>
        <v>9.0702947845804991E-3</v>
      </c>
      <c r="G10" s="37">
        <f>'6A By Structure'!G10/'6A By Structure'!$L10</f>
        <v>3.8548752834467119E-2</v>
      </c>
      <c r="H10" s="37">
        <f>'6A By Structure'!H10/'6A By Structure'!$L10</f>
        <v>2.2675736961451247E-2</v>
      </c>
      <c r="I10" s="37">
        <f>'6A By Structure'!I10/'6A By Structure'!$L10</f>
        <v>1.3605442176870748E-2</v>
      </c>
      <c r="J10" s="37">
        <f>'6A By Structure'!J10/'6A By Structure'!$L10</f>
        <v>0</v>
      </c>
      <c r="K10" s="37">
        <f>'6A By Structure'!K10/'6A By Structure'!$L10</f>
        <v>2.2675736961451248E-3</v>
      </c>
      <c r="L10" s="37">
        <f>'6A By Structure'!L10/'6A By Structure'!$L10</f>
        <v>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" customHeight="1">
      <c r="A11" s="40" t="s">
        <v>233</v>
      </c>
      <c r="B11" s="42">
        <f>'6A By Structure'!B11/'6A By Structure'!$L11</f>
        <v>0</v>
      </c>
      <c r="C11" s="42">
        <f>'6A By Structure'!C11/'6A By Structure'!$L11</f>
        <v>0.89639639639639634</v>
      </c>
      <c r="D11" s="42">
        <f>'6A By Structure'!D11/'6A By Structure'!$L11</f>
        <v>2.2522522522522521E-2</v>
      </c>
      <c r="E11" s="42">
        <f>'6A By Structure'!E11/'6A By Structure'!$L11</f>
        <v>0</v>
      </c>
      <c r="F11" s="42">
        <f>'6A By Structure'!F11/'6A By Structure'!$L11</f>
        <v>3.1531531531531529E-2</v>
      </c>
      <c r="G11" s="42">
        <f>'6A By Structure'!G11/'6A By Structure'!$L11</f>
        <v>4.5045045045045045E-3</v>
      </c>
      <c r="H11" s="42">
        <f>'6A By Structure'!H11/'6A By Structure'!$L11</f>
        <v>1.3513513513513514E-2</v>
      </c>
      <c r="I11" s="42">
        <f>'6A By Structure'!I11/'6A By Structure'!$L11</f>
        <v>0</v>
      </c>
      <c r="J11" s="42">
        <f>'6A By Structure'!J11/'6A By Structure'!$L11</f>
        <v>4.5045045045045045E-3</v>
      </c>
      <c r="K11" s="42">
        <f>'6A By Structure'!K11/'6A By Structure'!$L11</f>
        <v>2.7027027027027029E-2</v>
      </c>
      <c r="L11" s="42">
        <f>'6A By Structure'!L11/'6A By Structure'!$L11</f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" customHeight="1">
      <c r="A12" s="35" t="s">
        <v>236</v>
      </c>
      <c r="B12" s="37">
        <f>'6A By Structure'!B12/'6A By Structure'!$L12</f>
        <v>0.50760719225449513</v>
      </c>
      <c r="C12" s="37">
        <f>'6A By Structure'!C12/'6A By Structure'!$L12</f>
        <v>0.17012448132780084</v>
      </c>
      <c r="D12" s="37">
        <f>'6A By Structure'!D12/'6A By Structure'!$L12</f>
        <v>0</v>
      </c>
      <c r="E12" s="37">
        <f>'6A By Structure'!E12/'6A By Structure'!$L12</f>
        <v>0.21438450899031811</v>
      </c>
      <c r="F12" s="37">
        <f>'6A By Structure'!F12/'6A By Structure'!$L12</f>
        <v>8.2987551867219917E-3</v>
      </c>
      <c r="G12" s="37">
        <f>'6A By Structure'!G12/'6A By Structure'!$L12</f>
        <v>7.3305670816044263E-2</v>
      </c>
      <c r="H12" s="37">
        <f>'6A By Structure'!H12/'6A By Structure'!$L12</f>
        <v>2.6279391424619641E-2</v>
      </c>
      <c r="I12" s="37">
        <f>'6A By Structure'!I12/'6A By Structure'!$L12</f>
        <v>0</v>
      </c>
      <c r="J12" s="37">
        <f>'6A By Structure'!J12/'6A By Structure'!$L12</f>
        <v>0</v>
      </c>
      <c r="K12" s="37">
        <f>'6A By Structure'!K12/'6A By Structure'!$L12</f>
        <v>0</v>
      </c>
      <c r="L12" s="37">
        <f>'6A By Structure'!L12/'6A By Structure'!$L12</f>
        <v>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" customHeight="1">
      <c r="A13" s="40" t="s">
        <v>244</v>
      </c>
      <c r="B13" s="42">
        <f>'6A By Structure'!B13/'6A By Structure'!$L13</f>
        <v>0.45774647887323944</v>
      </c>
      <c r="C13" s="42">
        <f>'6A By Structure'!C13/'6A By Structure'!$L13</f>
        <v>0.41549295774647887</v>
      </c>
      <c r="D13" s="42">
        <f>'6A By Structure'!D13/'6A By Structure'!$L13</f>
        <v>0</v>
      </c>
      <c r="E13" s="42">
        <f>'6A By Structure'!E13/'6A By Structure'!$L13</f>
        <v>0</v>
      </c>
      <c r="F13" s="42">
        <f>'6A By Structure'!F13/'6A By Structure'!$L13</f>
        <v>9.154929577464789E-2</v>
      </c>
      <c r="G13" s="42">
        <f>'6A By Structure'!G13/'6A By Structure'!$L13</f>
        <v>7.0422535211267607E-3</v>
      </c>
      <c r="H13" s="42">
        <f>'6A By Structure'!H13/'6A By Structure'!$L13</f>
        <v>2.8169014084507043E-2</v>
      </c>
      <c r="I13" s="42">
        <f>'6A By Structure'!I13/'6A By Structure'!$L13</f>
        <v>0</v>
      </c>
      <c r="J13" s="42">
        <f>'6A By Structure'!J13/'6A By Structure'!$L13</f>
        <v>0</v>
      </c>
      <c r="K13" s="42">
        <f>'6A By Structure'!K13/'6A By Structure'!$L13</f>
        <v>0</v>
      </c>
      <c r="L13" s="42">
        <f>'6A By Structure'!L13/'6A By Structure'!$L13</f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" customHeight="1">
      <c r="A14" s="35" t="s">
        <v>252</v>
      </c>
      <c r="B14" s="37">
        <f>'6A By Structure'!B14/'6A By Structure'!$L14</f>
        <v>1.125E-2</v>
      </c>
      <c r="C14" s="37">
        <f>'6A By Structure'!C14/'6A By Structure'!$L14</f>
        <v>0.11375</v>
      </c>
      <c r="D14" s="37">
        <f>'6A By Structure'!D14/'6A By Structure'!$L14</f>
        <v>0</v>
      </c>
      <c r="E14" s="37">
        <f>'6A By Structure'!E14/'6A By Structure'!$L14</f>
        <v>0.79249999999999998</v>
      </c>
      <c r="F14" s="37">
        <f>'6A By Structure'!F14/'6A By Structure'!$L14</f>
        <v>0</v>
      </c>
      <c r="G14" s="37">
        <f>'6A By Structure'!G14/'6A By Structure'!$L14</f>
        <v>2.8750000000000001E-2</v>
      </c>
      <c r="H14" s="37">
        <f>'6A By Structure'!H14/'6A By Structure'!$L14</f>
        <v>5.3749999999999999E-2</v>
      </c>
      <c r="I14" s="37">
        <f>'6A By Structure'!I14/'6A By Structure'!$L14</f>
        <v>0</v>
      </c>
      <c r="J14" s="37">
        <f>'6A By Structure'!J14/'6A By Structure'!$L14</f>
        <v>0</v>
      </c>
      <c r="K14" s="37">
        <f>'6A By Structure'!K14/'6A By Structure'!$L14</f>
        <v>0</v>
      </c>
      <c r="L14" s="37">
        <f>'6A By Structure'!L14/'6A By Structure'!$L14</f>
        <v>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" customHeight="1">
      <c r="A15" s="65" t="s">
        <v>259</v>
      </c>
      <c r="B15" s="70">
        <f>'6A By Structure'!B15/'6A By Structure'!$L15</f>
        <v>0.12996688741721854</v>
      </c>
      <c r="C15" s="70">
        <f>'6A By Structure'!C15/'6A By Structure'!$L15</f>
        <v>0.56043046357615889</v>
      </c>
      <c r="D15" s="70">
        <f>'6A By Structure'!D15/'6A By Structure'!$L15</f>
        <v>0</v>
      </c>
      <c r="E15" s="70">
        <f>'6A By Structure'!E15/'6A By Structure'!$L15</f>
        <v>0.21357615894039736</v>
      </c>
      <c r="F15" s="70">
        <f>'6A By Structure'!F15/'6A By Structure'!$L15</f>
        <v>4.9668874172185433E-3</v>
      </c>
      <c r="G15" s="70">
        <f>'6A By Structure'!G15/'6A By Structure'!$L15</f>
        <v>2.2350993377483443E-2</v>
      </c>
      <c r="H15" s="70">
        <f>'6A By Structure'!H15/'6A By Structure'!$L15</f>
        <v>6.8708609271523183E-2</v>
      </c>
      <c r="I15" s="70">
        <f>'6A By Structure'!I15/'6A By Structure'!$L15</f>
        <v>0</v>
      </c>
      <c r="J15" s="70">
        <f>'6A By Structure'!J15/'6A By Structure'!$L15</f>
        <v>0</v>
      </c>
      <c r="K15" s="70">
        <f>'6A By Structure'!K15/'6A By Structure'!$L15</f>
        <v>0</v>
      </c>
      <c r="L15" s="70">
        <f>'6A By Structure'!L15/'6A By Structure'!$L15</f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" customHeight="1">
      <c r="A16" s="66" t="s">
        <v>271</v>
      </c>
      <c r="B16" s="71">
        <f>'6A By Structure'!B16/'6A By Structure'!$L16</f>
        <v>0.4311594202898551</v>
      </c>
      <c r="C16" s="71">
        <f>'6A By Structure'!C16/'6A By Structure'!$L16</f>
        <v>0</v>
      </c>
      <c r="D16" s="71">
        <f>'6A By Structure'!D16/'6A By Structure'!$L16</f>
        <v>0</v>
      </c>
      <c r="E16" s="71">
        <f>'6A By Structure'!E16/'6A By Structure'!$L16</f>
        <v>0.49456521739130432</v>
      </c>
      <c r="F16" s="71">
        <f>'6A By Structure'!F16/'6A By Structure'!$L16</f>
        <v>2.355072463768116E-2</v>
      </c>
      <c r="G16" s="71">
        <f>'6A By Structure'!G16/'6A By Structure'!$L16</f>
        <v>2.1739130434782608E-2</v>
      </c>
      <c r="H16" s="71">
        <f>'6A By Structure'!H16/'6A By Structure'!$L16</f>
        <v>2.5362318840579712E-2</v>
      </c>
      <c r="I16" s="71">
        <f>'6A By Structure'!I16/'6A By Structure'!$L16</f>
        <v>3.6231884057971015E-3</v>
      </c>
      <c r="J16" s="71">
        <f>'6A By Structure'!J16/'6A By Structure'!$L16</f>
        <v>0</v>
      </c>
      <c r="K16" s="71">
        <f>'6A By Structure'!K16/'6A By Structure'!$L16</f>
        <v>0</v>
      </c>
      <c r="L16" s="71">
        <f>'6A By Structure'!L16/'6A By Structure'!$L16</f>
        <v>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" customHeight="1">
      <c r="A17" s="65" t="s">
        <v>284</v>
      </c>
      <c r="B17" s="70">
        <f>'6A By Structure'!B17/'6A By Structure'!$L17</f>
        <v>0</v>
      </c>
      <c r="C17" s="70">
        <f>'6A By Structure'!C17/'6A By Structure'!$L17</f>
        <v>0.98454106280193232</v>
      </c>
      <c r="D17" s="70">
        <f>'6A By Structure'!D17/'6A By Structure'!$L17</f>
        <v>0</v>
      </c>
      <c r="E17" s="70">
        <f>'6A By Structure'!E17/'6A By Structure'!$L17</f>
        <v>0</v>
      </c>
      <c r="F17" s="70">
        <f>'6A By Structure'!F17/'6A By Structure'!$L17</f>
        <v>0</v>
      </c>
      <c r="G17" s="70">
        <f>'6A By Structure'!G17/'6A By Structure'!$L17</f>
        <v>9.6618357487922701E-3</v>
      </c>
      <c r="H17" s="70">
        <f>'6A By Structure'!H17/'6A By Structure'!$L17</f>
        <v>5.7971014492753624E-3</v>
      </c>
      <c r="I17" s="70">
        <f>'6A By Structure'!I17/'6A By Structure'!$L17</f>
        <v>0</v>
      </c>
      <c r="J17" s="70">
        <f>'6A By Structure'!J17/'6A By Structure'!$L17</f>
        <v>0</v>
      </c>
      <c r="K17" s="70">
        <f>'6A By Structure'!K17/'6A By Structure'!$L17</f>
        <v>0</v>
      </c>
      <c r="L17" s="70">
        <f>'6A By Structure'!L17/'6A By Structure'!$L17</f>
        <v>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" customHeight="1">
      <c r="A18" s="67" t="s">
        <v>292</v>
      </c>
      <c r="B18" s="72">
        <f>'6A By Structure'!B18/'6A By Structure'!$L18</f>
        <v>0.13750000000000001</v>
      </c>
      <c r="C18" s="72">
        <f>'6A By Structure'!C18/'6A By Structure'!$L18</f>
        <v>0.26250000000000001</v>
      </c>
      <c r="D18" s="72">
        <f>'6A By Structure'!D18/'6A By Structure'!$L18</f>
        <v>0</v>
      </c>
      <c r="E18" s="72">
        <f>'6A By Structure'!E18/'6A By Structure'!$L18</f>
        <v>0</v>
      </c>
      <c r="F18" s="72">
        <f>'6A By Structure'!F18/'6A By Structure'!$L18</f>
        <v>2.5000000000000001E-2</v>
      </c>
      <c r="G18" s="72">
        <f>'6A By Structure'!G18/'6A By Structure'!$L18</f>
        <v>0.52500000000000002</v>
      </c>
      <c r="H18" s="72">
        <f>'6A By Structure'!H18/'6A By Structure'!$L18</f>
        <v>0.05</v>
      </c>
      <c r="I18" s="72">
        <f>'6A By Structure'!I18/'6A By Structure'!$L18</f>
        <v>0</v>
      </c>
      <c r="J18" s="72">
        <f>'6A By Structure'!J18/'6A By Structure'!$L18</f>
        <v>0</v>
      </c>
      <c r="K18" s="72">
        <f>'6A By Structure'!K18/'6A By Structure'!$L18</f>
        <v>0</v>
      </c>
      <c r="L18" s="72">
        <f>'6A By Structure'!L18/'6A By Structure'!$L18</f>
        <v>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" customHeight="1">
      <c r="A20" s="34" t="s">
        <v>63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2:L2"/>
    <mergeCell ref="B5:L5"/>
    <mergeCell ref="A3:L3"/>
    <mergeCell ref="A1:L1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0"/>
  <sheetViews>
    <sheetView showGridLines="0" zoomScaleNormal="100" workbookViewId="0">
      <pane ySplit="5" topLeftCell="A18" activePane="bottomLeft" state="frozen"/>
      <selection pane="bottomLeft" activeCell="F26" sqref="F26"/>
    </sheetView>
  </sheetViews>
  <sheetFormatPr defaultColWidth="14.453125" defaultRowHeight="15" customHeight="1"/>
  <cols>
    <col min="1" max="1" width="7.1796875" customWidth="1"/>
    <col min="2" max="2" width="21" customWidth="1"/>
    <col min="3" max="3" width="22.26953125" customWidth="1"/>
    <col min="4" max="4" width="10.7265625" customWidth="1"/>
    <col min="5" max="5" width="9" customWidth="1"/>
    <col min="6" max="6" width="10.7265625" customWidth="1"/>
    <col min="7" max="7" width="5.453125" customWidth="1"/>
    <col min="8" max="9" width="10.7265625" customWidth="1"/>
  </cols>
  <sheetData>
    <row r="1" spans="1:9" ht="14">
      <c r="A1" s="363" t="s">
        <v>316</v>
      </c>
      <c r="B1" s="357"/>
      <c r="C1" s="357"/>
      <c r="D1" s="357"/>
      <c r="E1" s="357"/>
      <c r="F1" s="357"/>
    </row>
    <row r="2" spans="1:9" ht="12.75" customHeight="1">
      <c r="A2" s="364" t="str">
        <f>'13 Key to Locations'!A2</f>
        <v>University of California, San Diego Parking Space Inventory, Summer 2018</v>
      </c>
      <c r="B2" s="357"/>
      <c r="C2" s="357"/>
      <c r="D2" s="357"/>
      <c r="E2" s="357"/>
      <c r="F2" s="357"/>
    </row>
    <row r="3" spans="1:9" ht="12.75" customHeight="1">
      <c r="A3" s="364" t="s">
        <v>33</v>
      </c>
      <c r="B3" s="357"/>
      <c r="C3" s="357"/>
      <c r="D3" s="357"/>
      <c r="E3" s="357"/>
      <c r="F3" s="357"/>
    </row>
    <row r="4" spans="1:9" ht="12" customHeight="1">
      <c r="A4" s="10"/>
      <c r="B4" s="10"/>
      <c r="C4" s="10"/>
      <c r="D4" s="10"/>
      <c r="E4" s="10"/>
      <c r="F4" s="10"/>
    </row>
    <row r="5" spans="1:9" ht="12" customHeight="1">
      <c r="A5" s="222" t="s">
        <v>100</v>
      </c>
      <c r="B5" s="222" t="s">
        <v>317</v>
      </c>
      <c r="C5" s="222" t="s">
        <v>318</v>
      </c>
      <c r="D5" s="222" t="s">
        <v>319</v>
      </c>
      <c r="E5" s="222" t="s">
        <v>320</v>
      </c>
      <c r="F5" s="222" t="s">
        <v>56</v>
      </c>
    </row>
    <row r="6" spans="1:9" ht="12" customHeight="1">
      <c r="A6" s="226" t="s">
        <v>122</v>
      </c>
      <c r="B6" s="227">
        <v>250</v>
      </c>
      <c r="C6" s="227">
        <v>33</v>
      </c>
      <c r="D6" s="227">
        <v>13</v>
      </c>
      <c r="E6" s="228"/>
      <c r="F6" s="227">
        <v>296</v>
      </c>
      <c r="H6" s="77"/>
      <c r="I6" s="77"/>
    </row>
    <row r="7" spans="1:9" ht="12" customHeight="1">
      <c r="A7" s="229" t="s">
        <v>128</v>
      </c>
      <c r="B7" s="230">
        <v>10</v>
      </c>
      <c r="C7" s="231"/>
      <c r="D7" s="231"/>
      <c r="E7" s="231"/>
      <c r="F7" s="230">
        <v>10</v>
      </c>
      <c r="H7" s="77"/>
      <c r="I7" s="77"/>
    </row>
    <row r="8" spans="1:9" ht="12" customHeight="1">
      <c r="A8" s="232" t="s">
        <v>133</v>
      </c>
      <c r="B8" s="233">
        <v>10</v>
      </c>
      <c r="C8" s="234"/>
      <c r="D8" s="234"/>
      <c r="E8" s="234"/>
      <c r="F8" s="233">
        <v>10</v>
      </c>
      <c r="H8" s="77"/>
      <c r="I8" s="77"/>
    </row>
    <row r="9" spans="1:9" ht="12" customHeight="1">
      <c r="A9" s="229" t="s">
        <v>138</v>
      </c>
      <c r="B9" s="230">
        <v>30</v>
      </c>
      <c r="C9" s="231"/>
      <c r="D9" s="231"/>
      <c r="E9" s="230">
        <v>13</v>
      </c>
      <c r="F9" s="230">
        <v>43</v>
      </c>
      <c r="H9" s="77"/>
      <c r="I9" s="77"/>
    </row>
    <row r="10" spans="1:9" ht="12" customHeight="1">
      <c r="A10" s="232" t="s">
        <v>139</v>
      </c>
      <c r="B10" s="233">
        <v>37</v>
      </c>
      <c r="C10" s="234"/>
      <c r="D10" s="234"/>
      <c r="E10" s="234"/>
      <c r="F10" s="233">
        <v>37</v>
      </c>
      <c r="H10" s="77"/>
      <c r="I10" s="77"/>
    </row>
    <row r="11" spans="1:9" ht="12" customHeight="1">
      <c r="A11" s="229" t="s">
        <v>140</v>
      </c>
      <c r="B11" s="230">
        <v>82</v>
      </c>
      <c r="C11" s="231"/>
      <c r="D11" s="231"/>
      <c r="E11" s="231"/>
      <c r="F11" s="230">
        <v>82</v>
      </c>
      <c r="H11" s="77"/>
      <c r="I11" s="77"/>
    </row>
    <row r="12" spans="1:9" ht="12" customHeight="1">
      <c r="A12" s="232" t="s">
        <v>141</v>
      </c>
      <c r="B12" s="233">
        <v>72</v>
      </c>
      <c r="C12" s="234"/>
      <c r="D12" s="234"/>
      <c r="E12" s="234"/>
      <c r="F12" s="233">
        <v>72</v>
      </c>
      <c r="H12" s="77"/>
      <c r="I12" s="77"/>
    </row>
    <row r="13" spans="1:9" ht="12" customHeight="1">
      <c r="A13" s="229" t="s">
        <v>144</v>
      </c>
      <c r="B13" s="230">
        <v>30</v>
      </c>
      <c r="C13" s="231"/>
      <c r="D13" s="231"/>
      <c r="E13" s="231"/>
      <c r="F13" s="230">
        <v>30</v>
      </c>
      <c r="H13" s="77"/>
      <c r="I13" s="77"/>
    </row>
    <row r="14" spans="1:9" ht="12" customHeight="1">
      <c r="A14" s="232" t="s">
        <v>152</v>
      </c>
      <c r="B14" s="233">
        <v>80</v>
      </c>
      <c r="C14" s="234"/>
      <c r="D14" s="234"/>
      <c r="E14" s="234"/>
      <c r="F14" s="233">
        <v>80</v>
      </c>
      <c r="H14" s="77"/>
      <c r="I14" s="77"/>
    </row>
    <row r="15" spans="1:9" ht="12" customHeight="1">
      <c r="A15" s="229" t="s">
        <v>154</v>
      </c>
      <c r="B15" s="231"/>
      <c r="C15" s="230">
        <v>24</v>
      </c>
      <c r="D15" s="231"/>
      <c r="E15" s="231"/>
      <c r="F15" s="230">
        <v>24</v>
      </c>
      <c r="H15" s="77"/>
      <c r="I15" s="77"/>
    </row>
    <row r="16" spans="1:9" ht="12" customHeight="1">
      <c r="A16" s="232" t="s">
        <v>166</v>
      </c>
      <c r="B16" s="233">
        <v>91</v>
      </c>
      <c r="C16" s="234"/>
      <c r="D16" s="234"/>
      <c r="E16" s="234"/>
      <c r="F16" s="233">
        <v>91</v>
      </c>
      <c r="H16" s="77"/>
      <c r="I16" s="77"/>
    </row>
    <row r="17" spans="1:9" ht="12" customHeight="1">
      <c r="A17" s="229" t="s">
        <v>184</v>
      </c>
      <c r="B17" s="230">
        <v>4</v>
      </c>
      <c r="C17" s="231"/>
      <c r="D17" s="231"/>
      <c r="E17" s="231"/>
      <c r="F17" s="230">
        <v>4</v>
      </c>
      <c r="H17" s="77"/>
      <c r="I17" s="77"/>
    </row>
    <row r="18" spans="1:9" ht="12" customHeight="1">
      <c r="A18" s="232" t="s">
        <v>188</v>
      </c>
      <c r="B18" s="233">
        <v>23</v>
      </c>
      <c r="C18" s="234"/>
      <c r="D18" s="234"/>
      <c r="E18" s="234"/>
      <c r="F18" s="233">
        <v>23</v>
      </c>
      <c r="H18" s="77"/>
      <c r="I18" s="77"/>
    </row>
    <row r="19" spans="1:9" ht="12" customHeight="1">
      <c r="A19" s="229" t="s">
        <v>193</v>
      </c>
      <c r="B19" s="231"/>
      <c r="C19" s="231"/>
      <c r="D19" s="230">
        <v>9</v>
      </c>
      <c r="E19" s="231"/>
      <c r="F19" s="230">
        <v>9</v>
      </c>
      <c r="H19" s="77"/>
      <c r="I19" s="77"/>
    </row>
    <row r="20" spans="1:9" ht="12" customHeight="1">
      <c r="A20" s="232" t="s">
        <v>196</v>
      </c>
      <c r="B20" s="234"/>
      <c r="C20" s="233">
        <v>3</v>
      </c>
      <c r="D20" s="234"/>
      <c r="E20" s="234"/>
      <c r="F20" s="233">
        <v>3</v>
      </c>
      <c r="H20" s="77"/>
      <c r="I20" s="77"/>
    </row>
    <row r="21" spans="1:9" ht="12" customHeight="1">
      <c r="A21" s="229" t="s">
        <v>198</v>
      </c>
      <c r="B21" s="230">
        <v>58</v>
      </c>
      <c r="C21" s="231"/>
      <c r="D21" s="231"/>
      <c r="E21" s="231"/>
      <c r="F21" s="230">
        <v>58</v>
      </c>
      <c r="H21" s="77"/>
      <c r="I21" s="77"/>
    </row>
    <row r="22" spans="1:9" ht="12" customHeight="1">
      <c r="A22" s="232" t="s">
        <v>202</v>
      </c>
      <c r="B22" s="233">
        <v>28</v>
      </c>
      <c r="C22" s="234"/>
      <c r="D22" s="234"/>
      <c r="E22" s="234"/>
      <c r="F22" s="233">
        <v>28</v>
      </c>
      <c r="H22" s="77"/>
      <c r="I22" s="77"/>
    </row>
    <row r="23" spans="1:9" ht="12" customHeight="1">
      <c r="A23" s="229" t="s">
        <v>203</v>
      </c>
      <c r="B23" s="230">
        <v>144</v>
      </c>
      <c r="C23" s="231"/>
      <c r="D23" s="231"/>
      <c r="E23" s="231"/>
      <c r="F23" s="230">
        <v>144</v>
      </c>
      <c r="H23" s="77"/>
      <c r="I23" s="77"/>
    </row>
    <row r="24" spans="1:9" ht="12" customHeight="1">
      <c r="A24" s="232" t="s">
        <v>204</v>
      </c>
      <c r="B24" s="233">
        <v>154</v>
      </c>
      <c r="C24" s="234"/>
      <c r="D24" s="234"/>
      <c r="E24" s="234"/>
      <c r="F24" s="233">
        <v>154</v>
      </c>
      <c r="H24" s="77"/>
      <c r="I24" s="77"/>
    </row>
    <row r="25" spans="1:9" ht="12" customHeight="1">
      <c r="A25" s="229" t="s">
        <v>205</v>
      </c>
      <c r="B25" s="230">
        <v>41</v>
      </c>
      <c r="C25" s="231"/>
      <c r="D25" s="231"/>
      <c r="E25" s="231"/>
      <c r="F25" s="230">
        <v>41</v>
      </c>
      <c r="H25" s="77"/>
      <c r="I25" s="77"/>
    </row>
    <row r="26" spans="1:9" ht="12" customHeight="1">
      <c r="A26" s="232" t="s">
        <v>208</v>
      </c>
      <c r="B26" s="233">
        <v>143</v>
      </c>
      <c r="C26" s="234"/>
      <c r="D26" s="234"/>
      <c r="E26" s="234"/>
      <c r="F26" s="233">
        <v>143</v>
      </c>
      <c r="H26" s="77"/>
      <c r="I26" s="77"/>
    </row>
    <row r="27" spans="1:9" ht="12" customHeight="1">
      <c r="A27" s="229" t="s">
        <v>210</v>
      </c>
      <c r="B27" s="231"/>
      <c r="C27" s="230">
        <v>5</v>
      </c>
      <c r="D27" s="231"/>
      <c r="E27" s="231"/>
      <c r="F27" s="230">
        <v>5</v>
      </c>
      <c r="H27" s="77"/>
      <c r="I27" s="77"/>
    </row>
    <row r="28" spans="1:9" ht="12" customHeight="1">
      <c r="A28" s="232" t="s">
        <v>214</v>
      </c>
      <c r="B28" s="233">
        <v>3</v>
      </c>
      <c r="C28" s="234"/>
      <c r="D28" s="234"/>
      <c r="E28" s="234"/>
      <c r="F28" s="233">
        <v>3</v>
      </c>
      <c r="H28" s="77"/>
      <c r="I28" s="77"/>
    </row>
    <row r="29" spans="1:9" ht="12" customHeight="1">
      <c r="A29" s="229" t="s">
        <v>217</v>
      </c>
      <c r="B29" s="231"/>
      <c r="C29" s="230">
        <v>10</v>
      </c>
      <c r="D29" s="231"/>
      <c r="E29" s="231"/>
      <c r="F29" s="230">
        <v>10</v>
      </c>
      <c r="H29" s="77"/>
      <c r="I29" s="77"/>
    </row>
    <row r="30" spans="1:9" ht="12" customHeight="1">
      <c r="A30" s="232" t="s">
        <v>219</v>
      </c>
      <c r="B30" s="233">
        <v>29</v>
      </c>
      <c r="C30" s="234"/>
      <c r="D30" s="234"/>
      <c r="E30" s="234"/>
      <c r="F30" s="233">
        <v>29</v>
      </c>
      <c r="H30" s="77"/>
      <c r="I30" s="77"/>
    </row>
    <row r="31" spans="1:9" ht="12" customHeight="1">
      <c r="A31" s="229" t="s">
        <v>223</v>
      </c>
      <c r="B31" s="230">
        <v>88</v>
      </c>
      <c r="C31" s="231"/>
      <c r="D31" s="230">
        <v>36</v>
      </c>
      <c r="E31" s="231"/>
      <c r="F31" s="230">
        <v>124</v>
      </c>
      <c r="H31" s="77"/>
      <c r="I31" s="77"/>
    </row>
    <row r="32" spans="1:9" ht="12" customHeight="1">
      <c r="A32" s="232" t="s">
        <v>224</v>
      </c>
      <c r="B32" s="233">
        <v>26</v>
      </c>
      <c r="C32" s="234"/>
      <c r="D32" s="234"/>
      <c r="E32" s="234"/>
      <c r="F32" s="233">
        <v>26</v>
      </c>
      <c r="H32" s="77"/>
      <c r="I32" s="77"/>
    </row>
    <row r="33" spans="1:9" ht="12" customHeight="1">
      <c r="A33" s="229" t="s">
        <v>230</v>
      </c>
      <c r="B33" s="230">
        <v>120</v>
      </c>
      <c r="C33" s="231"/>
      <c r="D33" s="231"/>
      <c r="E33" s="231"/>
      <c r="F33" s="230">
        <v>120</v>
      </c>
      <c r="H33" s="77"/>
      <c r="I33" s="77"/>
    </row>
    <row r="34" spans="1:9" ht="12" customHeight="1">
      <c r="A34" s="232" t="s">
        <v>240</v>
      </c>
      <c r="B34" s="234"/>
      <c r="C34" s="233">
        <v>195</v>
      </c>
      <c r="D34" s="234"/>
      <c r="E34" s="234"/>
      <c r="F34" s="233">
        <v>195</v>
      </c>
      <c r="H34" s="77"/>
      <c r="I34" s="77"/>
    </row>
    <row r="35" spans="1:9" ht="12" customHeight="1">
      <c r="A35" s="229" t="s">
        <v>246</v>
      </c>
      <c r="B35" s="231"/>
      <c r="C35" s="230">
        <v>9</v>
      </c>
      <c r="D35" s="231"/>
      <c r="E35" s="231"/>
      <c r="F35" s="230">
        <v>9</v>
      </c>
      <c r="H35" s="77"/>
      <c r="I35" s="77"/>
    </row>
    <row r="36" spans="1:9" ht="12" customHeight="1">
      <c r="A36" s="232" t="s">
        <v>251</v>
      </c>
      <c r="B36" s="233">
        <v>40</v>
      </c>
      <c r="C36" s="234"/>
      <c r="D36" s="234"/>
      <c r="E36" s="234"/>
      <c r="F36" s="233">
        <v>40</v>
      </c>
      <c r="H36" s="77"/>
      <c r="I36" s="77"/>
    </row>
    <row r="37" spans="1:9" ht="12" customHeight="1">
      <c r="A37" s="229" t="s">
        <v>253</v>
      </c>
      <c r="B37" s="230">
        <v>117</v>
      </c>
      <c r="C37" s="231"/>
      <c r="D37" s="231"/>
      <c r="E37" s="231"/>
      <c r="F37" s="230">
        <v>117</v>
      </c>
      <c r="H37" s="77"/>
      <c r="I37" s="77"/>
    </row>
    <row r="38" spans="1:9" ht="12" customHeight="1">
      <c r="A38" s="232" t="s">
        <v>261</v>
      </c>
      <c r="B38" s="234"/>
      <c r="C38" s="233">
        <v>14</v>
      </c>
      <c r="D38" s="234"/>
      <c r="E38" s="234"/>
      <c r="F38" s="233">
        <v>14</v>
      </c>
      <c r="H38" s="77"/>
      <c r="I38" s="77"/>
    </row>
    <row r="39" spans="1:9" ht="12" customHeight="1">
      <c r="A39" s="229" t="s">
        <v>264</v>
      </c>
      <c r="B39" s="230">
        <v>40</v>
      </c>
      <c r="C39" s="231"/>
      <c r="D39" s="231"/>
      <c r="E39" s="231"/>
      <c r="F39" s="230">
        <v>40</v>
      </c>
      <c r="H39" s="77"/>
      <c r="I39" s="77"/>
    </row>
    <row r="40" spans="1:9" ht="12" customHeight="1">
      <c r="A40" s="232" t="s">
        <v>265</v>
      </c>
      <c r="B40" s="233">
        <v>74</v>
      </c>
      <c r="C40" s="234"/>
      <c r="D40" s="234"/>
      <c r="E40" s="234"/>
      <c r="F40" s="233">
        <v>74</v>
      </c>
      <c r="H40" s="77"/>
      <c r="I40" s="77"/>
    </row>
    <row r="41" spans="1:9" ht="12" customHeight="1">
      <c r="A41" s="229" t="s">
        <v>281</v>
      </c>
      <c r="B41" s="230">
        <v>12</v>
      </c>
      <c r="C41" s="231"/>
      <c r="D41" s="231"/>
      <c r="E41" s="231"/>
      <c r="F41" s="230">
        <v>12</v>
      </c>
      <c r="H41" s="77"/>
      <c r="I41" s="77"/>
    </row>
    <row r="42" spans="1:9" ht="12" customHeight="1">
      <c r="A42" s="232" t="s">
        <v>282</v>
      </c>
      <c r="B42" s="233">
        <v>44</v>
      </c>
      <c r="C42" s="234"/>
      <c r="D42" s="234"/>
      <c r="E42" s="234"/>
      <c r="F42" s="233">
        <v>44</v>
      </c>
      <c r="H42" s="77"/>
      <c r="I42" s="77"/>
    </row>
    <row r="43" spans="1:9" ht="12" customHeight="1">
      <c r="A43" s="229" t="s">
        <v>283</v>
      </c>
      <c r="B43" s="230">
        <v>47</v>
      </c>
      <c r="C43" s="231"/>
      <c r="D43" s="231"/>
      <c r="E43" s="231"/>
      <c r="F43" s="230">
        <v>47</v>
      </c>
      <c r="H43" s="77"/>
      <c r="I43" s="77"/>
    </row>
    <row r="44" spans="1:9" ht="12" customHeight="1">
      <c r="A44" s="232" t="s">
        <v>285</v>
      </c>
      <c r="B44" s="233">
        <v>45</v>
      </c>
      <c r="C44" s="234"/>
      <c r="D44" s="234"/>
      <c r="E44" s="234"/>
      <c r="F44" s="233">
        <v>45</v>
      </c>
      <c r="H44" s="77"/>
      <c r="I44" s="77"/>
    </row>
    <row r="45" spans="1:9" ht="12" customHeight="1">
      <c r="A45" s="229" t="s">
        <v>286</v>
      </c>
      <c r="B45" s="230">
        <v>47</v>
      </c>
      <c r="C45" s="231"/>
      <c r="D45" s="231"/>
      <c r="E45" s="231"/>
      <c r="F45" s="230">
        <v>47</v>
      </c>
      <c r="H45" s="77"/>
      <c r="I45" s="77"/>
    </row>
    <row r="46" spans="1:9" ht="12" customHeight="1">
      <c r="A46" s="232" t="s">
        <v>287</v>
      </c>
      <c r="B46" s="233">
        <v>43</v>
      </c>
      <c r="C46" s="234"/>
      <c r="D46" s="234"/>
      <c r="E46" s="234"/>
      <c r="F46" s="233">
        <v>43</v>
      </c>
      <c r="H46" s="77"/>
      <c r="I46" s="77"/>
    </row>
    <row r="47" spans="1:9" ht="12" customHeight="1">
      <c r="A47" s="229" t="s">
        <v>303</v>
      </c>
      <c r="B47" s="230">
        <v>11</v>
      </c>
      <c r="C47" s="231"/>
      <c r="D47" s="231"/>
      <c r="E47" s="231"/>
      <c r="F47" s="230">
        <v>11</v>
      </c>
      <c r="H47" s="77"/>
      <c r="I47" s="77"/>
    </row>
    <row r="48" spans="1:9" ht="12" customHeight="1">
      <c r="A48" s="232" t="s">
        <v>307</v>
      </c>
      <c r="B48" s="233">
        <v>12</v>
      </c>
      <c r="C48" s="234"/>
      <c r="D48" s="234"/>
      <c r="E48" s="234"/>
      <c r="F48" s="233">
        <v>12</v>
      </c>
      <c r="H48" s="77"/>
      <c r="I48" s="77"/>
    </row>
    <row r="49" spans="1:9" ht="12" customHeight="1">
      <c r="A49" s="229" t="s">
        <v>308</v>
      </c>
      <c r="B49" s="230">
        <v>2</v>
      </c>
      <c r="C49" s="231"/>
      <c r="D49" s="231"/>
      <c r="E49" s="231"/>
      <c r="F49" s="230">
        <v>2</v>
      </c>
      <c r="H49" s="77"/>
      <c r="I49" s="77"/>
    </row>
    <row r="50" spans="1:9" ht="12" customHeight="1">
      <c r="A50" s="232" t="s">
        <v>309</v>
      </c>
      <c r="B50" s="233">
        <v>12</v>
      </c>
      <c r="C50" s="234"/>
      <c r="D50" s="234"/>
      <c r="E50" s="234"/>
      <c r="F50" s="233">
        <v>12</v>
      </c>
      <c r="H50" s="77"/>
      <c r="I50" s="77"/>
    </row>
    <row r="51" spans="1:9" ht="12" customHeight="1">
      <c r="A51" s="235" t="s">
        <v>310</v>
      </c>
      <c r="B51" s="236">
        <v>3</v>
      </c>
      <c r="C51" s="237"/>
      <c r="D51" s="237"/>
      <c r="E51" s="237"/>
      <c r="F51" s="236">
        <v>3</v>
      </c>
      <c r="H51" s="77"/>
      <c r="I51" s="77"/>
    </row>
    <row r="52" spans="1:9" ht="12" customHeight="1">
      <c r="A52" s="223" t="s">
        <v>56</v>
      </c>
      <c r="B52" s="223">
        <f t="shared" ref="B52:E52" si="0">SUM(B6:B51)</f>
        <v>2102</v>
      </c>
      <c r="C52" s="223">
        <f t="shared" si="0"/>
        <v>293</v>
      </c>
      <c r="D52" s="223">
        <f t="shared" si="0"/>
        <v>58</v>
      </c>
      <c r="E52" s="224">
        <f t="shared" si="0"/>
        <v>13</v>
      </c>
      <c r="F52" s="225">
        <f>SUM(B52:E52)</f>
        <v>2466</v>
      </c>
    </row>
    <row r="53" spans="1:9" ht="12" customHeight="1">
      <c r="A53" s="10"/>
      <c r="B53" s="10"/>
      <c r="C53" s="10"/>
      <c r="D53" s="10"/>
      <c r="E53" s="10"/>
      <c r="F53" s="10"/>
      <c r="H53" s="77"/>
      <c r="I53" s="77"/>
    </row>
    <row r="54" spans="1:9" ht="12" customHeight="1">
      <c r="A54" s="10"/>
      <c r="B54" s="10"/>
      <c r="C54" s="10"/>
      <c r="D54" s="10"/>
      <c r="E54" s="10"/>
      <c r="F54" s="10"/>
      <c r="H54" s="77"/>
      <c r="I54" s="77"/>
    </row>
    <row r="55" spans="1:9" ht="12" customHeight="1">
      <c r="A55" s="10"/>
      <c r="B55" s="10"/>
      <c r="C55" s="10"/>
      <c r="D55" s="10"/>
      <c r="E55" s="10"/>
      <c r="F55" s="10"/>
      <c r="H55" s="77"/>
      <c r="I55" s="77"/>
    </row>
    <row r="56" spans="1:9" ht="12" customHeight="1">
      <c r="A56" s="10"/>
      <c r="B56" s="10"/>
      <c r="C56" s="10"/>
      <c r="D56" s="10"/>
      <c r="E56" s="10"/>
      <c r="F56" s="10"/>
    </row>
    <row r="57" spans="1:9" ht="12" customHeight="1">
      <c r="A57" s="10"/>
      <c r="B57" s="10"/>
      <c r="C57" s="10"/>
      <c r="D57" s="10"/>
      <c r="E57" s="10"/>
      <c r="F57" s="10"/>
      <c r="H57" s="77"/>
      <c r="I57" s="77"/>
    </row>
    <row r="58" spans="1:9" ht="12" customHeight="1">
      <c r="A58" s="10"/>
      <c r="B58" s="10"/>
      <c r="C58" s="10"/>
      <c r="D58" s="10"/>
      <c r="E58" s="10"/>
      <c r="F58" s="10"/>
      <c r="H58" s="77"/>
      <c r="I58" s="77"/>
    </row>
    <row r="59" spans="1:9" ht="12" customHeight="1">
      <c r="A59" s="10"/>
      <c r="B59" s="10"/>
      <c r="C59" s="10"/>
      <c r="D59" s="10"/>
      <c r="E59" s="10"/>
      <c r="F59" s="10"/>
      <c r="H59" s="77"/>
      <c r="I59" s="77"/>
    </row>
    <row r="60" spans="1:9" ht="12" customHeight="1">
      <c r="A60" s="10"/>
      <c r="B60" s="10"/>
      <c r="C60" s="10"/>
      <c r="D60" s="10"/>
      <c r="E60" s="10"/>
      <c r="F60" s="10"/>
      <c r="H60" s="77"/>
      <c r="I60" s="77"/>
    </row>
  </sheetData>
  <mergeCells count="3">
    <mergeCell ref="A2:F2"/>
    <mergeCell ref="A3:F3"/>
    <mergeCell ref="A1:F1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5"/>
  <sheetViews>
    <sheetView showGridLines="0" zoomScaleNormal="100" zoomScaleSheetLayoutView="90" workbookViewId="0">
      <pane ySplit="5" topLeftCell="A7" activePane="bottomLeft" state="frozen"/>
      <selection pane="bottomLeft" activeCell="G54" sqref="G54"/>
    </sheetView>
  </sheetViews>
  <sheetFormatPr defaultColWidth="14.453125" defaultRowHeight="15" customHeight="1"/>
  <cols>
    <col min="1" max="1" width="4.54296875" style="273" customWidth="1"/>
    <col min="2" max="2" width="5.7265625" customWidth="1"/>
    <col min="3" max="3" width="7.7265625" customWidth="1"/>
    <col min="4" max="4" width="21" customWidth="1"/>
    <col min="5" max="5" width="20.7265625" customWidth="1"/>
    <col min="6" max="6" width="13.453125" customWidth="1"/>
    <col min="7" max="7" width="9" customWidth="1"/>
    <col min="8" max="8" width="3.453125" customWidth="1"/>
  </cols>
  <sheetData>
    <row r="1" spans="2:8" ht="14">
      <c r="B1" s="363" t="s">
        <v>323</v>
      </c>
      <c r="C1" s="357"/>
      <c r="D1" s="357"/>
      <c r="E1" s="357"/>
      <c r="F1" s="357"/>
      <c r="G1" s="357"/>
      <c r="H1" s="6"/>
    </row>
    <row r="2" spans="2:8" ht="12.75" customHeight="1">
      <c r="B2" s="364" t="str">
        <f>'13 Key to Locations'!A2</f>
        <v>University of California, San Diego Parking Space Inventory, Summer 2018</v>
      </c>
      <c r="C2" s="357"/>
      <c r="D2" s="357"/>
      <c r="E2" s="357"/>
      <c r="F2" s="357"/>
      <c r="G2" s="357"/>
      <c r="H2" s="6"/>
    </row>
    <row r="3" spans="2:8" ht="12.75" customHeight="1">
      <c r="B3" s="364" t="s">
        <v>35</v>
      </c>
      <c r="C3" s="357"/>
      <c r="D3" s="357"/>
      <c r="E3" s="357"/>
      <c r="F3" s="357"/>
      <c r="G3" s="357"/>
      <c r="H3" s="6"/>
    </row>
    <row r="4" spans="2:8" ht="7.5" customHeight="1">
      <c r="B4" s="10"/>
      <c r="C4" s="10"/>
      <c r="D4" s="10"/>
      <c r="E4" s="10"/>
      <c r="F4" s="10"/>
      <c r="G4" s="10"/>
      <c r="H4" s="93"/>
    </row>
    <row r="5" spans="2:8" ht="12" customHeight="1">
      <c r="B5" s="12" t="s">
        <v>100</v>
      </c>
      <c r="C5" s="19" t="s">
        <v>324</v>
      </c>
      <c r="D5" s="19" t="s">
        <v>594</v>
      </c>
      <c r="E5" s="12" t="s">
        <v>595</v>
      </c>
      <c r="F5" s="94" t="s">
        <v>325</v>
      </c>
      <c r="G5" s="12" t="s">
        <v>56</v>
      </c>
      <c r="H5" s="93"/>
    </row>
    <row r="6" spans="2:8" ht="12" customHeight="1">
      <c r="B6" s="238" t="s">
        <v>115</v>
      </c>
      <c r="C6" s="52"/>
      <c r="D6" s="52"/>
      <c r="E6" s="52"/>
      <c r="F6" s="100">
        <v>4</v>
      </c>
      <c r="G6" s="100">
        <f t="shared" ref="G6:G51" si="0">SUM(C6:F6)</f>
        <v>4</v>
      </c>
      <c r="H6" s="10"/>
    </row>
    <row r="7" spans="2:8" ht="12" customHeight="1">
      <c r="B7" s="239" t="s">
        <v>122</v>
      </c>
      <c r="C7" s="101"/>
      <c r="D7" s="101"/>
      <c r="E7" s="101"/>
      <c r="F7" s="102">
        <v>12</v>
      </c>
      <c r="G7" s="100">
        <f t="shared" si="0"/>
        <v>12</v>
      </c>
      <c r="H7" s="10"/>
    </row>
    <row r="8" spans="2:8" ht="12" customHeight="1">
      <c r="B8" s="240" t="s">
        <v>124</v>
      </c>
      <c r="C8" s="52"/>
      <c r="D8" s="52"/>
      <c r="E8" s="52"/>
      <c r="F8" s="100">
        <v>5</v>
      </c>
      <c r="G8" s="100">
        <f t="shared" si="0"/>
        <v>5</v>
      </c>
      <c r="H8" s="44"/>
    </row>
    <row r="9" spans="2:8" ht="12" customHeight="1">
      <c r="B9" s="239" t="s">
        <v>130</v>
      </c>
      <c r="C9" s="101"/>
      <c r="D9" s="101"/>
      <c r="E9" s="101">
        <v>27</v>
      </c>
      <c r="F9" s="102"/>
      <c r="G9" s="100">
        <f t="shared" si="0"/>
        <v>27</v>
      </c>
      <c r="H9" s="10"/>
    </row>
    <row r="10" spans="2:8" ht="12" customHeight="1">
      <c r="B10" s="241" t="s">
        <v>139</v>
      </c>
      <c r="C10" s="52"/>
      <c r="D10" s="52"/>
      <c r="E10" s="52"/>
      <c r="F10" s="100">
        <v>2</v>
      </c>
      <c r="G10" s="100">
        <f t="shared" si="0"/>
        <v>2</v>
      </c>
      <c r="H10" s="10"/>
    </row>
    <row r="11" spans="2:8" ht="12" customHeight="1">
      <c r="B11" s="242" t="s">
        <v>140</v>
      </c>
      <c r="C11" s="101"/>
      <c r="D11" s="101"/>
      <c r="E11" s="101"/>
      <c r="F11" s="102">
        <v>27</v>
      </c>
      <c r="G11" s="100">
        <f t="shared" si="0"/>
        <v>27</v>
      </c>
      <c r="H11" s="10"/>
    </row>
    <row r="12" spans="2:8" ht="12" customHeight="1">
      <c r="B12" s="241" t="s">
        <v>153</v>
      </c>
      <c r="C12" s="100"/>
      <c r="D12" s="100">
        <v>91</v>
      </c>
      <c r="E12" s="52"/>
      <c r="F12" s="100"/>
      <c r="G12" s="100">
        <f t="shared" si="0"/>
        <v>91</v>
      </c>
      <c r="H12" s="10"/>
    </row>
    <row r="13" spans="2:8" ht="12" customHeight="1">
      <c r="B13" s="239" t="s">
        <v>158</v>
      </c>
      <c r="C13" s="102"/>
      <c r="D13" s="102">
        <v>13</v>
      </c>
      <c r="E13" s="101"/>
      <c r="F13" s="102"/>
      <c r="G13" s="100">
        <f t="shared" si="0"/>
        <v>13</v>
      </c>
      <c r="H13" s="10"/>
    </row>
    <row r="14" spans="2:8" ht="12" customHeight="1">
      <c r="B14" s="240" t="s">
        <v>166</v>
      </c>
      <c r="C14" s="100"/>
      <c r="D14" s="100">
        <v>46</v>
      </c>
      <c r="E14" s="52"/>
      <c r="F14" s="100"/>
      <c r="G14" s="100">
        <f t="shared" si="0"/>
        <v>46</v>
      </c>
      <c r="H14" s="10"/>
    </row>
    <row r="15" spans="2:8" ht="12" customHeight="1">
      <c r="B15" s="239" t="s">
        <v>167</v>
      </c>
      <c r="C15" s="101"/>
      <c r="D15" s="101">
        <v>100</v>
      </c>
      <c r="E15" s="101"/>
      <c r="F15" s="102"/>
      <c r="G15" s="100">
        <f t="shared" si="0"/>
        <v>100</v>
      </c>
      <c r="H15" s="10"/>
    </row>
    <row r="16" spans="2:8" ht="12" customHeight="1">
      <c r="B16" s="241" t="s">
        <v>170</v>
      </c>
      <c r="C16" s="52"/>
      <c r="D16" s="52"/>
      <c r="E16" s="52"/>
      <c r="F16" s="100">
        <v>9</v>
      </c>
      <c r="G16" s="100">
        <f t="shared" si="0"/>
        <v>9</v>
      </c>
      <c r="H16" s="10"/>
    </row>
    <row r="17" spans="2:8" ht="12" customHeight="1">
      <c r="B17" s="242" t="s">
        <v>172</v>
      </c>
      <c r="C17" s="101"/>
      <c r="D17" s="101"/>
      <c r="E17" s="101"/>
      <c r="F17" s="102">
        <v>8</v>
      </c>
      <c r="G17" s="100">
        <f t="shared" si="0"/>
        <v>8</v>
      </c>
      <c r="H17" s="10"/>
    </row>
    <row r="18" spans="2:8" ht="12" customHeight="1">
      <c r="B18" s="241" t="s">
        <v>174</v>
      </c>
      <c r="C18" s="52"/>
      <c r="D18" s="52"/>
      <c r="E18" s="52"/>
      <c r="F18" s="100">
        <v>221</v>
      </c>
      <c r="G18" s="100">
        <f t="shared" si="0"/>
        <v>221</v>
      </c>
      <c r="H18" s="44"/>
    </row>
    <row r="19" spans="2:8" ht="12" customHeight="1">
      <c r="B19" s="242" t="s">
        <v>182</v>
      </c>
      <c r="C19" s="101"/>
      <c r="D19" s="101"/>
      <c r="E19" s="101"/>
      <c r="F19" s="102">
        <v>10</v>
      </c>
      <c r="G19" s="100">
        <f t="shared" si="0"/>
        <v>10</v>
      </c>
      <c r="H19" s="10"/>
    </row>
    <row r="20" spans="2:8" ht="12" customHeight="1">
      <c r="B20" s="241" t="s">
        <v>183</v>
      </c>
      <c r="C20" s="52"/>
      <c r="D20" s="52"/>
      <c r="E20" s="52"/>
      <c r="F20" s="100">
        <v>2</v>
      </c>
      <c r="G20" s="100">
        <f t="shared" si="0"/>
        <v>2</v>
      </c>
      <c r="H20" s="10"/>
    </row>
    <row r="21" spans="2:8" ht="12" customHeight="1">
      <c r="B21" s="242" t="s">
        <v>184</v>
      </c>
      <c r="C21" s="101"/>
      <c r="D21" s="101"/>
      <c r="E21" s="101"/>
      <c r="F21" s="102">
        <v>3</v>
      </c>
      <c r="G21" s="100">
        <f t="shared" si="0"/>
        <v>3</v>
      </c>
      <c r="H21" s="44"/>
    </row>
    <row r="22" spans="2:8" ht="12" customHeight="1">
      <c r="B22" s="241" t="s">
        <v>193</v>
      </c>
      <c r="C22" s="52"/>
      <c r="D22" s="52"/>
      <c r="E22" s="52"/>
      <c r="F22" s="100">
        <v>19</v>
      </c>
      <c r="G22" s="100">
        <f t="shared" si="0"/>
        <v>19</v>
      </c>
      <c r="H22" s="10"/>
    </row>
    <row r="23" spans="2:8" ht="12" customHeight="1">
      <c r="B23" s="242" t="s">
        <v>201</v>
      </c>
      <c r="C23" s="101"/>
      <c r="D23" s="101"/>
      <c r="E23" s="101"/>
      <c r="F23" s="102">
        <v>100</v>
      </c>
      <c r="G23" s="100">
        <f t="shared" si="0"/>
        <v>100</v>
      </c>
      <c r="H23" s="44"/>
    </row>
    <row r="24" spans="2:8" ht="12" customHeight="1">
      <c r="B24" s="241" t="s">
        <v>202</v>
      </c>
      <c r="C24" s="52"/>
      <c r="D24" s="52"/>
      <c r="E24" s="52"/>
      <c r="F24" s="100">
        <v>55</v>
      </c>
      <c r="G24" s="100">
        <f t="shared" si="0"/>
        <v>55</v>
      </c>
      <c r="H24" s="10"/>
    </row>
    <row r="25" spans="2:8" ht="12" customHeight="1">
      <c r="B25" s="243" t="s">
        <v>208</v>
      </c>
      <c r="C25" s="101"/>
      <c r="D25" s="101"/>
      <c r="E25" s="101"/>
      <c r="F25" s="102">
        <v>12</v>
      </c>
      <c r="G25" s="100">
        <f t="shared" si="0"/>
        <v>12</v>
      </c>
      <c r="H25" s="10"/>
    </row>
    <row r="26" spans="2:8" ht="12" customHeight="1">
      <c r="B26" s="241" t="s">
        <v>210</v>
      </c>
      <c r="C26" s="52"/>
      <c r="D26" s="52"/>
      <c r="E26" s="52"/>
      <c r="F26" s="100">
        <v>4</v>
      </c>
      <c r="G26" s="100">
        <f t="shared" si="0"/>
        <v>4</v>
      </c>
      <c r="H26" s="10"/>
    </row>
    <row r="27" spans="2:8" ht="12" customHeight="1">
      <c r="B27" s="239" t="s">
        <v>211</v>
      </c>
      <c r="C27" s="101"/>
      <c r="D27" s="102">
        <v>12</v>
      </c>
      <c r="E27" s="101"/>
      <c r="F27" s="102"/>
      <c r="G27" s="100">
        <f t="shared" si="0"/>
        <v>12</v>
      </c>
      <c r="H27" s="44"/>
    </row>
    <row r="28" spans="2:8" ht="12" customHeight="1">
      <c r="B28" s="240" t="s">
        <v>214</v>
      </c>
      <c r="C28" s="52"/>
      <c r="D28" s="52">
        <v>12</v>
      </c>
      <c r="E28" s="52"/>
      <c r="F28" s="100"/>
      <c r="G28" s="100">
        <f t="shared" si="0"/>
        <v>12</v>
      </c>
      <c r="H28" s="10"/>
    </row>
    <row r="29" spans="2:8" ht="12" customHeight="1">
      <c r="B29" s="242" t="s">
        <v>215</v>
      </c>
      <c r="C29" s="101"/>
      <c r="D29" s="101"/>
      <c r="E29" s="101"/>
      <c r="F29" s="102">
        <v>16</v>
      </c>
      <c r="G29" s="100">
        <f t="shared" si="0"/>
        <v>16</v>
      </c>
      <c r="H29" s="10"/>
    </row>
    <row r="30" spans="2:8" ht="12" customHeight="1">
      <c r="B30" s="241" t="s">
        <v>217</v>
      </c>
      <c r="C30" s="52"/>
      <c r="D30" s="52"/>
      <c r="E30" s="52"/>
      <c r="F30" s="100">
        <v>3</v>
      </c>
      <c r="G30" s="100">
        <f t="shared" si="0"/>
        <v>3</v>
      </c>
      <c r="H30" s="10"/>
    </row>
    <row r="31" spans="2:8" ht="12" customHeight="1">
      <c r="B31" s="242" t="s">
        <v>219</v>
      </c>
      <c r="C31" s="101"/>
      <c r="D31" s="101"/>
      <c r="E31" s="101"/>
      <c r="F31" s="102">
        <v>9</v>
      </c>
      <c r="G31" s="100">
        <f t="shared" si="0"/>
        <v>9</v>
      </c>
      <c r="H31" s="10"/>
    </row>
    <row r="32" spans="2:8" ht="12" customHeight="1">
      <c r="B32" s="241" t="s">
        <v>223</v>
      </c>
      <c r="C32" s="52"/>
      <c r="D32" s="52"/>
      <c r="E32" s="52"/>
      <c r="F32" s="100">
        <v>5</v>
      </c>
      <c r="G32" s="100">
        <f t="shared" si="0"/>
        <v>5</v>
      </c>
      <c r="H32" s="10"/>
    </row>
    <row r="33" spans="2:8" ht="12" customHeight="1">
      <c r="B33" s="242" t="s">
        <v>224</v>
      </c>
      <c r="C33" s="101"/>
      <c r="D33" s="101">
        <v>38</v>
      </c>
      <c r="E33" s="101"/>
      <c r="F33" s="101"/>
      <c r="G33" s="100">
        <f t="shared" si="0"/>
        <v>38</v>
      </c>
      <c r="H33" s="10"/>
    </row>
    <row r="34" spans="2:8" ht="12" customHeight="1">
      <c r="B34" s="239" t="s">
        <v>242</v>
      </c>
      <c r="C34" s="108"/>
      <c r="D34" s="108"/>
      <c r="E34" s="108">
        <v>35</v>
      </c>
      <c r="F34" s="108"/>
      <c r="G34" s="100">
        <f t="shared" si="0"/>
        <v>35</v>
      </c>
      <c r="H34" s="10"/>
    </row>
    <row r="35" spans="2:8" ht="12" customHeight="1">
      <c r="B35" s="239" t="s">
        <v>243</v>
      </c>
      <c r="C35" s="109"/>
      <c r="D35" s="109"/>
      <c r="E35" s="109">
        <v>181</v>
      </c>
      <c r="F35" s="109"/>
      <c r="G35" s="109">
        <f t="shared" si="0"/>
        <v>181</v>
      </c>
      <c r="H35" s="10"/>
    </row>
    <row r="36" spans="2:8" ht="12" customHeight="1">
      <c r="B36" s="239" t="s">
        <v>245</v>
      </c>
      <c r="C36" s="108"/>
      <c r="D36" s="108"/>
      <c r="E36" s="108">
        <v>136</v>
      </c>
      <c r="F36" s="108"/>
      <c r="G36" s="108">
        <f t="shared" si="0"/>
        <v>136</v>
      </c>
      <c r="H36" s="10"/>
    </row>
    <row r="37" spans="2:8" ht="12" customHeight="1">
      <c r="B37" s="239" t="s">
        <v>246</v>
      </c>
      <c r="C37" s="109"/>
      <c r="D37" s="109"/>
      <c r="E37" s="109">
        <v>88</v>
      </c>
      <c r="F37" s="109"/>
      <c r="G37" s="109">
        <f t="shared" si="0"/>
        <v>88</v>
      </c>
      <c r="H37" s="10"/>
    </row>
    <row r="38" spans="2:8" ht="12" customHeight="1">
      <c r="B38" s="239" t="s">
        <v>247</v>
      </c>
      <c r="C38" s="108"/>
      <c r="D38" s="108"/>
      <c r="E38" s="108">
        <v>194</v>
      </c>
      <c r="F38" s="108"/>
      <c r="G38" s="108">
        <f t="shared" si="0"/>
        <v>194</v>
      </c>
      <c r="H38" s="10"/>
    </row>
    <row r="39" spans="2:8" ht="12" customHeight="1">
      <c r="B39" s="239" t="s">
        <v>249</v>
      </c>
      <c r="C39" s="109"/>
      <c r="D39" s="109"/>
      <c r="E39" s="109">
        <v>64</v>
      </c>
      <c r="F39" s="109"/>
      <c r="G39" s="109">
        <f t="shared" si="0"/>
        <v>64</v>
      </c>
      <c r="H39" s="10"/>
    </row>
    <row r="40" spans="2:8" ht="12" customHeight="1">
      <c r="B40" s="239" t="s">
        <v>250</v>
      </c>
      <c r="C40" s="108"/>
      <c r="D40" s="108"/>
      <c r="E40" s="108">
        <v>155</v>
      </c>
      <c r="F40" s="108"/>
      <c r="G40" s="108">
        <f t="shared" si="0"/>
        <v>155</v>
      </c>
      <c r="H40" s="10"/>
    </row>
    <row r="41" spans="2:8" ht="12" customHeight="1">
      <c r="B41" s="239" t="s">
        <v>251</v>
      </c>
      <c r="C41" s="109"/>
      <c r="D41" s="109"/>
      <c r="E41" s="109">
        <v>39</v>
      </c>
      <c r="F41" s="109"/>
      <c r="G41" s="109">
        <f t="shared" si="0"/>
        <v>39</v>
      </c>
      <c r="H41" s="10"/>
    </row>
    <row r="42" spans="2:8" ht="12" customHeight="1">
      <c r="B42" s="239" t="s">
        <v>265</v>
      </c>
      <c r="C42" s="108"/>
      <c r="D42" s="108"/>
      <c r="E42" s="108">
        <v>50</v>
      </c>
      <c r="F42" s="108"/>
      <c r="G42" s="108">
        <f t="shared" si="0"/>
        <v>50</v>
      </c>
      <c r="H42" s="10"/>
    </row>
    <row r="43" spans="2:8" ht="12" customHeight="1">
      <c r="B43" s="244" t="s">
        <v>273</v>
      </c>
      <c r="C43" s="109"/>
      <c r="D43" s="109"/>
      <c r="E43" s="109">
        <v>41</v>
      </c>
      <c r="F43" s="109"/>
      <c r="G43" s="109">
        <f t="shared" si="0"/>
        <v>41</v>
      </c>
      <c r="H43" s="10"/>
    </row>
    <row r="44" spans="2:8" ht="12" customHeight="1">
      <c r="B44" s="245" t="s">
        <v>274</v>
      </c>
      <c r="C44" s="108"/>
      <c r="D44" s="108"/>
      <c r="E44" s="108">
        <v>41</v>
      </c>
      <c r="F44" s="108"/>
      <c r="G44" s="108">
        <f t="shared" si="0"/>
        <v>41</v>
      </c>
      <c r="H44" s="10"/>
    </row>
    <row r="45" spans="2:8" ht="12" customHeight="1">
      <c r="B45" s="244" t="s">
        <v>275</v>
      </c>
      <c r="C45" s="109"/>
      <c r="D45" s="109"/>
      <c r="E45" s="109">
        <v>39</v>
      </c>
      <c r="F45" s="109"/>
      <c r="G45" s="109">
        <f t="shared" si="0"/>
        <v>39</v>
      </c>
      <c r="H45" s="10"/>
    </row>
    <row r="46" spans="2:8" ht="12" customHeight="1">
      <c r="B46" s="245" t="s">
        <v>276</v>
      </c>
      <c r="C46" s="108"/>
      <c r="D46" s="108"/>
      <c r="E46" s="108">
        <v>39</v>
      </c>
      <c r="F46" s="108"/>
      <c r="G46" s="108">
        <f t="shared" si="0"/>
        <v>39</v>
      </c>
      <c r="H46" s="10"/>
    </row>
    <row r="47" spans="2:8" ht="12" customHeight="1">
      <c r="B47" s="244" t="s">
        <v>277</v>
      </c>
      <c r="C47" s="109"/>
      <c r="D47" s="109"/>
      <c r="E47" s="109">
        <v>39</v>
      </c>
      <c r="F47" s="109"/>
      <c r="G47" s="109">
        <f t="shared" si="0"/>
        <v>39</v>
      </c>
      <c r="H47" s="10"/>
    </row>
    <row r="48" spans="2:8" ht="12" customHeight="1">
      <c r="B48" s="245" t="s">
        <v>278</v>
      </c>
      <c r="C48" s="108"/>
      <c r="D48" s="108"/>
      <c r="E48" s="108">
        <v>39</v>
      </c>
      <c r="F48" s="108"/>
      <c r="G48" s="108">
        <f t="shared" si="0"/>
        <v>39</v>
      </c>
      <c r="H48" s="10"/>
    </row>
    <row r="49" spans="2:8" ht="12" customHeight="1">
      <c r="B49" s="244" t="s">
        <v>279</v>
      </c>
      <c r="C49" s="109"/>
      <c r="D49" s="109"/>
      <c r="E49" s="109">
        <v>35</v>
      </c>
      <c r="F49" s="109"/>
      <c r="G49" s="109">
        <f t="shared" si="0"/>
        <v>35</v>
      </c>
      <c r="H49" s="10"/>
    </row>
    <row r="50" spans="2:8" ht="12" customHeight="1">
      <c r="B50" s="243" t="s">
        <v>313</v>
      </c>
      <c r="C50" s="48"/>
      <c r="D50" s="48"/>
      <c r="E50" s="110">
        <v>92</v>
      </c>
      <c r="F50" s="48"/>
      <c r="G50" s="120">
        <f t="shared" si="0"/>
        <v>92</v>
      </c>
      <c r="H50" s="10"/>
    </row>
    <row r="51" spans="2:8" ht="12" customHeight="1">
      <c r="B51" s="86" t="s">
        <v>56</v>
      </c>
      <c r="C51" s="86">
        <f t="shared" ref="C51:F51" si="1">SUM(C6:C50)</f>
        <v>0</v>
      </c>
      <c r="D51" s="86">
        <f t="shared" si="1"/>
        <v>312</v>
      </c>
      <c r="E51" s="86">
        <f t="shared" si="1"/>
        <v>1334</v>
      </c>
      <c r="F51" s="86">
        <f t="shared" si="1"/>
        <v>526</v>
      </c>
      <c r="G51" s="86">
        <f t="shared" si="0"/>
        <v>2172</v>
      </c>
      <c r="H51" s="10"/>
    </row>
    <row r="52" spans="2:8" ht="7.5" customHeight="1">
      <c r="B52" s="10"/>
      <c r="C52" s="111"/>
      <c r="D52" s="111"/>
      <c r="E52" s="111"/>
      <c r="F52" s="111"/>
      <c r="G52" s="10"/>
      <c r="H52" s="10"/>
    </row>
    <row r="53" spans="2:8" ht="15" customHeight="1">
      <c r="B53" s="272" t="s">
        <v>334</v>
      </c>
      <c r="C53" s="272" t="s">
        <v>336</v>
      </c>
    </row>
    <row r="54" spans="2:8" ht="15" customHeight="1">
      <c r="B54" s="272" t="s">
        <v>335</v>
      </c>
      <c r="C54" s="272" t="s">
        <v>337</v>
      </c>
    </row>
    <row r="55" spans="2:8" ht="15" customHeight="1">
      <c r="B55" s="355" t="s">
        <v>593</v>
      </c>
      <c r="C55" s="274"/>
      <c r="D55" s="274"/>
      <c r="E55" s="274"/>
    </row>
  </sheetData>
  <mergeCells count="3">
    <mergeCell ref="B2:G2"/>
    <mergeCell ref="B3:G3"/>
    <mergeCell ref="B1:G1"/>
  </mergeCells>
  <pageMargins left="0.7" right="0.7" top="0.75" bottom="0.75" header="0" footer="0"/>
  <pageSetup scale="104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29"/>
  <sheetViews>
    <sheetView showGridLines="0" zoomScaleNormal="100" zoomScaleSheetLayoutView="98" workbookViewId="0">
      <pane ySplit="7" topLeftCell="A8" activePane="bottomLeft" state="frozen"/>
      <selection pane="bottomLeft" activeCell="E8" sqref="E8"/>
    </sheetView>
  </sheetViews>
  <sheetFormatPr defaultColWidth="14.453125" defaultRowHeight="15" customHeight="1"/>
  <cols>
    <col min="1" max="1" width="9" style="271" customWidth="1"/>
    <col min="2" max="2" width="13.7265625" customWidth="1"/>
    <col min="3" max="3" width="18.1796875" customWidth="1"/>
    <col min="4" max="4" width="2.7265625" customWidth="1"/>
    <col min="5" max="6" width="13.7265625" customWidth="1"/>
    <col min="7" max="7" width="2.7265625" customWidth="1"/>
    <col min="8" max="8" width="13.7265625" customWidth="1"/>
    <col min="9" max="9" width="5" customWidth="1"/>
  </cols>
  <sheetData>
    <row r="1" spans="2:9" ht="14">
      <c r="B1" s="377" t="s">
        <v>321</v>
      </c>
      <c r="C1" s="357"/>
      <c r="D1" s="357"/>
      <c r="E1" s="357"/>
      <c r="F1" s="357"/>
      <c r="G1" s="357"/>
      <c r="H1" s="357"/>
      <c r="I1" s="6"/>
    </row>
    <row r="2" spans="2:9" ht="12.75" customHeight="1">
      <c r="B2" s="376" t="str">
        <f>'13 Key to Locations'!A2</f>
        <v>University of California, San Diego Parking Space Inventory, Summer 2018</v>
      </c>
      <c r="C2" s="357"/>
      <c r="D2" s="357"/>
      <c r="E2" s="357"/>
      <c r="F2" s="357"/>
      <c r="G2" s="357"/>
      <c r="H2" s="357"/>
      <c r="I2" s="6"/>
    </row>
    <row r="3" spans="2:9" ht="12.75" customHeight="1">
      <c r="B3" s="376" t="s">
        <v>37</v>
      </c>
      <c r="C3" s="357"/>
      <c r="D3" s="357"/>
      <c r="E3" s="357"/>
      <c r="F3" s="357"/>
      <c r="G3" s="357"/>
      <c r="H3" s="357"/>
      <c r="I3" s="6"/>
    </row>
    <row r="4" spans="2:9" ht="12" customHeight="1">
      <c r="B4" s="87"/>
      <c r="C4" s="87"/>
      <c r="D4" s="87"/>
      <c r="E4" s="87"/>
      <c r="F4" s="87"/>
      <c r="G4" s="87"/>
      <c r="H4" s="87"/>
      <c r="I4" s="10"/>
    </row>
    <row r="5" spans="2:9" ht="12" customHeight="1">
      <c r="B5" s="88" t="s">
        <v>100</v>
      </c>
      <c r="C5" s="378" t="s">
        <v>50</v>
      </c>
      <c r="D5" s="379"/>
      <c r="E5" s="87"/>
      <c r="F5" s="378" t="s">
        <v>50</v>
      </c>
      <c r="G5" s="379"/>
      <c r="H5" s="88" t="s">
        <v>100</v>
      </c>
      <c r="I5" s="10"/>
    </row>
    <row r="6" spans="2:9" ht="12" customHeight="1">
      <c r="B6" s="89"/>
      <c r="C6" s="372" t="s">
        <v>57</v>
      </c>
      <c r="D6" s="373"/>
      <c r="E6" s="87"/>
      <c r="F6" s="372" t="s">
        <v>57</v>
      </c>
      <c r="G6" s="373"/>
      <c r="H6" s="89"/>
      <c r="I6" s="10"/>
    </row>
    <row r="7" spans="2:9" ht="12" customHeight="1">
      <c r="B7" s="90"/>
      <c r="C7" s="380" t="s">
        <v>322</v>
      </c>
      <c r="D7" s="381"/>
      <c r="E7" s="87"/>
      <c r="F7" s="374" t="s">
        <v>322</v>
      </c>
      <c r="G7" s="375"/>
      <c r="H7" s="249"/>
      <c r="I7" s="10"/>
    </row>
    <row r="8" spans="2:9" ht="12" customHeight="1">
      <c r="B8" s="91" t="s">
        <v>120</v>
      </c>
      <c r="C8" s="92">
        <v>814</v>
      </c>
      <c r="D8" s="95"/>
      <c r="E8" s="87"/>
      <c r="F8" s="250">
        <v>1</v>
      </c>
      <c r="G8" s="247"/>
      <c r="H8" s="253" t="s">
        <v>140</v>
      </c>
      <c r="I8" s="10"/>
    </row>
    <row r="9" spans="2:9" ht="12" customHeight="1">
      <c r="B9" s="97" t="s">
        <v>120</v>
      </c>
      <c r="C9" s="98">
        <v>817</v>
      </c>
      <c r="D9" s="96"/>
      <c r="E9" s="87"/>
      <c r="F9" s="248">
        <v>2</v>
      </c>
      <c r="G9" s="247"/>
      <c r="H9" s="253" t="s">
        <v>192</v>
      </c>
      <c r="I9" s="10"/>
    </row>
    <row r="10" spans="2:9" ht="12" customHeight="1">
      <c r="B10" s="97" t="s">
        <v>122</v>
      </c>
      <c r="C10" s="98">
        <v>78</v>
      </c>
      <c r="D10" s="96"/>
      <c r="E10" s="87"/>
      <c r="F10" s="248">
        <v>3</v>
      </c>
      <c r="G10" s="247"/>
      <c r="H10" s="253" t="s">
        <v>223</v>
      </c>
      <c r="I10" s="10"/>
    </row>
    <row r="11" spans="2:9" ht="12" customHeight="1">
      <c r="B11" s="97" t="s">
        <v>122</v>
      </c>
      <c r="C11" s="98">
        <v>123</v>
      </c>
      <c r="D11" s="96"/>
      <c r="E11" s="87"/>
      <c r="F11" s="250">
        <v>4</v>
      </c>
      <c r="G11" s="247"/>
      <c r="H11" s="253" t="s">
        <v>223</v>
      </c>
      <c r="I11" s="10"/>
    </row>
    <row r="12" spans="2:9" ht="12" customHeight="1">
      <c r="B12" s="97" t="s">
        <v>122</v>
      </c>
      <c r="C12" s="98">
        <v>133</v>
      </c>
      <c r="D12" s="96"/>
      <c r="F12" s="248">
        <v>5</v>
      </c>
      <c r="G12" s="247"/>
      <c r="H12" s="253" t="s">
        <v>188</v>
      </c>
      <c r="I12" s="10"/>
    </row>
    <row r="13" spans="2:9" ht="12" customHeight="1">
      <c r="B13" s="97" t="s">
        <v>122</v>
      </c>
      <c r="C13" s="98">
        <v>203</v>
      </c>
      <c r="D13" s="99" t="s">
        <v>326</v>
      </c>
      <c r="E13" s="87"/>
      <c r="F13" s="248">
        <v>6</v>
      </c>
      <c r="G13" s="247"/>
      <c r="H13" s="253" t="s">
        <v>225</v>
      </c>
      <c r="I13" s="10"/>
    </row>
    <row r="14" spans="2:9" ht="12" customHeight="1">
      <c r="B14" s="97" t="s">
        <v>122</v>
      </c>
      <c r="C14" s="98">
        <v>204</v>
      </c>
      <c r="D14" s="99" t="s">
        <v>326</v>
      </c>
      <c r="E14" s="87"/>
      <c r="F14" s="248">
        <v>7</v>
      </c>
      <c r="G14" s="247"/>
      <c r="H14" s="253" t="s">
        <v>188</v>
      </c>
      <c r="I14" s="10"/>
    </row>
    <row r="15" spans="2:9" ht="12" customHeight="1">
      <c r="B15" s="97" t="s">
        <v>122</v>
      </c>
      <c r="C15" s="98">
        <v>205</v>
      </c>
      <c r="D15" s="99" t="s">
        <v>326</v>
      </c>
      <c r="E15" s="87"/>
      <c r="F15" s="250">
        <v>8</v>
      </c>
      <c r="G15" s="247"/>
      <c r="H15" s="253" t="s">
        <v>223</v>
      </c>
      <c r="I15" s="10"/>
    </row>
    <row r="16" spans="2:9" ht="12" customHeight="1">
      <c r="B16" s="97" t="s">
        <v>122</v>
      </c>
      <c r="C16" s="98">
        <v>206</v>
      </c>
      <c r="D16" s="99" t="s">
        <v>326</v>
      </c>
      <c r="E16" s="87"/>
      <c r="F16" s="248">
        <v>9</v>
      </c>
      <c r="G16" s="247"/>
      <c r="H16" s="253" t="s">
        <v>226</v>
      </c>
      <c r="I16" s="10"/>
    </row>
    <row r="17" spans="2:9" ht="12" customHeight="1">
      <c r="B17" s="97" t="s">
        <v>122</v>
      </c>
      <c r="C17" s="98">
        <v>207</v>
      </c>
      <c r="D17" s="99" t="s">
        <v>326</v>
      </c>
      <c r="E17" s="87"/>
      <c r="F17" s="248">
        <v>10</v>
      </c>
      <c r="G17" s="247"/>
      <c r="H17" s="253" t="s">
        <v>224</v>
      </c>
      <c r="I17" s="10"/>
    </row>
    <row r="18" spans="2:9" ht="12" customHeight="1">
      <c r="B18" s="97" t="s">
        <v>122</v>
      </c>
      <c r="C18" s="98">
        <v>208</v>
      </c>
      <c r="D18" s="99" t="s">
        <v>326</v>
      </c>
      <c r="E18" s="87"/>
      <c r="F18" s="248">
        <v>11</v>
      </c>
      <c r="G18" s="247"/>
      <c r="H18" s="253" t="s">
        <v>223</v>
      </c>
      <c r="I18" s="10"/>
    </row>
    <row r="19" spans="2:9" ht="12" customHeight="1">
      <c r="B19" s="97" t="s">
        <v>124</v>
      </c>
      <c r="C19" s="98">
        <v>911</v>
      </c>
      <c r="D19" s="96"/>
      <c r="E19" s="87"/>
      <c r="F19" s="248">
        <v>12</v>
      </c>
      <c r="G19" s="247" t="s">
        <v>326</v>
      </c>
      <c r="H19" s="253" t="s">
        <v>195</v>
      </c>
      <c r="I19" s="10"/>
    </row>
    <row r="20" spans="2:9" ht="12" customHeight="1">
      <c r="B20" s="97" t="s">
        <v>135</v>
      </c>
      <c r="C20" s="98">
        <v>212</v>
      </c>
      <c r="D20" s="99" t="s">
        <v>326</v>
      </c>
      <c r="E20" s="87"/>
      <c r="F20" s="248">
        <v>13</v>
      </c>
      <c r="G20" s="247"/>
      <c r="H20" s="253" t="s">
        <v>223</v>
      </c>
      <c r="I20" s="10"/>
    </row>
    <row r="21" spans="2:9" ht="12" customHeight="1">
      <c r="B21" s="97" t="s">
        <v>135</v>
      </c>
      <c r="C21" s="98">
        <v>213</v>
      </c>
      <c r="D21" s="99" t="s">
        <v>326</v>
      </c>
      <c r="F21" s="248">
        <v>15</v>
      </c>
      <c r="G21" s="247"/>
      <c r="H21" s="253" t="s">
        <v>226</v>
      </c>
      <c r="I21" s="10"/>
    </row>
    <row r="22" spans="2:9" ht="12" customHeight="1">
      <c r="B22" s="97" t="s">
        <v>135</v>
      </c>
      <c r="C22" s="98">
        <v>214</v>
      </c>
      <c r="D22" s="99" t="s">
        <v>326</v>
      </c>
      <c r="E22" s="87"/>
      <c r="F22" s="248">
        <v>16</v>
      </c>
      <c r="G22" s="247"/>
      <c r="H22" s="253" t="s">
        <v>217</v>
      </c>
      <c r="I22" s="10"/>
    </row>
    <row r="23" spans="2:9" ht="12" customHeight="1">
      <c r="B23" s="97" t="s">
        <v>135</v>
      </c>
      <c r="C23" s="98">
        <v>211</v>
      </c>
      <c r="D23" s="99" t="s">
        <v>326</v>
      </c>
      <c r="E23" s="87"/>
      <c r="F23" s="248">
        <v>16</v>
      </c>
      <c r="G23" s="247"/>
      <c r="H23" s="253" t="s">
        <v>224</v>
      </c>
      <c r="I23" s="10"/>
    </row>
    <row r="24" spans="2:9" ht="12" customHeight="1">
      <c r="B24" s="97" t="s">
        <v>135</v>
      </c>
      <c r="C24" s="98">
        <v>210</v>
      </c>
      <c r="D24" s="99" t="s">
        <v>326</v>
      </c>
      <c r="F24" s="248">
        <v>17</v>
      </c>
      <c r="G24" s="247"/>
      <c r="H24" s="253" t="s">
        <v>208</v>
      </c>
      <c r="I24" s="10"/>
    </row>
    <row r="25" spans="2:9" ht="12" customHeight="1">
      <c r="B25" s="97" t="s">
        <v>138</v>
      </c>
      <c r="C25" s="98">
        <v>875</v>
      </c>
      <c r="D25" s="99"/>
      <c r="F25" s="248">
        <v>18</v>
      </c>
      <c r="G25" s="247"/>
      <c r="H25" s="253" t="s">
        <v>223</v>
      </c>
      <c r="I25" s="10"/>
    </row>
    <row r="26" spans="2:9" ht="12" customHeight="1">
      <c r="B26" s="97" t="s">
        <v>138</v>
      </c>
      <c r="C26" s="98">
        <v>876</v>
      </c>
      <c r="D26" s="96"/>
      <c r="F26" s="248">
        <v>19</v>
      </c>
      <c r="G26" s="247"/>
      <c r="H26" s="253" t="s">
        <v>223</v>
      </c>
      <c r="I26" s="10"/>
    </row>
    <row r="27" spans="2:9" ht="12" customHeight="1">
      <c r="B27" s="97" t="s">
        <v>138</v>
      </c>
      <c r="C27" s="98">
        <v>877</v>
      </c>
      <c r="D27" s="96"/>
      <c r="E27" s="87"/>
      <c r="F27" s="248">
        <v>20</v>
      </c>
      <c r="G27" s="247"/>
      <c r="H27" s="253" t="s">
        <v>223</v>
      </c>
      <c r="I27" s="10"/>
    </row>
    <row r="28" spans="2:9" ht="12" customHeight="1">
      <c r="B28" s="97" t="s">
        <v>138</v>
      </c>
      <c r="C28" s="98">
        <v>878</v>
      </c>
      <c r="D28" s="96"/>
      <c r="E28" s="87"/>
      <c r="F28" s="248">
        <v>21</v>
      </c>
      <c r="G28" s="247"/>
      <c r="H28" s="253" t="s">
        <v>223</v>
      </c>
      <c r="I28" s="10"/>
    </row>
    <row r="29" spans="2:9" ht="12" customHeight="1">
      <c r="B29" s="97" t="s">
        <v>138</v>
      </c>
      <c r="C29" s="98">
        <v>879</v>
      </c>
      <c r="D29" s="96"/>
      <c r="E29" s="87"/>
      <c r="F29" s="248">
        <v>22</v>
      </c>
      <c r="G29" s="247"/>
      <c r="H29" s="253" t="s">
        <v>224</v>
      </c>
      <c r="I29" s="10"/>
    </row>
    <row r="30" spans="2:9" ht="12" customHeight="1">
      <c r="B30" s="97" t="s">
        <v>138</v>
      </c>
      <c r="C30" s="98">
        <v>880</v>
      </c>
      <c r="D30" s="96"/>
      <c r="E30" s="87"/>
      <c r="F30" s="248">
        <v>23</v>
      </c>
      <c r="G30" s="247"/>
      <c r="H30" s="253" t="s">
        <v>188</v>
      </c>
      <c r="I30" s="10"/>
    </row>
    <row r="31" spans="2:9" ht="12" customHeight="1">
      <c r="B31" s="97" t="s">
        <v>138</v>
      </c>
      <c r="C31" s="98">
        <v>881</v>
      </c>
      <c r="D31" s="96"/>
      <c r="E31" s="87"/>
      <c r="F31" s="248">
        <v>23</v>
      </c>
      <c r="G31" s="247" t="s">
        <v>326</v>
      </c>
      <c r="H31" s="253" t="s">
        <v>210</v>
      </c>
      <c r="I31" s="10"/>
    </row>
    <row r="32" spans="2:9" ht="12" customHeight="1">
      <c r="B32" s="97" t="s">
        <v>138</v>
      </c>
      <c r="C32" s="98">
        <v>912</v>
      </c>
      <c r="D32" s="96"/>
      <c r="E32" s="87"/>
      <c r="F32" s="248">
        <v>24</v>
      </c>
      <c r="G32" s="247"/>
      <c r="H32" s="253" t="s">
        <v>224</v>
      </c>
      <c r="I32" s="10"/>
    </row>
    <row r="33" spans="2:9" ht="12" customHeight="1">
      <c r="B33" s="97" t="s">
        <v>138</v>
      </c>
      <c r="C33" s="98">
        <v>916</v>
      </c>
      <c r="D33" s="96"/>
      <c r="E33" s="87"/>
      <c r="F33" s="248">
        <v>25</v>
      </c>
      <c r="G33" s="247"/>
      <c r="H33" s="253" t="s">
        <v>223</v>
      </c>
      <c r="I33" s="10"/>
    </row>
    <row r="34" spans="2:9" ht="12" customHeight="1">
      <c r="B34" s="97" t="s">
        <v>138</v>
      </c>
      <c r="C34" s="98">
        <v>892</v>
      </c>
      <c r="D34" s="96"/>
      <c r="E34" s="87"/>
      <c r="F34" s="248">
        <v>26</v>
      </c>
      <c r="G34" s="247"/>
      <c r="H34" s="253" t="s">
        <v>210</v>
      </c>
      <c r="I34" s="10"/>
    </row>
    <row r="35" spans="2:9" ht="12" customHeight="1">
      <c r="B35" s="97" t="s">
        <v>138</v>
      </c>
      <c r="C35" s="98">
        <v>891</v>
      </c>
      <c r="D35" s="96"/>
      <c r="E35" s="87"/>
      <c r="F35" s="248">
        <v>27</v>
      </c>
      <c r="G35" s="247"/>
      <c r="H35" s="253" t="s">
        <v>154</v>
      </c>
      <c r="I35" s="10"/>
    </row>
    <row r="36" spans="2:9" ht="12" customHeight="1">
      <c r="B36" s="97" t="s">
        <v>138</v>
      </c>
      <c r="C36" s="98">
        <v>890</v>
      </c>
      <c r="D36" s="96"/>
      <c r="E36" s="87"/>
      <c r="F36" s="248">
        <v>29</v>
      </c>
      <c r="G36" s="247"/>
      <c r="H36" s="253" t="s">
        <v>223</v>
      </c>
      <c r="I36" s="10"/>
    </row>
    <row r="37" spans="2:9" ht="12" customHeight="1">
      <c r="B37" s="97" t="s">
        <v>138</v>
      </c>
      <c r="C37" s="98" t="s">
        <v>50</v>
      </c>
      <c r="D37" s="96"/>
      <c r="E37" s="87"/>
      <c r="F37" s="248">
        <v>30</v>
      </c>
      <c r="G37" s="247"/>
      <c r="H37" s="253" t="s">
        <v>226</v>
      </c>
      <c r="I37" s="10"/>
    </row>
    <row r="38" spans="2:9" ht="12" customHeight="1">
      <c r="B38" s="97" t="s">
        <v>138</v>
      </c>
      <c r="C38" s="98" t="s">
        <v>50</v>
      </c>
      <c r="D38" s="96"/>
      <c r="E38" s="87"/>
      <c r="F38" s="248">
        <v>31</v>
      </c>
      <c r="G38" s="247"/>
      <c r="H38" s="253" t="s">
        <v>223</v>
      </c>
      <c r="I38" s="10"/>
    </row>
    <row r="39" spans="2:9" ht="12" customHeight="1">
      <c r="B39" s="97" t="s">
        <v>138</v>
      </c>
      <c r="C39" s="98" t="s">
        <v>50</v>
      </c>
      <c r="D39" s="96"/>
      <c r="E39" s="87"/>
      <c r="F39" s="248">
        <v>32</v>
      </c>
      <c r="G39" s="247"/>
      <c r="H39" s="253" t="s">
        <v>225</v>
      </c>
      <c r="I39" s="10"/>
    </row>
    <row r="40" spans="2:9" ht="12" customHeight="1">
      <c r="B40" s="97" t="s">
        <v>140</v>
      </c>
      <c r="C40" s="98">
        <v>1</v>
      </c>
      <c r="D40" s="96"/>
      <c r="E40" s="87"/>
      <c r="F40" s="248">
        <v>34</v>
      </c>
      <c r="G40" s="247"/>
      <c r="H40" s="253" t="s">
        <v>223</v>
      </c>
      <c r="I40" s="10"/>
    </row>
    <row r="41" spans="2:9" ht="12" customHeight="1">
      <c r="B41" s="97" t="s">
        <v>140</v>
      </c>
      <c r="C41" s="98">
        <v>818</v>
      </c>
      <c r="D41" s="96"/>
      <c r="E41" s="87"/>
      <c r="F41" s="248">
        <v>35</v>
      </c>
      <c r="G41" s="247"/>
      <c r="H41" s="253" t="s">
        <v>188</v>
      </c>
      <c r="I41" s="10"/>
    </row>
    <row r="42" spans="2:9" ht="12" customHeight="1">
      <c r="B42" s="97" t="s">
        <v>140</v>
      </c>
      <c r="C42" s="98">
        <v>819</v>
      </c>
      <c r="D42" s="96"/>
      <c r="E42" s="87"/>
      <c r="F42" s="248">
        <v>36</v>
      </c>
      <c r="G42" s="247"/>
      <c r="H42" s="253" t="s">
        <v>188</v>
      </c>
      <c r="I42" s="10"/>
    </row>
    <row r="43" spans="2:9" ht="12" customHeight="1">
      <c r="B43" s="97" t="s">
        <v>140</v>
      </c>
      <c r="C43" s="98">
        <v>820</v>
      </c>
      <c r="D43" s="96"/>
      <c r="E43" s="87"/>
      <c r="F43" s="248">
        <v>37</v>
      </c>
      <c r="G43" s="247"/>
      <c r="H43" s="253" t="s">
        <v>223</v>
      </c>
      <c r="I43" s="10"/>
    </row>
    <row r="44" spans="2:9" ht="12" customHeight="1">
      <c r="B44" s="97" t="s">
        <v>142</v>
      </c>
      <c r="C44" s="98">
        <v>227</v>
      </c>
      <c r="D44" s="99" t="s">
        <v>326</v>
      </c>
      <c r="E44" s="87"/>
      <c r="F44" s="248">
        <v>38</v>
      </c>
      <c r="G44" s="247"/>
      <c r="H44" s="253" t="s">
        <v>223</v>
      </c>
      <c r="I44" s="10"/>
    </row>
    <row r="45" spans="2:9" ht="12" customHeight="1">
      <c r="B45" s="97" t="s">
        <v>142</v>
      </c>
      <c r="C45" s="98">
        <v>228</v>
      </c>
      <c r="D45" s="99" t="s">
        <v>326</v>
      </c>
      <c r="E45" s="87"/>
      <c r="F45" s="248">
        <v>39</v>
      </c>
      <c r="G45" s="247"/>
      <c r="H45" s="253" t="s">
        <v>224</v>
      </c>
      <c r="I45" s="10"/>
    </row>
    <row r="46" spans="2:9" ht="12" customHeight="1">
      <c r="B46" s="97" t="s">
        <v>142</v>
      </c>
      <c r="C46" s="98">
        <v>229</v>
      </c>
      <c r="D46" s="99" t="s">
        <v>326</v>
      </c>
      <c r="E46" s="87"/>
      <c r="F46" s="248">
        <v>40</v>
      </c>
      <c r="G46" s="247"/>
      <c r="H46" s="253" t="s">
        <v>223</v>
      </c>
      <c r="I46" s="10"/>
    </row>
    <row r="47" spans="2:9" ht="12" customHeight="1">
      <c r="B47" s="97" t="s">
        <v>142</v>
      </c>
      <c r="C47" s="98">
        <v>230</v>
      </c>
      <c r="D47" s="99" t="s">
        <v>326</v>
      </c>
      <c r="E47" s="87"/>
      <c r="F47" s="248">
        <v>41</v>
      </c>
      <c r="G47" s="247"/>
      <c r="H47" s="253" t="s">
        <v>225</v>
      </c>
      <c r="I47" s="10"/>
    </row>
    <row r="48" spans="2:9" ht="12" customHeight="1">
      <c r="B48" s="97" t="s">
        <v>143</v>
      </c>
      <c r="C48" s="98">
        <v>94</v>
      </c>
      <c r="D48" s="96"/>
      <c r="E48" s="87"/>
      <c r="F48" s="248">
        <v>42</v>
      </c>
      <c r="G48" s="247"/>
      <c r="H48" s="253" t="s">
        <v>223</v>
      </c>
      <c r="I48" s="10"/>
    </row>
    <row r="49" spans="1:10" ht="12" customHeight="1">
      <c r="B49" s="97" t="s">
        <v>144</v>
      </c>
      <c r="C49" s="98">
        <v>167</v>
      </c>
      <c r="D49" s="96"/>
      <c r="E49" s="87"/>
      <c r="F49" s="248">
        <v>43</v>
      </c>
      <c r="G49" s="247"/>
      <c r="H49" s="253" t="s">
        <v>223</v>
      </c>
      <c r="I49" s="10"/>
    </row>
    <row r="50" spans="1:10" ht="12" customHeight="1">
      <c r="B50" s="97" t="s">
        <v>144</v>
      </c>
      <c r="C50" s="98">
        <v>215</v>
      </c>
      <c r="D50" s="99" t="s">
        <v>326</v>
      </c>
      <c r="E50" s="87"/>
      <c r="F50" s="248">
        <v>44</v>
      </c>
      <c r="G50" s="247"/>
      <c r="H50" s="253" t="s">
        <v>223</v>
      </c>
      <c r="I50" s="10"/>
    </row>
    <row r="51" spans="1:10" ht="12" customHeight="1">
      <c r="B51" s="97" t="s">
        <v>144</v>
      </c>
      <c r="C51" s="98">
        <v>216</v>
      </c>
      <c r="D51" s="99" t="s">
        <v>326</v>
      </c>
      <c r="E51" s="87"/>
      <c r="F51" s="248">
        <v>45</v>
      </c>
      <c r="G51" s="247" t="s">
        <v>326</v>
      </c>
      <c r="H51" s="253" t="s">
        <v>188</v>
      </c>
      <c r="I51" s="10"/>
    </row>
    <row r="52" spans="1:10" ht="12" customHeight="1">
      <c r="B52" s="97" t="s">
        <v>153</v>
      </c>
      <c r="C52" s="98">
        <v>126</v>
      </c>
      <c r="D52" s="96"/>
      <c r="E52" s="87"/>
      <c r="F52" s="248">
        <v>46</v>
      </c>
      <c r="G52" s="247"/>
      <c r="H52" s="253" t="s">
        <v>169</v>
      </c>
      <c r="I52" s="10"/>
    </row>
    <row r="53" spans="1:10" ht="12" customHeight="1">
      <c r="A53" s="331"/>
      <c r="B53" s="297" t="s">
        <v>153</v>
      </c>
      <c r="C53" s="298">
        <v>885</v>
      </c>
      <c r="D53" s="299"/>
      <c r="E53" s="246"/>
      <c r="F53" s="300">
        <v>47</v>
      </c>
      <c r="G53" s="301"/>
      <c r="H53" s="302" t="s">
        <v>188</v>
      </c>
      <c r="I53" s="268"/>
      <c r="J53" s="327"/>
    </row>
    <row r="54" spans="1:10" ht="12" customHeight="1">
      <c r="A54" s="331"/>
      <c r="B54" s="97" t="s">
        <v>154</v>
      </c>
      <c r="C54" s="98">
        <v>27</v>
      </c>
      <c r="D54" s="96"/>
      <c r="E54" s="332"/>
      <c r="F54" s="248">
        <v>48</v>
      </c>
      <c r="G54" s="247"/>
      <c r="H54" s="253" t="s">
        <v>225</v>
      </c>
      <c r="I54" s="10"/>
    </row>
    <row r="55" spans="1:10" ht="12" customHeight="1">
      <c r="B55" s="97" t="s">
        <v>154</v>
      </c>
      <c r="C55" s="98">
        <v>241</v>
      </c>
      <c r="D55" s="99" t="s">
        <v>326</v>
      </c>
      <c r="E55" s="87"/>
      <c r="F55" s="248">
        <v>49</v>
      </c>
      <c r="G55" s="247"/>
      <c r="H55" s="253" t="s">
        <v>223</v>
      </c>
      <c r="I55" s="10"/>
    </row>
    <row r="56" spans="1:10" ht="12" customHeight="1">
      <c r="B56" s="97" t="s">
        <v>154</v>
      </c>
      <c r="C56" s="98">
        <v>242</v>
      </c>
      <c r="D56" s="99" t="s">
        <v>326</v>
      </c>
      <c r="E56" s="87"/>
      <c r="F56" s="248">
        <v>50</v>
      </c>
      <c r="G56" s="247"/>
      <c r="H56" s="253" t="s">
        <v>170</v>
      </c>
      <c r="I56" s="10"/>
    </row>
    <row r="57" spans="1:10" ht="12" customHeight="1">
      <c r="B57" s="97" t="s">
        <v>154</v>
      </c>
      <c r="C57" s="98">
        <v>243</v>
      </c>
      <c r="D57" s="99" t="s">
        <v>326</v>
      </c>
      <c r="E57" s="87"/>
      <c r="F57" s="248">
        <v>51</v>
      </c>
      <c r="G57" s="247"/>
      <c r="H57" s="253" t="s">
        <v>192</v>
      </c>
      <c r="I57" s="10"/>
    </row>
    <row r="58" spans="1:10" ht="12" customHeight="1">
      <c r="B58" s="97" t="s">
        <v>154</v>
      </c>
      <c r="C58" s="98">
        <v>244</v>
      </c>
      <c r="D58" s="99" t="s">
        <v>326</v>
      </c>
      <c r="E58" s="87"/>
      <c r="F58" s="248">
        <v>52</v>
      </c>
      <c r="G58" s="247"/>
      <c r="H58" s="253" t="s">
        <v>223</v>
      </c>
      <c r="I58" s="10"/>
    </row>
    <row r="59" spans="1:10" ht="12" customHeight="1">
      <c r="B59" s="97" t="s">
        <v>154</v>
      </c>
      <c r="C59" s="98">
        <v>245</v>
      </c>
      <c r="D59" s="99" t="s">
        <v>326</v>
      </c>
      <c r="E59" s="87"/>
      <c r="F59" s="248">
        <v>53</v>
      </c>
      <c r="G59" s="247"/>
      <c r="H59" s="253" t="s">
        <v>188</v>
      </c>
      <c r="I59" s="10"/>
    </row>
    <row r="60" spans="1:10" ht="12" customHeight="1">
      <c r="B60" s="97" t="s">
        <v>154</v>
      </c>
      <c r="C60" s="98">
        <v>246</v>
      </c>
      <c r="D60" s="99" t="s">
        <v>326</v>
      </c>
      <c r="E60" s="87"/>
      <c r="F60" s="248">
        <v>54</v>
      </c>
      <c r="G60" s="247"/>
      <c r="H60" s="253" t="s">
        <v>217</v>
      </c>
      <c r="I60" s="10"/>
    </row>
    <row r="61" spans="1:10" ht="12" customHeight="1">
      <c r="B61" s="97" t="s">
        <v>158</v>
      </c>
      <c r="C61" s="98">
        <v>200</v>
      </c>
      <c r="D61" s="99" t="s">
        <v>326</v>
      </c>
      <c r="E61" s="87"/>
      <c r="F61" s="248">
        <v>55</v>
      </c>
      <c r="G61" s="247"/>
      <c r="H61" s="253" t="s">
        <v>196</v>
      </c>
      <c r="I61" s="10"/>
    </row>
    <row r="62" spans="1:10" ht="12" customHeight="1">
      <c r="B62" s="97" t="s">
        <v>158</v>
      </c>
      <c r="C62" s="98">
        <v>201</v>
      </c>
      <c r="D62" s="99" t="s">
        <v>326</v>
      </c>
      <c r="E62" s="87"/>
      <c r="F62" s="248">
        <v>56</v>
      </c>
      <c r="G62" s="247"/>
      <c r="H62" s="253" t="s">
        <v>212</v>
      </c>
      <c r="I62" s="10"/>
    </row>
    <row r="63" spans="1:10" ht="12" customHeight="1">
      <c r="B63" s="97" t="s">
        <v>166</v>
      </c>
      <c r="C63" s="98">
        <v>217</v>
      </c>
      <c r="D63" s="99" t="s">
        <v>326</v>
      </c>
      <c r="E63" s="87"/>
      <c r="F63" s="248">
        <v>57</v>
      </c>
      <c r="G63" s="247"/>
      <c r="H63" s="253" t="s">
        <v>223</v>
      </c>
      <c r="I63" s="10"/>
    </row>
    <row r="64" spans="1:10" ht="12" customHeight="1">
      <c r="B64" s="97" t="s">
        <v>166</v>
      </c>
      <c r="C64" s="98">
        <v>218</v>
      </c>
      <c r="D64" s="99" t="s">
        <v>326</v>
      </c>
      <c r="E64" s="87"/>
      <c r="F64" s="248">
        <v>58</v>
      </c>
      <c r="G64" s="247" t="s">
        <v>326</v>
      </c>
      <c r="H64" s="253" t="s">
        <v>223</v>
      </c>
      <c r="I64" s="10"/>
    </row>
    <row r="65" spans="2:9" ht="12" customHeight="1">
      <c r="B65" s="97" t="s">
        <v>166</v>
      </c>
      <c r="C65" s="98">
        <v>219</v>
      </c>
      <c r="D65" s="96"/>
      <c r="E65" s="87"/>
      <c r="F65" s="248">
        <v>59</v>
      </c>
      <c r="G65" s="247"/>
      <c r="H65" s="253" t="s">
        <v>170</v>
      </c>
      <c r="I65" s="10"/>
    </row>
    <row r="66" spans="2:9" ht="12" customHeight="1">
      <c r="B66" s="97" t="s">
        <v>166</v>
      </c>
      <c r="C66" s="98">
        <v>220</v>
      </c>
      <c r="D66" s="96"/>
      <c r="E66" s="87"/>
      <c r="F66" s="248">
        <v>60</v>
      </c>
      <c r="G66" s="247"/>
      <c r="H66" s="253" t="s">
        <v>223</v>
      </c>
      <c r="I66" s="10"/>
    </row>
    <row r="67" spans="2:9" ht="12" customHeight="1">
      <c r="B67" s="97" t="s">
        <v>166</v>
      </c>
      <c r="C67" s="98">
        <v>231</v>
      </c>
      <c r="D67" s="99" t="s">
        <v>326</v>
      </c>
      <c r="E67" s="87"/>
      <c r="F67" s="248">
        <v>62</v>
      </c>
      <c r="G67" s="247"/>
      <c r="H67" s="253" t="s">
        <v>224</v>
      </c>
      <c r="I67" s="10"/>
    </row>
    <row r="68" spans="2:9" ht="12" customHeight="1">
      <c r="B68" s="97" t="s">
        <v>166</v>
      </c>
      <c r="C68" s="98">
        <v>232</v>
      </c>
      <c r="D68" s="99" t="s">
        <v>326</v>
      </c>
      <c r="E68" s="246"/>
      <c r="F68" s="248">
        <v>63</v>
      </c>
      <c r="G68" s="247"/>
      <c r="H68" s="253" t="s">
        <v>211</v>
      </c>
      <c r="I68" s="10"/>
    </row>
    <row r="69" spans="2:9" ht="12" customHeight="1">
      <c r="B69" s="97" t="s">
        <v>169</v>
      </c>
      <c r="C69" s="98">
        <v>46</v>
      </c>
      <c r="D69" s="96"/>
      <c r="E69" s="87"/>
      <c r="F69" s="248">
        <v>64</v>
      </c>
      <c r="G69" s="247"/>
      <c r="H69" s="253" t="s">
        <v>224</v>
      </c>
      <c r="I69" s="10"/>
    </row>
    <row r="70" spans="2:9" ht="12" customHeight="1">
      <c r="B70" s="97" t="s">
        <v>169</v>
      </c>
      <c r="C70" s="98">
        <v>112</v>
      </c>
      <c r="D70" s="96"/>
      <c r="E70" s="246"/>
      <c r="F70" s="248">
        <v>65</v>
      </c>
      <c r="G70" s="247"/>
      <c r="H70" s="253" t="s">
        <v>188</v>
      </c>
      <c r="I70" s="10"/>
    </row>
    <row r="71" spans="2:9" ht="12" customHeight="1">
      <c r="B71" s="97" t="s">
        <v>170</v>
      </c>
      <c r="C71" s="98">
        <v>50</v>
      </c>
      <c r="D71" s="96"/>
      <c r="E71" s="87"/>
      <c r="F71" s="248">
        <v>65</v>
      </c>
      <c r="G71" s="247"/>
      <c r="H71" s="253" t="s">
        <v>223</v>
      </c>
      <c r="I71" s="10"/>
    </row>
    <row r="72" spans="2:9" ht="12" customHeight="1">
      <c r="B72" s="97" t="s">
        <v>170</v>
      </c>
      <c r="C72" s="98">
        <v>59</v>
      </c>
      <c r="D72" s="96"/>
      <c r="E72" s="87"/>
      <c r="F72" s="248">
        <v>66</v>
      </c>
      <c r="G72" s="247"/>
      <c r="H72" s="253" t="s">
        <v>191</v>
      </c>
      <c r="I72" s="10"/>
    </row>
    <row r="73" spans="2:9" ht="12" customHeight="1">
      <c r="B73" s="97" t="s">
        <v>174</v>
      </c>
      <c r="C73" s="98" t="s">
        <v>327</v>
      </c>
      <c r="D73" s="96"/>
      <c r="E73" s="87"/>
      <c r="F73" s="248">
        <v>67</v>
      </c>
      <c r="G73" s="247"/>
      <c r="H73" s="253" t="s">
        <v>188</v>
      </c>
      <c r="I73" s="10"/>
    </row>
    <row r="74" spans="2:9" ht="12" customHeight="1">
      <c r="B74" s="97" t="s">
        <v>174</v>
      </c>
      <c r="C74" s="98" t="s">
        <v>327</v>
      </c>
      <c r="D74" s="96"/>
      <c r="E74" s="87"/>
      <c r="F74" s="248">
        <v>68</v>
      </c>
      <c r="G74" s="247"/>
      <c r="H74" s="253" t="s">
        <v>223</v>
      </c>
      <c r="I74" s="10"/>
    </row>
    <row r="75" spans="2:9" ht="12" customHeight="1">
      <c r="B75" s="97" t="s">
        <v>174</v>
      </c>
      <c r="C75" s="98" t="s">
        <v>327</v>
      </c>
      <c r="D75" s="96"/>
      <c r="E75" s="87"/>
      <c r="F75" s="248">
        <v>69</v>
      </c>
      <c r="G75" s="247"/>
      <c r="H75" s="253" t="s">
        <v>223</v>
      </c>
      <c r="I75" s="10"/>
    </row>
    <row r="76" spans="2:9" ht="12" customHeight="1">
      <c r="B76" s="97" t="s">
        <v>174</v>
      </c>
      <c r="C76" s="98" t="s">
        <v>327</v>
      </c>
      <c r="D76" s="96"/>
      <c r="E76" s="87"/>
      <c r="F76" s="248">
        <v>70</v>
      </c>
      <c r="G76" s="247"/>
      <c r="H76" s="253" t="s">
        <v>188</v>
      </c>
      <c r="I76" s="10"/>
    </row>
    <row r="77" spans="2:9" ht="12" customHeight="1">
      <c r="B77" s="97" t="s">
        <v>174</v>
      </c>
      <c r="C77" s="98" t="s">
        <v>327</v>
      </c>
      <c r="D77" s="96"/>
      <c r="E77" s="87"/>
      <c r="F77" s="248">
        <v>71</v>
      </c>
      <c r="G77" s="247"/>
      <c r="H77" s="253" t="s">
        <v>210</v>
      </c>
      <c r="I77" s="10"/>
    </row>
    <row r="78" spans="2:9" ht="12" customHeight="1">
      <c r="B78" s="97" t="s">
        <v>174</v>
      </c>
      <c r="C78" s="98" t="s">
        <v>327</v>
      </c>
      <c r="D78" s="96"/>
      <c r="E78" s="87"/>
      <c r="F78" s="248">
        <v>72</v>
      </c>
      <c r="G78" s="247"/>
      <c r="H78" s="253" t="s">
        <v>197</v>
      </c>
      <c r="I78" s="10"/>
    </row>
    <row r="79" spans="2:9" ht="12" customHeight="1">
      <c r="B79" s="97" t="s">
        <v>174</v>
      </c>
      <c r="C79" s="98" t="s">
        <v>327</v>
      </c>
      <c r="D79" s="96"/>
      <c r="E79" s="87"/>
      <c r="F79" s="248">
        <v>73</v>
      </c>
      <c r="G79" s="247"/>
      <c r="H79" s="253" t="s">
        <v>197</v>
      </c>
      <c r="I79" s="10"/>
    </row>
    <row r="80" spans="2:9" ht="12" customHeight="1">
      <c r="B80" s="97" t="s">
        <v>178</v>
      </c>
      <c r="C80" s="98">
        <v>100</v>
      </c>
      <c r="D80" s="96"/>
      <c r="E80" s="87"/>
      <c r="F80" s="248">
        <v>74</v>
      </c>
      <c r="G80" s="247"/>
      <c r="H80" s="253" t="s">
        <v>223</v>
      </c>
      <c r="I80" s="10"/>
    </row>
    <row r="81" spans="1:10" ht="12" customHeight="1">
      <c r="B81" s="97" t="s">
        <v>178</v>
      </c>
      <c r="C81" s="98">
        <v>116</v>
      </c>
      <c r="D81" s="96"/>
      <c r="E81" s="87"/>
      <c r="F81" s="248">
        <v>75</v>
      </c>
      <c r="G81" s="247" t="s">
        <v>326</v>
      </c>
      <c r="H81" s="253" t="s">
        <v>210</v>
      </c>
      <c r="I81" s="10"/>
    </row>
    <row r="82" spans="1:10" ht="12" customHeight="1">
      <c r="B82" s="97" t="s">
        <v>178</v>
      </c>
      <c r="C82" s="98">
        <v>118</v>
      </c>
      <c r="D82" s="96"/>
      <c r="E82" s="87"/>
      <c r="F82" s="248">
        <v>75</v>
      </c>
      <c r="G82" s="247"/>
      <c r="H82" s="253" t="s">
        <v>223</v>
      </c>
      <c r="I82" s="10"/>
    </row>
    <row r="83" spans="1:10" ht="12" customHeight="1">
      <c r="B83" s="97" t="s">
        <v>178</v>
      </c>
      <c r="C83" s="98">
        <v>196</v>
      </c>
      <c r="D83" s="96"/>
      <c r="E83" s="87"/>
      <c r="F83" s="248">
        <v>76</v>
      </c>
      <c r="G83" s="247"/>
      <c r="H83" s="253" t="s">
        <v>193</v>
      </c>
      <c r="I83" s="10"/>
    </row>
    <row r="84" spans="1:10" ht="12" customHeight="1">
      <c r="B84" s="97" t="s">
        <v>178</v>
      </c>
      <c r="C84" s="98">
        <v>202</v>
      </c>
      <c r="D84" s="96"/>
      <c r="E84" s="87"/>
      <c r="F84" s="248">
        <v>77</v>
      </c>
      <c r="G84" s="247"/>
      <c r="H84" s="253" t="s">
        <v>226</v>
      </c>
      <c r="I84" s="10"/>
    </row>
    <row r="85" spans="1:10" ht="12" customHeight="1">
      <c r="B85" s="97" t="s">
        <v>178</v>
      </c>
      <c r="C85" s="98">
        <v>821</v>
      </c>
      <c r="D85" s="96"/>
      <c r="E85" s="87"/>
      <c r="F85" s="248">
        <v>78</v>
      </c>
      <c r="G85" s="247"/>
      <c r="H85" s="253" t="s">
        <v>122</v>
      </c>
      <c r="I85" s="10"/>
    </row>
    <row r="86" spans="1:10" ht="12" customHeight="1">
      <c r="B86" s="97" t="s">
        <v>178</v>
      </c>
      <c r="C86" s="98">
        <v>822</v>
      </c>
      <c r="D86" s="96"/>
      <c r="E86" s="87"/>
      <c r="F86" s="248">
        <v>79</v>
      </c>
      <c r="G86" s="247"/>
      <c r="H86" s="253" t="s">
        <v>226</v>
      </c>
      <c r="I86" s="10"/>
    </row>
    <row r="87" spans="1:10" ht="12" customHeight="1">
      <c r="B87" s="97" t="s">
        <v>182</v>
      </c>
      <c r="C87" s="98">
        <v>823</v>
      </c>
      <c r="D87" s="96"/>
      <c r="E87" s="87"/>
      <c r="F87" s="248">
        <v>80</v>
      </c>
      <c r="G87" s="247"/>
      <c r="H87" s="253" t="s">
        <v>223</v>
      </c>
      <c r="I87" s="10"/>
    </row>
    <row r="88" spans="1:10" ht="12" customHeight="1">
      <c r="B88" s="97" t="s">
        <v>182</v>
      </c>
      <c r="C88" s="98">
        <v>824</v>
      </c>
      <c r="D88" s="96"/>
      <c r="E88" s="87"/>
      <c r="F88" s="248">
        <v>81</v>
      </c>
      <c r="G88" s="247"/>
      <c r="H88" s="253" t="s">
        <v>224</v>
      </c>
      <c r="I88" s="10"/>
    </row>
    <row r="89" spans="1:10" ht="12" customHeight="1">
      <c r="B89" s="97" t="s">
        <v>182</v>
      </c>
      <c r="C89" s="98">
        <v>840</v>
      </c>
      <c r="D89" s="96"/>
      <c r="E89" s="87"/>
      <c r="F89" s="248">
        <v>83</v>
      </c>
      <c r="G89" s="247"/>
      <c r="H89" s="253" t="s">
        <v>201</v>
      </c>
      <c r="I89" s="10"/>
    </row>
    <row r="90" spans="1:10" ht="12" customHeight="1">
      <c r="B90" s="97" t="s">
        <v>183</v>
      </c>
      <c r="C90" s="98">
        <v>922</v>
      </c>
      <c r="D90" s="96"/>
      <c r="E90" s="87"/>
      <c r="F90" s="248">
        <v>84</v>
      </c>
      <c r="G90" s="247"/>
      <c r="H90" s="253" t="s">
        <v>223</v>
      </c>
      <c r="I90" s="10"/>
    </row>
    <row r="91" spans="1:10" ht="12" customHeight="1">
      <c r="B91" s="97" t="s">
        <v>183</v>
      </c>
      <c r="C91" s="98">
        <v>923</v>
      </c>
      <c r="D91" s="96"/>
      <c r="E91" s="87"/>
      <c r="F91" s="248">
        <v>86</v>
      </c>
      <c r="G91" s="247"/>
      <c r="H91" s="253" t="s">
        <v>223</v>
      </c>
      <c r="I91" s="10"/>
    </row>
    <row r="92" spans="1:10" ht="12" customHeight="1">
      <c r="B92" s="97" t="s">
        <v>184</v>
      </c>
      <c r="C92" s="98">
        <v>234</v>
      </c>
      <c r="D92" s="99" t="s">
        <v>326</v>
      </c>
      <c r="E92" s="87"/>
      <c r="F92" s="248">
        <v>87</v>
      </c>
      <c r="G92" s="247"/>
      <c r="H92" s="253" t="s">
        <v>223</v>
      </c>
      <c r="I92" s="10"/>
    </row>
    <row r="93" spans="1:10" ht="12" customHeight="1">
      <c r="B93" s="97" t="s">
        <v>184</v>
      </c>
      <c r="C93" s="98">
        <v>235</v>
      </c>
      <c r="D93" s="99" t="s">
        <v>326</v>
      </c>
      <c r="E93" s="87"/>
      <c r="F93" s="248">
        <v>90</v>
      </c>
      <c r="G93" s="247"/>
      <c r="H93" s="253" t="s">
        <v>224</v>
      </c>
      <c r="I93" s="10"/>
    </row>
    <row r="94" spans="1:10" ht="12" customHeight="1">
      <c r="B94" s="97" t="s">
        <v>184</v>
      </c>
      <c r="C94" s="98">
        <v>236</v>
      </c>
      <c r="D94" s="99" t="s">
        <v>326</v>
      </c>
      <c r="E94" s="87"/>
      <c r="F94" s="248">
        <v>91</v>
      </c>
      <c r="G94" s="247"/>
      <c r="H94" s="253" t="s">
        <v>224</v>
      </c>
      <c r="I94" s="10"/>
    </row>
    <row r="95" spans="1:10" ht="12" customHeight="1">
      <c r="A95" s="327"/>
      <c r="B95" s="297" t="s">
        <v>184</v>
      </c>
      <c r="C95" s="298">
        <v>237</v>
      </c>
      <c r="D95" s="299" t="s">
        <v>326</v>
      </c>
      <c r="E95" s="246"/>
      <c r="F95" s="300">
        <v>92</v>
      </c>
      <c r="G95" s="301"/>
      <c r="H95" s="302" t="s">
        <v>224</v>
      </c>
      <c r="I95" s="268"/>
      <c r="J95" s="327"/>
    </row>
    <row r="96" spans="1:10" ht="12" customHeight="1">
      <c r="A96" s="331"/>
      <c r="B96" s="97" t="s">
        <v>188</v>
      </c>
      <c r="C96" s="98">
        <v>5</v>
      </c>
      <c r="D96" s="96"/>
      <c r="E96" s="332"/>
      <c r="F96" s="248">
        <v>93</v>
      </c>
      <c r="G96" s="247"/>
      <c r="H96" s="253" t="s">
        <v>224</v>
      </c>
      <c r="I96" s="268"/>
    </row>
    <row r="97" spans="2:9" ht="12" customHeight="1">
      <c r="B97" s="97" t="s">
        <v>188</v>
      </c>
      <c r="C97" s="98">
        <v>7</v>
      </c>
      <c r="D97" s="96"/>
      <c r="E97" s="87"/>
      <c r="F97" s="248">
        <v>94</v>
      </c>
      <c r="G97" s="247"/>
      <c r="H97" s="253" t="s">
        <v>143</v>
      </c>
      <c r="I97" s="10"/>
    </row>
    <row r="98" spans="2:9" ht="12" customHeight="1">
      <c r="B98" s="97" t="s">
        <v>188</v>
      </c>
      <c r="C98" s="98">
        <v>23</v>
      </c>
      <c r="D98" s="96"/>
      <c r="E98" s="87"/>
      <c r="F98" s="248">
        <v>95</v>
      </c>
      <c r="G98" s="247"/>
      <c r="H98" s="253" t="s">
        <v>225</v>
      </c>
      <c r="I98" s="10"/>
    </row>
    <row r="99" spans="2:9" ht="12" customHeight="1">
      <c r="B99" s="97" t="s">
        <v>188</v>
      </c>
      <c r="C99" s="98">
        <v>35</v>
      </c>
      <c r="D99" s="96"/>
      <c r="E99" s="87"/>
      <c r="F99" s="248">
        <v>96</v>
      </c>
      <c r="G99" s="247"/>
      <c r="H99" s="253" t="s">
        <v>224</v>
      </c>
      <c r="I99" s="10"/>
    </row>
    <row r="100" spans="2:9" ht="12" customHeight="1">
      <c r="B100" s="97" t="s">
        <v>188</v>
      </c>
      <c r="C100" s="98">
        <v>36</v>
      </c>
      <c r="D100" s="96"/>
      <c r="E100" s="87"/>
      <c r="F100" s="248">
        <v>97</v>
      </c>
      <c r="G100" s="247"/>
      <c r="H100" s="253" t="s">
        <v>210</v>
      </c>
      <c r="I100" s="10"/>
    </row>
    <row r="101" spans="2:9" ht="12" customHeight="1">
      <c r="B101" s="97" t="s">
        <v>188</v>
      </c>
      <c r="C101" s="98">
        <v>45</v>
      </c>
      <c r="D101" s="99" t="s">
        <v>326</v>
      </c>
      <c r="E101" s="87"/>
      <c r="F101" s="248">
        <v>97</v>
      </c>
      <c r="G101" s="247"/>
      <c r="H101" s="253" t="s">
        <v>223</v>
      </c>
      <c r="I101" s="10"/>
    </row>
    <row r="102" spans="2:9" ht="12" customHeight="1">
      <c r="B102" s="97" t="s">
        <v>188</v>
      </c>
      <c r="C102" s="98">
        <v>47</v>
      </c>
      <c r="D102" s="96"/>
      <c r="E102" s="87"/>
      <c r="F102" s="248">
        <v>98</v>
      </c>
      <c r="G102" s="247"/>
      <c r="H102" s="253" t="s">
        <v>223</v>
      </c>
      <c r="I102" s="10"/>
    </row>
    <row r="103" spans="2:9" ht="12" customHeight="1">
      <c r="B103" s="97" t="s">
        <v>188</v>
      </c>
      <c r="C103" s="98">
        <v>53</v>
      </c>
      <c r="D103" s="96"/>
      <c r="E103" s="87"/>
      <c r="F103" s="248">
        <v>99</v>
      </c>
      <c r="G103" s="247" t="s">
        <v>326</v>
      </c>
      <c r="H103" s="253" t="s">
        <v>210</v>
      </c>
      <c r="I103" s="10"/>
    </row>
    <row r="104" spans="2:9" ht="12" customHeight="1">
      <c r="B104" s="97" t="s">
        <v>188</v>
      </c>
      <c r="C104" s="98">
        <v>65</v>
      </c>
      <c r="D104" s="96"/>
      <c r="E104" s="87"/>
      <c r="F104" s="248">
        <v>99</v>
      </c>
      <c r="G104" s="247"/>
      <c r="H104" s="253" t="s">
        <v>223</v>
      </c>
      <c r="I104" s="10"/>
    </row>
    <row r="105" spans="2:9" ht="12" customHeight="1">
      <c r="B105" s="97" t="s">
        <v>188</v>
      </c>
      <c r="C105" s="98">
        <v>67</v>
      </c>
      <c r="D105" s="96"/>
      <c r="E105" s="87"/>
      <c r="F105" s="248">
        <v>100</v>
      </c>
      <c r="G105" s="247"/>
      <c r="H105" s="253" t="s">
        <v>178</v>
      </c>
      <c r="I105" s="10"/>
    </row>
    <row r="106" spans="2:9" ht="12" customHeight="1">
      <c r="B106" s="97" t="s">
        <v>188</v>
      </c>
      <c r="C106" s="98">
        <v>70</v>
      </c>
      <c r="D106" s="96"/>
      <c r="E106" s="87"/>
      <c r="F106" s="248">
        <v>102</v>
      </c>
      <c r="G106" s="247"/>
      <c r="H106" s="253" t="s">
        <v>188</v>
      </c>
      <c r="I106" s="10"/>
    </row>
    <row r="107" spans="2:9" ht="12" customHeight="1">
      <c r="B107" s="97" t="s">
        <v>188</v>
      </c>
      <c r="C107" s="98">
        <v>102</v>
      </c>
      <c r="D107" s="96"/>
      <c r="E107" s="87"/>
      <c r="F107" s="248">
        <v>102</v>
      </c>
      <c r="G107" s="247"/>
      <c r="H107" s="253" t="s">
        <v>212</v>
      </c>
      <c r="I107" s="10"/>
    </row>
    <row r="108" spans="2:9" ht="12" customHeight="1">
      <c r="B108" s="97" t="s">
        <v>188</v>
      </c>
      <c r="C108" s="98">
        <v>103</v>
      </c>
      <c r="D108" s="96"/>
      <c r="E108" s="87"/>
      <c r="F108" s="248">
        <v>103</v>
      </c>
      <c r="G108" s="247"/>
      <c r="H108" s="253" t="s">
        <v>188</v>
      </c>
      <c r="I108" s="10"/>
    </row>
    <row r="109" spans="2:9" ht="12" customHeight="1">
      <c r="B109" s="97" t="s">
        <v>188</v>
      </c>
      <c r="C109" s="98">
        <v>119</v>
      </c>
      <c r="D109" s="96"/>
      <c r="E109" s="87"/>
      <c r="F109" s="248">
        <v>105</v>
      </c>
      <c r="G109" s="247"/>
      <c r="H109" s="253" t="s">
        <v>223</v>
      </c>
      <c r="I109" s="10"/>
    </row>
    <row r="110" spans="2:9" ht="12" customHeight="1">
      <c r="B110" s="97" t="s">
        <v>188</v>
      </c>
      <c r="C110" s="98">
        <v>157</v>
      </c>
      <c r="D110" s="96"/>
      <c r="E110" s="87"/>
      <c r="F110" s="248">
        <v>106</v>
      </c>
      <c r="G110" s="247"/>
      <c r="H110" s="253" t="s">
        <v>223</v>
      </c>
      <c r="I110" s="10"/>
    </row>
    <row r="111" spans="2:9" ht="12" customHeight="1">
      <c r="B111" s="97" t="s">
        <v>188</v>
      </c>
      <c r="C111" s="98">
        <v>811</v>
      </c>
      <c r="D111" s="96"/>
      <c r="E111" s="87"/>
      <c r="F111" s="248">
        <v>107</v>
      </c>
      <c r="G111" s="247"/>
      <c r="H111" s="253" t="s">
        <v>223</v>
      </c>
      <c r="I111" s="10"/>
    </row>
    <row r="112" spans="2:9" ht="12" customHeight="1">
      <c r="B112" s="97" t="s">
        <v>188</v>
      </c>
      <c r="C112" s="98">
        <v>812</v>
      </c>
      <c r="D112" s="96"/>
      <c r="E112" s="87"/>
      <c r="F112" s="248">
        <v>108</v>
      </c>
      <c r="G112" s="247"/>
      <c r="H112" s="253" t="s">
        <v>212</v>
      </c>
      <c r="I112" s="10"/>
    </row>
    <row r="113" spans="2:9" ht="12" customHeight="1">
      <c r="B113" s="97" t="s">
        <v>188</v>
      </c>
      <c r="C113" s="98">
        <v>813</v>
      </c>
      <c r="D113" s="96"/>
      <c r="E113" s="87"/>
      <c r="F113" s="248">
        <v>109</v>
      </c>
      <c r="G113" s="247"/>
      <c r="H113" s="253" t="s">
        <v>225</v>
      </c>
      <c r="I113" s="10"/>
    </row>
    <row r="114" spans="2:9" ht="12" customHeight="1">
      <c r="B114" s="97" t="s">
        <v>188</v>
      </c>
      <c r="C114" s="98">
        <v>815</v>
      </c>
      <c r="D114" s="96"/>
      <c r="E114" s="87"/>
      <c r="F114" s="248">
        <v>111</v>
      </c>
      <c r="G114" s="247"/>
      <c r="H114" s="253" t="s">
        <v>223</v>
      </c>
      <c r="I114" s="10"/>
    </row>
    <row r="115" spans="2:9" ht="12" customHeight="1">
      <c r="B115" s="97" t="s">
        <v>188</v>
      </c>
      <c r="C115" s="98">
        <v>832</v>
      </c>
      <c r="D115" s="96"/>
      <c r="E115" s="87"/>
      <c r="F115" s="248">
        <v>112</v>
      </c>
      <c r="G115" s="247"/>
      <c r="H115" s="253" t="s">
        <v>169</v>
      </c>
      <c r="I115" s="10"/>
    </row>
    <row r="116" spans="2:9" ht="12" customHeight="1">
      <c r="B116" s="97" t="s">
        <v>189</v>
      </c>
      <c r="C116" s="98">
        <v>240</v>
      </c>
      <c r="D116" s="96"/>
      <c r="E116" s="87"/>
      <c r="F116" s="248">
        <v>113</v>
      </c>
      <c r="G116" s="247"/>
      <c r="H116" s="253" t="s">
        <v>217</v>
      </c>
      <c r="I116" s="10"/>
    </row>
    <row r="117" spans="2:9" ht="12" customHeight="1">
      <c r="B117" s="97" t="s">
        <v>189</v>
      </c>
      <c r="C117" s="98">
        <v>241</v>
      </c>
      <c r="D117" s="96"/>
      <c r="E117" s="87"/>
      <c r="F117" s="248">
        <v>114</v>
      </c>
      <c r="G117" s="247" t="s">
        <v>326</v>
      </c>
      <c r="H117" s="253" t="s">
        <v>210</v>
      </c>
      <c r="I117" s="10"/>
    </row>
    <row r="118" spans="2:9" ht="12" customHeight="1">
      <c r="B118" s="97" t="s">
        <v>191</v>
      </c>
      <c r="C118" s="98">
        <v>66</v>
      </c>
      <c r="D118" s="96"/>
      <c r="E118" s="87"/>
      <c r="F118" s="248">
        <v>115</v>
      </c>
      <c r="G118" s="247"/>
      <c r="H118" s="253" t="s">
        <v>223</v>
      </c>
      <c r="I118" s="10"/>
    </row>
    <row r="119" spans="2:9" ht="12" customHeight="1">
      <c r="B119" s="97" t="s">
        <v>191</v>
      </c>
      <c r="C119" s="98">
        <v>249</v>
      </c>
      <c r="D119" s="96"/>
      <c r="E119" s="87"/>
      <c r="F119" s="248">
        <v>116</v>
      </c>
      <c r="G119" s="247"/>
      <c r="H119" s="253" t="s">
        <v>178</v>
      </c>
      <c r="I119" s="10"/>
    </row>
    <row r="120" spans="2:9" ht="12" customHeight="1">
      <c r="B120" s="97" t="s">
        <v>192</v>
      </c>
      <c r="C120" s="98">
        <v>2</v>
      </c>
      <c r="D120" s="96"/>
      <c r="E120" s="87"/>
      <c r="F120" s="248">
        <v>117</v>
      </c>
      <c r="G120" s="247"/>
      <c r="H120" s="253" t="s">
        <v>210</v>
      </c>
      <c r="I120" s="10"/>
    </row>
    <row r="121" spans="2:9" ht="12" customHeight="1">
      <c r="B121" s="97" t="s">
        <v>192</v>
      </c>
      <c r="C121" s="98">
        <v>51</v>
      </c>
      <c r="D121" s="96"/>
      <c r="E121" s="87"/>
      <c r="F121" s="248">
        <v>118</v>
      </c>
      <c r="G121" s="247"/>
      <c r="H121" s="253" t="s">
        <v>178</v>
      </c>
      <c r="I121" s="10"/>
    </row>
    <row r="122" spans="2:9" ht="12" customHeight="1">
      <c r="B122" s="97" t="s">
        <v>192</v>
      </c>
      <c r="C122" s="98">
        <v>148</v>
      </c>
      <c r="D122" s="96"/>
      <c r="E122" s="87"/>
      <c r="F122" s="248">
        <v>119</v>
      </c>
      <c r="G122" s="247"/>
      <c r="H122" s="253" t="s">
        <v>188</v>
      </c>
      <c r="I122" s="10"/>
    </row>
    <row r="123" spans="2:9" ht="12" customHeight="1">
      <c r="B123" s="97" t="s">
        <v>193</v>
      </c>
      <c r="C123" s="98">
        <v>76</v>
      </c>
      <c r="D123" s="96"/>
      <c r="E123" s="87"/>
      <c r="F123" s="248">
        <v>120</v>
      </c>
      <c r="G123" s="247"/>
      <c r="H123" s="253" t="s">
        <v>210</v>
      </c>
      <c r="I123" s="10"/>
    </row>
    <row r="124" spans="2:9" ht="12" customHeight="1">
      <c r="B124" s="97" t="s">
        <v>193</v>
      </c>
      <c r="C124" s="98">
        <v>138</v>
      </c>
      <c r="D124" s="96"/>
      <c r="E124" s="87"/>
      <c r="F124" s="248">
        <v>121</v>
      </c>
      <c r="G124" s="247" t="s">
        <v>326</v>
      </c>
      <c r="H124" s="253" t="s">
        <v>223</v>
      </c>
      <c r="I124" s="10"/>
    </row>
    <row r="125" spans="2:9" ht="12" customHeight="1">
      <c r="B125" s="97" t="s">
        <v>193</v>
      </c>
      <c r="C125" s="98">
        <v>895</v>
      </c>
      <c r="D125" s="96"/>
      <c r="E125" s="246"/>
      <c r="F125" s="248">
        <v>122</v>
      </c>
      <c r="G125" s="247" t="s">
        <v>326</v>
      </c>
      <c r="H125" s="253" t="s">
        <v>223</v>
      </c>
      <c r="I125" s="10"/>
    </row>
    <row r="126" spans="2:9" ht="12" customHeight="1">
      <c r="B126" s="97" t="s">
        <v>193</v>
      </c>
      <c r="C126" s="98">
        <v>896</v>
      </c>
      <c r="D126" s="96"/>
      <c r="E126" s="246"/>
      <c r="F126" s="248">
        <v>123</v>
      </c>
      <c r="G126" s="247"/>
      <c r="H126" s="253" t="s">
        <v>122</v>
      </c>
      <c r="I126" s="10"/>
    </row>
    <row r="127" spans="2:9" ht="12" customHeight="1">
      <c r="B127" s="97" t="s">
        <v>193</v>
      </c>
      <c r="C127" s="98">
        <v>897</v>
      </c>
      <c r="D127" s="96"/>
      <c r="E127" s="246"/>
      <c r="F127" s="248">
        <v>123</v>
      </c>
      <c r="G127" s="247" t="s">
        <v>326</v>
      </c>
      <c r="H127" s="253" t="s">
        <v>223</v>
      </c>
      <c r="I127" s="10"/>
    </row>
    <row r="128" spans="2:9" ht="12" customHeight="1">
      <c r="B128" s="97" t="s">
        <v>193</v>
      </c>
      <c r="C128" s="98">
        <v>898</v>
      </c>
      <c r="D128" s="96"/>
      <c r="E128" s="246"/>
      <c r="F128" s="248">
        <v>124</v>
      </c>
      <c r="G128" s="247" t="s">
        <v>326</v>
      </c>
      <c r="H128" s="253" t="s">
        <v>223</v>
      </c>
      <c r="I128" s="10"/>
    </row>
    <row r="129" spans="1:10" ht="12" customHeight="1">
      <c r="B129" s="97" t="s">
        <v>193</v>
      </c>
      <c r="C129" s="98">
        <v>900</v>
      </c>
      <c r="D129" s="96"/>
      <c r="E129" s="246"/>
      <c r="F129" s="248">
        <v>125</v>
      </c>
      <c r="G129" s="247"/>
      <c r="H129" s="253" t="s">
        <v>225</v>
      </c>
      <c r="I129" s="10"/>
    </row>
    <row r="130" spans="1:10" ht="12" customHeight="1">
      <c r="B130" s="97" t="s">
        <v>193</v>
      </c>
      <c r="C130" s="98">
        <v>409001</v>
      </c>
      <c r="D130" s="96"/>
      <c r="E130" s="246"/>
      <c r="F130" s="248">
        <v>126</v>
      </c>
      <c r="G130" s="247"/>
      <c r="H130" s="253" t="s">
        <v>153</v>
      </c>
      <c r="I130" s="10"/>
    </row>
    <row r="131" spans="1:10" ht="12" customHeight="1">
      <c r="B131" s="97" t="s">
        <v>193</v>
      </c>
      <c r="C131" s="98">
        <v>409002</v>
      </c>
      <c r="D131" s="96"/>
      <c r="E131" s="246"/>
      <c r="F131" s="248">
        <v>127</v>
      </c>
      <c r="G131" s="247"/>
      <c r="H131" s="253" t="s">
        <v>223</v>
      </c>
      <c r="I131" s="10"/>
    </row>
    <row r="132" spans="1:10" ht="12" customHeight="1">
      <c r="B132" s="97" t="s">
        <v>193</v>
      </c>
      <c r="C132" s="98">
        <v>409003</v>
      </c>
      <c r="D132" s="96"/>
      <c r="E132" s="246"/>
      <c r="F132" s="248">
        <v>128</v>
      </c>
      <c r="G132" s="247"/>
      <c r="H132" s="253" t="s">
        <v>223</v>
      </c>
      <c r="I132" s="10"/>
    </row>
    <row r="133" spans="1:10" ht="12" customHeight="1">
      <c r="B133" s="97" t="s">
        <v>193</v>
      </c>
      <c r="C133" s="98">
        <v>409004</v>
      </c>
      <c r="D133" s="96"/>
      <c r="E133" s="246"/>
      <c r="F133" s="248">
        <v>129</v>
      </c>
      <c r="G133" s="247"/>
      <c r="H133" s="253" t="s">
        <v>223</v>
      </c>
      <c r="I133" s="10"/>
    </row>
    <row r="134" spans="1:10" ht="12" customHeight="1">
      <c r="B134" s="97" t="s">
        <v>193</v>
      </c>
      <c r="C134" s="98">
        <v>409005</v>
      </c>
      <c r="D134" s="96"/>
      <c r="E134" s="246"/>
      <c r="F134" s="248">
        <v>131</v>
      </c>
      <c r="G134" s="247"/>
      <c r="H134" s="253" t="s">
        <v>223</v>
      </c>
      <c r="I134" s="10"/>
    </row>
    <row r="135" spans="1:10" ht="12" customHeight="1">
      <c r="B135" s="97" t="s">
        <v>193</v>
      </c>
      <c r="C135" s="98">
        <v>409006</v>
      </c>
      <c r="D135" s="96"/>
      <c r="E135" s="87"/>
      <c r="F135" s="248">
        <v>132</v>
      </c>
      <c r="G135" s="247"/>
      <c r="H135" s="253" t="s">
        <v>224</v>
      </c>
      <c r="I135" s="10"/>
    </row>
    <row r="136" spans="1:10" ht="12" customHeight="1">
      <c r="B136" s="97" t="s">
        <v>193</v>
      </c>
      <c r="C136" s="98">
        <v>409007</v>
      </c>
      <c r="D136" s="96"/>
      <c r="E136" s="87"/>
      <c r="F136" s="248">
        <v>133</v>
      </c>
      <c r="G136" s="247"/>
      <c r="H136" s="253" t="s">
        <v>122</v>
      </c>
      <c r="I136" s="10"/>
    </row>
    <row r="137" spans="1:10" ht="12" customHeight="1">
      <c r="A137" s="331"/>
      <c r="B137" s="297" t="s">
        <v>193</v>
      </c>
      <c r="C137" s="298">
        <v>409008</v>
      </c>
      <c r="D137" s="299"/>
      <c r="E137" s="246"/>
      <c r="F137" s="300">
        <v>134</v>
      </c>
      <c r="G137" s="301"/>
      <c r="H137" s="302" t="s">
        <v>224</v>
      </c>
      <c r="I137" s="268"/>
      <c r="J137" s="327"/>
    </row>
    <row r="138" spans="1:10" ht="12" customHeight="1">
      <c r="A138" s="331"/>
      <c r="B138" s="97" t="s">
        <v>194</v>
      </c>
      <c r="C138" s="98">
        <v>412001</v>
      </c>
      <c r="D138" s="96"/>
      <c r="E138" s="332"/>
      <c r="F138" s="248">
        <v>138</v>
      </c>
      <c r="G138" s="247"/>
      <c r="H138" s="253" t="s">
        <v>193</v>
      </c>
      <c r="I138" s="268"/>
    </row>
    <row r="139" spans="1:10" ht="12" customHeight="1">
      <c r="B139" s="97" t="s">
        <v>194</v>
      </c>
      <c r="C139" s="98">
        <v>412002</v>
      </c>
      <c r="D139" s="96"/>
      <c r="E139" s="87"/>
      <c r="F139" s="248">
        <v>139</v>
      </c>
      <c r="G139" s="247" t="s">
        <v>326</v>
      </c>
      <c r="H139" s="253" t="s">
        <v>210</v>
      </c>
      <c r="I139" s="10"/>
    </row>
    <row r="140" spans="1:10" ht="12" customHeight="1">
      <c r="B140" s="97" t="s">
        <v>194</v>
      </c>
      <c r="C140" s="98">
        <v>412003</v>
      </c>
      <c r="D140" s="96"/>
      <c r="E140" s="87"/>
      <c r="F140" s="248">
        <v>140</v>
      </c>
      <c r="G140" s="247"/>
      <c r="H140" s="253" t="s">
        <v>224</v>
      </c>
      <c r="I140" s="10"/>
    </row>
    <row r="141" spans="1:10" ht="12" customHeight="1">
      <c r="B141" s="97" t="s">
        <v>194</v>
      </c>
      <c r="C141" s="98">
        <v>412004</v>
      </c>
      <c r="D141" s="96"/>
      <c r="E141" s="87"/>
      <c r="F141" s="248">
        <v>143</v>
      </c>
      <c r="G141" s="247"/>
      <c r="H141" s="253" t="s">
        <v>224</v>
      </c>
      <c r="I141" s="10"/>
    </row>
    <row r="142" spans="1:10" ht="12" customHeight="1">
      <c r="B142" s="97" t="s">
        <v>194</v>
      </c>
      <c r="C142" s="98">
        <v>412005</v>
      </c>
      <c r="D142" s="96"/>
      <c r="E142" s="87"/>
      <c r="F142" s="248">
        <v>145</v>
      </c>
      <c r="G142" s="247"/>
      <c r="H142" s="253" t="s">
        <v>224</v>
      </c>
      <c r="I142" s="10"/>
    </row>
    <row r="143" spans="1:10" ht="12" customHeight="1">
      <c r="B143" s="97" t="s">
        <v>194</v>
      </c>
      <c r="C143" s="98">
        <v>412006</v>
      </c>
      <c r="D143" s="96"/>
      <c r="E143" s="87"/>
      <c r="F143" s="248">
        <v>146</v>
      </c>
      <c r="G143" s="247" t="s">
        <v>326</v>
      </c>
      <c r="H143" s="253" t="s">
        <v>210</v>
      </c>
      <c r="I143" s="10"/>
    </row>
    <row r="144" spans="1:10" ht="12" customHeight="1">
      <c r="B144" s="97" t="s">
        <v>194</v>
      </c>
      <c r="C144" s="98">
        <v>412007</v>
      </c>
      <c r="D144" s="96"/>
      <c r="E144" s="87"/>
      <c r="F144" s="248">
        <v>148</v>
      </c>
      <c r="G144" s="247"/>
      <c r="H144" s="253" t="s">
        <v>192</v>
      </c>
      <c r="I144" s="10"/>
    </row>
    <row r="145" spans="2:9" ht="12" customHeight="1">
      <c r="B145" s="97" t="s">
        <v>194</v>
      </c>
      <c r="C145" s="98">
        <v>412008</v>
      </c>
      <c r="D145" s="96"/>
      <c r="E145" s="87"/>
      <c r="F145" s="248">
        <v>149</v>
      </c>
      <c r="G145" s="247"/>
      <c r="H145" s="253" t="s">
        <v>262</v>
      </c>
      <c r="I145" s="10"/>
    </row>
    <row r="146" spans="2:9" ht="12" customHeight="1">
      <c r="B146" s="97" t="s">
        <v>194</v>
      </c>
      <c r="C146" s="98">
        <v>412009</v>
      </c>
      <c r="D146" s="96"/>
      <c r="E146" s="87"/>
      <c r="F146" s="248">
        <v>150</v>
      </c>
      <c r="G146" s="247"/>
      <c r="H146" s="253" t="s">
        <v>262</v>
      </c>
      <c r="I146" s="10"/>
    </row>
    <row r="147" spans="2:9" ht="12" customHeight="1">
      <c r="B147" s="97" t="s">
        <v>194</v>
      </c>
      <c r="C147" s="98">
        <v>412010</v>
      </c>
      <c r="D147" s="96"/>
      <c r="E147" s="87"/>
      <c r="F147" s="248">
        <v>151</v>
      </c>
      <c r="G147" s="247"/>
      <c r="H147" s="253" t="s">
        <v>262</v>
      </c>
      <c r="I147" s="10"/>
    </row>
    <row r="148" spans="2:9" ht="12" customHeight="1">
      <c r="B148" s="97" t="s">
        <v>194</v>
      </c>
      <c r="C148" s="98">
        <v>412011</v>
      </c>
      <c r="D148" s="96"/>
      <c r="E148" s="87"/>
      <c r="F148" s="248">
        <v>153</v>
      </c>
      <c r="G148" s="247"/>
      <c r="H148" s="253" t="s">
        <v>223</v>
      </c>
      <c r="I148" s="10"/>
    </row>
    <row r="149" spans="2:9" ht="12" customHeight="1">
      <c r="B149" s="97" t="s">
        <v>194</v>
      </c>
      <c r="C149" s="98">
        <v>412012</v>
      </c>
      <c r="D149" s="96"/>
      <c r="E149" s="87"/>
      <c r="F149" s="248">
        <v>154</v>
      </c>
      <c r="G149" s="247"/>
      <c r="H149" s="253" t="s">
        <v>217</v>
      </c>
      <c r="I149" s="10"/>
    </row>
    <row r="150" spans="2:9" ht="12" customHeight="1">
      <c r="B150" s="97" t="s">
        <v>194</v>
      </c>
      <c r="C150" s="98">
        <v>412013</v>
      </c>
      <c r="D150" s="96"/>
      <c r="E150" s="87"/>
      <c r="F150" s="248">
        <v>156</v>
      </c>
      <c r="G150" s="247"/>
      <c r="H150" s="253" t="s">
        <v>223</v>
      </c>
      <c r="I150" s="10"/>
    </row>
    <row r="151" spans="2:9" ht="12" customHeight="1">
      <c r="B151" s="97" t="s">
        <v>194</v>
      </c>
      <c r="C151" s="98">
        <v>412015</v>
      </c>
      <c r="D151" s="96"/>
      <c r="E151" s="87"/>
      <c r="F151" s="248">
        <v>157</v>
      </c>
      <c r="G151" s="247"/>
      <c r="H151" s="253" t="s">
        <v>188</v>
      </c>
      <c r="I151" s="10"/>
    </row>
    <row r="152" spans="2:9" ht="12" customHeight="1">
      <c r="B152" s="97" t="s">
        <v>194</v>
      </c>
      <c r="C152" s="98">
        <v>412016</v>
      </c>
      <c r="D152" s="96"/>
      <c r="E152" s="87"/>
      <c r="F152" s="250">
        <v>157</v>
      </c>
      <c r="G152" s="247"/>
      <c r="H152" s="253" t="s">
        <v>215</v>
      </c>
      <c r="I152" s="10"/>
    </row>
    <row r="153" spans="2:9" ht="12" customHeight="1">
      <c r="B153" s="97" t="s">
        <v>194</v>
      </c>
      <c r="C153" s="98">
        <v>412017</v>
      </c>
      <c r="D153" s="96"/>
      <c r="E153" s="87"/>
      <c r="F153" s="250">
        <v>158</v>
      </c>
      <c r="G153" s="247"/>
      <c r="H153" s="253" t="s">
        <v>215</v>
      </c>
      <c r="I153" s="10"/>
    </row>
    <row r="154" spans="2:9" ht="12" customHeight="1">
      <c r="B154" s="97" t="s">
        <v>194</v>
      </c>
      <c r="C154" s="98">
        <v>412018</v>
      </c>
      <c r="D154" s="96"/>
      <c r="E154" s="87"/>
      <c r="F154" s="248">
        <v>158</v>
      </c>
      <c r="G154" s="247"/>
      <c r="H154" s="253" t="s">
        <v>224</v>
      </c>
      <c r="I154" s="10"/>
    </row>
    <row r="155" spans="2:9" ht="12" customHeight="1">
      <c r="B155" s="97" t="s">
        <v>194</v>
      </c>
      <c r="C155" s="98">
        <v>412019</v>
      </c>
      <c r="D155" s="96"/>
      <c r="E155" s="87"/>
      <c r="F155" s="250">
        <v>159</v>
      </c>
      <c r="G155" s="247"/>
      <c r="H155" s="253" t="s">
        <v>215</v>
      </c>
      <c r="I155" s="10"/>
    </row>
    <row r="156" spans="2:9" ht="12" customHeight="1">
      <c r="B156" s="97" t="s">
        <v>194</v>
      </c>
      <c r="C156" s="98">
        <v>412020</v>
      </c>
      <c r="D156" s="96"/>
      <c r="E156" s="87"/>
      <c r="F156" s="248">
        <v>159</v>
      </c>
      <c r="G156" s="247"/>
      <c r="H156" s="253" t="s">
        <v>262</v>
      </c>
      <c r="I156" s="10"/>
    </row>
    <row r="157" spans="2:9" ht="12" customHeight="1">
      <c r="B157" s="97" t="s">
        <v>194</v>
      </c>
      <c r="C157" s="98">
        <v>412021</v>
      </c>
      <c r="D157" s="96"/>
      <c r="E157" s="87"/>
      <c r="F157" s="248">
        <v>160</v>
      </c>
      <c r="G157" s="247"/>
      <c r="H157" s="253" t="s">
        <v>223</v>
      </c>
      <c r="I157" s="10"/>
    </row>
    <row r="158" spans="2:9" ht="12" customHeight="1">
      <c r="B158" s="97" t="s">
        <v>194</v>
      </c>
      <c r="C158" s="98">
        <v>412022</v>
      </c>
      <c r="D158" s="96"/>
      <c r="E158" s="87"/>
      <c r="F158" s="248">
        <v>161</v>
      </c>
      <c r="G158" s="247"/>
      <c r="H158" s="253" t="s">
        <v>223</v>
      </c>
      <c r="I158" s="10"/>
    </row>
    <row r="159" spans="2:9" ht="12" customHeight="1">
      <c r="B159" s="97" t="s">
        <v>194</v>
      </c>
      <c r="C159" s="98">
        <v>412023</v>
      </c>
      <c r="D159" s="96"/>
      <c r="E159" s="87"/>
      <c r="F159" s="248">
        <v>163</v>
      </c>
      <c r="G159" s="247"/>
      <c r="H159" s="253" t="s">
        <v>210</v>
      </c>
      <c r="I159" s="10"/>
    </row>
    <row r="160" spans="2:9" ht="12" customHeight="1">
      <c r="B160" s="97" t="s">
        <v>194</v>
      </c>
      <c r="C160" s="98">
        <v>412024</v>
      </c>
      <c r="D160" s="96"/>
      <c r="E160" s="87"/>
      <c r="F160" s="248">
        <v>164</v>
      </c>
      <c r="G160" s="247"/>
      <c r="H160" s="253" t="s">
        <v>223</v>
      </c>
      <c r="I160" s="10"/>
    </row>
    <row r="161" spans="2:9" ht="12" customHeight="1">
      <c r="B161" s="97" t="s">
        <v>194</v>
      </c>
      <c r="C161" s="98">
        <v>412025</v>
      </c>
      <c r="D161" s="96"/>
      <c r="E161" s="87"/>
      <c r="F161" s="248">
        <v>165</v>
      </c>
      <c r="G161" s="247"/>
      <c r="H161" s="253" t="s">
        <v>223</v>
      </c>
      <c r="I161" s="10"/>
    </row>
    <row r="162" spans="2:9" ht="12" customHeight="1">
      <c r="B162" s="97" t="s">
        <v>194</v>
      </c>
      <c r="C162" s="98">
        <v>412026</v>
      </c>
      <c r="D162" s="96"/>
      <c r="E162" s="87"/>
      <c r="F162" s="248">
        <v>166</v>
      </c>
      <c r="G162" s="247"/>
      <c r="H162" s="253" t="s">
        <v>224</v>
      </c>
      <c r="I162" s="10"/>
    </row>
    <row r="163" spans="2:9" ht="12" customHeight="1">
      <c r="B163" s="97" t="s">
        <v>194</v>
      </c>
      <c r="C163" s="98">
        <v>412027</v>
      </c>
      <c r="D163" s="96"/>
      <c r="E163" s="87"/>
      <c r="F163" s="248">
        <v>167</v>
      </c>
      <c r="G163" s="247"/>
      <c r="H163" s="253" t="s">
        <v>144</v>
      </c>
      <c r="I163" s="10"/>
    </row>
    <row r="164" spans="2:9" ht="12" customHeight="1">
      <c r="B164" s="97" t="s">
        <v>194</v>
      </c>
      <c r="C164" s="98">
        <v>412028</v>
      </c>
      <c r="D164" s="96"/>
      <c r="E164" s="87"/>
      <c r="F164" s="248">
        <v>168</v>
      </c>
      <c r="G164" s="247"/>
      <c r="H164" s="253" t="s">
        <v>224</v>
      </c>
      <c r="I164" s="10"/>
    </row>
    <row r="165" spans="2:9" ht="12" customHeight="1">
      <c r="B165" s="97" t="s">
        <v>194</v>
      </c>
      <c r="C165" s="98">
        <v>412029</v>
      </c>
      <c r="D165" s="96"/>
      <c r="E165" s="87"/>
      <c r="F165" s="248">
        <v>171</v>
      </c>
      <c r="G165" s="247"/>
      <c r="H165" s="253" t="s">
        <v>253</v>
      </c>
      <c r="I165" s="10"/>
    </row>
    <row r="166" spans="2:9" ht="12" customHeight="1">
      <c r="B166" s="97" t="s">
        <v>194</v>
      </c>
      <c r="C166" s="98">
        <v>412030</v>
      </c>
      <c r="D166" s="96"/>
      <c r="E166" s="87"/>
      <c r="F166" s="248">
        <v>173</v>
      </c>
      <c r="G166" s="247"/>
      <c r="H166" s="253" t="s">
        <v>253</v>
      </c>
      <c r="I166" s="10"/>
    </row>
    <row r="167" spans="2:9" ht="12" customHeight="1">
      <c r="B167" s="97" t="s">
        <v>194</v>
      </c>
      <c r="C167" s="98">
        <v>412031</v>
      </c>
      <c r="D167" s="96"/>
      <c r="E167" s="87"/>
      <c r="F167" s="248">
        <v>177</v>
      </c>
      <c r="G167" s="247"/>
      <c r="H167" s="253" t="s">
        <v>264</v>
      </c>
      <c r="I167" s="10"/>
    </row>
    <row r="168" spans="2:9" ht="12" customHeight="1">
      <c r="B168" s="97" t="s">
        <v>194</v>
      </c>
      <c r="C168" s="98">
        <v>412032</v>
      </c>
      <c r="D168" s="96"/>
      <c r="E168" s="87"/>
      <c r="F168" s="248">
        <v>178</v>
      </c>
      <c r="G168" s="247"/>
      <c r="H168" s="253" t="s">
        <v>264</v>
      </c>
      <c r="I168" s="10"/>
    </row>
    <row r="169" spans="2:9" ht="12" customHeight="1">
      <c r="B169" s="97" t="s">
        <v>194</v>
      </c>
      <c r="C169" s="98">
        <v>412033</v>
      </c>
      <c r="D169" s="96"/>
      <c r="E169" s="87"/>
      <c r="F169" s="248">
        <v>179</v>
      </c>
      <c r="G169" s="247"/>
      <c r="H169" s="253" t="s">
        <v>264</v>
      </c>
      <c r="I169" s="10"/>
    </row>
    <row r="170" spans="2:9" ht="12" customHeight="1">
      <c r="B170" s="97" t="s">
        <v>194</v>
      </c>
      <c r="C170" s="98">
        <v>412034</v>
      </c>
      <c r="D170" s="96"/>
      <c r="E170" s="87"/>
      <c r="F170" s="248">
        <v>181</v>
      </c>
      <c r="G170" s="247"/>
      <c r="H170" s="253" t="s">
        <v>264</v>
      </c>
      <c r="I170" s="10"/>
    </row>
    <row r="171" spans="2:9" ht="12" customHeight="1">
      <c r="B171" s="97" t="s">
        <v>194</v>
      </c>
      <c r="C171" s="98">
        <v>412035</v>
      </c>
      <c r="D171" s="96"/>
      <c r="E171" s="87"/>
      <c r="F171" s="248">
        <v>182</v>
      </c>
      <c r="G171" s="247"/>
      <c r="H171" s="253" t="s">
        <v>264</v>
      </c>
      <c r="I171" s="10"/>
    </row>
    <row r="172" spans="2:9" ht="12" customHeight="1">
      <c r="B172" s="97" t="s">
        <v>194</v>
      </c>
      <c r="C172" s="98">
        <v>412036</v>
      </c>
      <c r="D172" s="96"/>
      <c r="E172" s="87"/>
      <c r="F172" s="248">
        <v>183</v>
      </c>
      <c r="G172" s="247"/>
      <c r="H172" s="253" t="s">
        <v>264</v>
      </c>
      <c r="I172" s="10"/>
    </row>
    <row r="173" spans="2:9" ht="12" customHeight="1">
      <c r="B173" s="97" t="s">
        <v>195</v>
      </c>
      <c r="C173" s="98">
        <v>12</v>
      </c>
      <c r="D173" s="99" t="s">
        <v>326</v>
      </c>
      <c r="E173" s="87"/>
      <c r="F173" s="248">
        <v>185</v>
      </c>
      <c r="G173" s="247"/>
      <c r="H173" s="253" t="s">
        <v>264</v>
      </c>
      <c r="I173" s="10"/>
    </row>
    <row r="174" spans="2:9" ht="12" customHeight="1">
      <c r="B174" s="97" t="s">
        <v>196</v>
      </c>
      <c r="C174" s="98">
        <v>55</v>
      </c>
      <c r="D174" s="96"/>
      <c r="E174" s="87"/>
      <c r="F174" s="248">
        <v>186</v>
      </c>
      <c r="G174" s="247"/>
      <c r="H174" s="253" t="s">
        <v>264</v>
      </c>
      <c r="I174" s="10"/>
    </row>
    <row r="175" spans="2:9" ht="12" customHeight="1">
      <c r="B175" s="97" t="s">
        <v>196</v>
      </c>
      <c r="C175" s="98">
        <v>850</v>
      </c>
      <c r="D175" s="96"/>
      <c r="E175" s="87"/>
      <c r="F175" s="248">
        <v>189</v>
      </c>
      <c r="G175" s="247"/>
      <c r="H175" s="253" t="s">
        <v>223</v>
      </c>
      <c r="I175" s="10"/>
    </row>
    <row r="176" spans="2:9" ht="12" customHeight="1">
      <c r="B176" s="97" t="s">
        <v>196</v>
      </c>
      <c r="C176" s="98">
        <v>851</v>
      </c>
      <c r="D176" s="96"/>
      <c r="E176" s="87"/>
      <c r="F176" s="248">
        <v>190</v>
      </c>
      <c r="G176" s="247"/>
      <c r="H176" s="253" t="s">
        <v>226</v>
      </c>
      <c r="I176" s="10"/>
    </row>
    <row r="177" spans="1:10" ht="12" customHeight="1">
      <c r="B177" s="97" t="s">
        <v>197</v>
      </c>
      <c r="C177" s="98">
        <v>72</v>
      </c>
      <c r="D177" s="96"/>
      <c r="E177" s="87"/>
      <c r="F177" s="248">
        <v>191</v>
      </c>
      <c r="G177" s="247"/>
      <c r="H177" s="253" t="s">
        <v>264</v>
      </c>
      <c r="I177" s="10"/>
    </row>
    <row r="178" spans="1:10" ht="12" customHeight="1">
      <c r="B178" s="97" t="s">
        <v>197</v>
      </c>
      <c r="C178" s="98">
        <v>73</v>
      </c>
      <c r="D178" s="96"/>
      <c r="E178" s="87"/>
      <c r="F178" s="248">
        <v>194</v>
      </c>
      <c r="G178" s="247"/>
      <c r="H178" s="253" t="s">
        <v>264</v>
      </c>
      <c r="I178" s="10"/>
    </row>
    <row r="179" spans="1:10" ht="12" customHeight="1">
      <c r="B179" s="97" t="s">
        <v>198</v>
      </c>
      <c r="C179" s="98">
        <v>872</v>
      </c>
      <c r="D179" s="96"/>
      <c r="E179" s="87"/>
      <c r="F179" s="248">
        <v>196</v>
      </c>
      <c r="G179" s="247"/>
      <c r="H179" s="253" t="s">
        <v>178</v>
      </c>
      <c r="I179" s="10"/>
    </row>
    <row r="180" spans="1:10" ht="12" customHeight="1">
      <c r="B180" s="97" t="s">
        <v>198</v>
      </c>
      <c r="C180" s="98">
        <v>873</v>
      </c>
      <c r="D180" s="96"/>
      <c r="E180" s="87"/>
      <c r="F180" s="248">
        <v>197</v>
      </c>
      <c r="G180" s="247"/>
      <c r="H180" s="253" t="s">
        <v>223</v>
      </c>
      <c r="I180" s="10"/>
    </row>
    <row r="181" spans="1:10" ht="12" customHeight="1">
      <c r="B181" s="97" t="s">
        <v>198</v>
      </c>
      <c r="C181" s="98">
        <v>874</v>
      </c>
      <c r="D181" s="96"/>
      <c r="E181" s="87"/>
      <c r="F181" s="248">
        <v>198</v>
      </c>
      <c r="G181" s="247"/>
      <c r="H181" s="253" t="s">
        <v>223</v>
      </c>
      <c r="I181" s="10"/>
    </row>
    <row r="182" spans="1:10" ht="12" customHeight="1">
      <c r="B182" s="97" t="s">
        <v>201</v>
      </c>
      <c r="C182" s="98">
        <v>83</v>
      </c>
      <c r="D182" s="96"/>
      <c r="E182" s="246"/>
      <c r="F182" s="248">
        <v>199</v>
      </c>
      <c r="G182" s="247"/>
      <c r="H182" s="253" t="s">
        <v>217</v>
      </c>
      <c r="I182" s="10"/>
    </row>
    <row r="183" spans="1:10" ht="12" customHeight="1">
      <c r="B183" s="97" t="s">
        <v>201</v>
      </c>
      <c r="C183" s="98">
        <v>907</v>
      </c>
      <c r="D183" s="96"/>
      <c r="E183" s="87"/>
      <c r="F183" s="248">
        <v>200</v>
      </c>
      <c r="G183" s="247" t="s">
        <v>326</v>
      </c>
      <c r="H183" s="253" t="s">
        <v>158</v>
      </c>
      <c r="I183" s="10"/>
    </row>
    <row r="184" spans="1:10" ht="12" customHeight="1">
      <c r="A184" s="327"/>
      <c r="B184" s="297" t="s">
        <v>201</v>
      </c>
      <c r="C184" s="298">
        <v>1085</v>
      </c>
      <c r="D184" s="299"/>
      <c r="E184" s="246"/>
      <c r="F184" s="300">
        <v>201</v>
      </c>
      <c r="G184" s="301" t="s">
        <v>326</v>
      </c>
      <c r="H184" s="302" t="s">
        <v>158</v>
      </c>
      <c r="I184" s="268"/>
      <c r="J184" s="327"/>
    </row>
    <row r="185" spans="1:10" ht="12" customHeight="1">
      <c r="A185" s="331"/>
      <c r="B185" s="97" t="s">
        <v>202</v>
      </c>
      <c r="C185" s="98">
        <v>1083</v>
      </c>
      <c r="D185" s="96"/>
      <c r="E185" s="332"/>
      <c r="F185" s="248">
        <v>202</v>
      </c>
      <c r="G185" s="247"/>
      <c r="H185" s="253" t="s">
        <v>178</v>
      </c>
      <c r="I185" s="268"/>
    </row>
    <row r="186" spans="1:10" ht="12" customHeight="1">
      <c r="B186" s="97" t="s">
        <v>202</v>
      </c>
      <c r="C186" s="98" t="s">
        <v>50</v>
      </c>
      <c r="D186" s="96"/>
      <c r="E186" s="87"/>
      <c r="F186" s="248">
        <v>203</v>
      </c>
      <c r="G186" s="247" t="s">
        <v>326</v>
      </c>
      <c r="H186" s="253" t="s">
        <v>122</v>
      </c>
      <c r="I186" s="10"/>
    </row>
    <row r="187" spans="1:10" ht="12" customHeight="1">
      <c r="B187" s="97" t="s">
        <v>202</v>
      </c>
      <c r="C187" s="98" t="s">
        <v>50</v>
      </c>
      <c r="D187" s="96"/>
      <c r="E187" s="87"/>
      <c r="F187" s="248">
        <v>204</v>
      </c>
      <c r="G187" s="247" t="s">
        <v>326</v>
      </c>
      <c r="H187" s="253" t="s">
        <v>122</v>
      </c>
      <c r="I187" s="10"/>
    </row>
    <row r="188" spans="1:10" ht="12" customHeight="1">
      <c r="B188" s="97" t="s">
        <v>208</v>
      </c>
      <c r="C188" s="98">
        <v>17</v>
      </c>
      <c r="D188" s="96"/>
      <c r="E188" s="87"/>
      <c r="F188" s="248">
        <v>205</v>
      </c>
      <c r="G188" s="247" t="s">
        <v>326</v>
      </c>
      <c r="H188" s="253" t="s">
        <v>122</v>
      </c>
      <c r="I188" s="10"/>
    </row>
    <row r="189" spans="1:10" ht="12" customHeight="1">
      <c r="B189" s="97" t="s">
        <v>208</v>
      </c>
      <c r="C189" s="98">
        <v>221</v>
      </c>
      <c r="D189" s="99" t="s">
        <v>326</v>
      </c>
      <c r="E189" s="87"/>
      <c r="F189" s="248">
        <v>206</v>
      </c>
      <c r="G189" s="247" t="s">
        <v>326</v>
      </c>
      <c r="H189" s="253" t="s">
        <v>122</v>
      </c>
      <c r="I189" s="10"/>
    </row>
    <row r="190" spans="1:10" ht="12" customHeight="1">
      <c r="B190" s="97" t="s">
        <v>208</v>
      </c>
      <c r="C190" s="98">
        <v>222</v>
      </c>
      <c r="D190" s="99" t="s">
        <v>326</v>
      </c>
      <c r="E190" s="87"/>
      <c r="F190" s="248">
        <v>207</v>
      </c>
      <c r="G190" s="247" t="s">
        <v>326</v>
      </c>
      <c r="H190" s="253" t="s">
        <v>122</v>
      </c>
      <c r="I190" s="10"/>
    </row>
    <row r="191" spans="1:10" ht="12" customHeight="1">
      <c r="B191" s="97" t="s">
        <v>208</v>
      </c>
      <c r="C191" s="98">
        <v>224</v>
      </c>
      <c r="D191" s="99" t="s">
        <v>326</v>
      </c>
      <c r="E191" s="246"/>
      <c r="F191" s="248">
        <v>208</v>
      </c>
      <c r="G191" s="247" t="s">
        <v>326</v>
      </c>
      <c r="H191" s="253" t="s">
        <v>122</v>
      </c>
      <c r="I191" s="10"/>
    </row>
    <row r="192" spans="1:10" ht="12.75" customHeight="1">
      <c r="B192" s="97" t="s">
        <v>208</v>
      </c>
      <c r="C192" s="98">
        <v>247</v>
      </c>
      <c r="D192" s="99" t="s">
        <v>326</v>
      </c>
      <c r="E192" s="246"/>
      <c r="F192" s="248">
        <v>209</v>
      </c>
      <c r="G192" s="247"/>
      <c r="H192" s="253" t="s">
        <v>223</v>
      </c>
      <c r="I192" s="10"/>
    </row>
    <row r="193" spans="2:9" ht="12" customHeight="1">
      <c r="B193" s="97" t="s">
        <v>208</v>
      </c>
      <c r="C193" s="98">
        <v>843</v>
      </c>
      <c r="D193" s="96"/>
      <c r="E193" s="246"/>
      <c r="F193" s="248">
        <v>210</v>
      </c>
      <c r="G193" s="247" t="s">
        <v>326</v>
      </c>
      <c r="H193" s="253" t="s">
        <v>135</v>
      </c>
      <c r="I193" s="10"/>
    </row>
    <row r="194" spans="2:9" ht="12" customHeight="1">
      <c r="B194" s="97" t="s">
        <v>208</v>
      </c>
      <c r="C194" s="98">
        <v>853</v>
      </c>
      <c r="D194" s="96"/>
      <c r="E194" s="246"/>
      <c r="F194" s="248">
        <v>211</v>
      </c>
      <c r="G194" s="247" t="s">
        <v>326</v>
      </c>
      <c r="H194" s="253" t="s">
        <v>135</v>
      </c>
      <c r="I194" s="10"/>
    </row>
    <row r="195" spans="2:9" ht="12" customHeight="1">
      <c r="B195" s="97" t="s">
        <v>208</v>
      </c>
      <c r="C195" s="98">
        <v>854</v>
      </c>
      <c r="D195" s="96"/>
      <c r="E195" s="246"/>
      <c r="F195" s="248">
        <v>212</v>
      </c>
      <c r="G195" s="247" t="s">
        <v>326</v>
      </c>
      <c r="H195" s="253" t="s">
        <v>135</v>
      </c>
      <c r="I195" s="10"/>
    </row>
    <row r="196" spans="2:9" ht="12" customHeight="1">
      <c r="B196" s="97" t="s">
        <v>208</v>
      </c>
      <c r="C196" s="98">
        <v>855</v>
      </c>
      <c r="D196" s="96"/>
      <c r="E196" s="246"/>
      <c r="F196" s="248">
        <v>213</v>
      </c>
      <c r="G196" s="247" t="s">
        <v>326</v>
      </c>
      <c r="H196" s="253" t="s">
        <v>135</v>
      </c>
      <c r="I196" s="10"/>
    </row>
    <row r="197" spans="2:9" ht="12" customHeight="1">
      <c r="B197" s="97" t="s">
        <v>208</v>
      </c>
      <c r="C197" s="98">
        <v>893</v>
      </c>
      <c r="D197" s="96"/>
      <c r="E197" s="246"/>
      <c r="F197" s="248">
        <v>214</v>
      </c>
      <c r="G197" s="247" t="s">
        <v>326</v>
      </c>
      <c r="H197" s="253" t="s">
        <v>135</v>
      </c>
      <c r="I197" s="10"/>
    </row>
    <row r="198" spans="2:9" ht="12" customHeight="1">
      <c r="B198" s="97" t="s">
        <v>210</v>
      </c>
      <c r="C198" s="98">
        <v>23</v>
      </c>
      <c r="D198" s="99" t="s">
        <v>326</v>
      </c>
      <c r="E198" s="246"/>
      <c r="F198" s="248">
        <v>215</v>
      </c>
      <c r="G198" s="247" t="s">
        <v>326</v>
      </c>
      <c r="H198" s="253" t="s">
        <v>144</v>
      </c>
      <c r="I198" s="10"/>
    </row>
    <row r="199" spans="2:9" ht="12" customHeight="1">
      <c r="B199" s="97" t="s">
        <v>210</v>
      </c>
      <c r="C199" s="98">
        <v>26</v>
      </c>
      <c r="D199" s="96"/>
      <c r="E199" s="246"/>
      <c r="F199" s="248">
        <v>216</v>
      </c>
      <c r="G199" s="247" t="s">
        <v>326</v>
      </c>
      <c r="H199" s="253" t="s">
        <v>144</v>
      </c>
      <c r="I199" s="10"/>
    </row>
    <row r="200" spans="2:9" ht="12" customHeight="1">
      <c r="B200" s="97" t="s">
        <v>210</v>
      </c>
      <c r="C200" s="98">
        <v>71</v>
      </c>
      <c r="D200" s="96"/>
      <c r="E200" s="87"/>
      <c r="F200" s="248">
        <v>217</v>
      </c>
      <c r="G200" s="247" t="s">
        <v>326</v>
      </c>
      <c r="H200" s="253" t="s">
        <v>166</v>
      </c>
      <c r="I200" s="10"/>
    </row>
    <row r="201" spans="2:9" ht="12" customHeight="1">
      <c r="B201" s="97" t="s">
        <v>210</v>
      </c>
      <c r="C201" s="98">
        <v>75</v>
      </c>
      <c r="D201" s="99" t="s">
        <v>326</v>
      </c>
      <c r="E201" s="87"/>
      <c r="F201" s="248">
        <v>218</v>
      </c>
      <c r="G201" s="247" t="s">
        <v>326</v>
      </c>
      <c r="H201" s="253" t="s">
        <v>166</v>
      </c>
      <c r="I201" s="10"/>
    </row>
    <row r="202" spans="2:9" ht="12" customHeight="1">
      <c r="B202" s="97" t="s">
        <v>210</v>
      </c>
      <c r="C202" s="98">
        <v>97</v>
      </c>
      <c r="D202" s="96"/>
      <c r="E202" s="87"/>
      <c r="F202" s="248">
        <v>219</v>
      </c>
      <c r="G202" s="247"/>
      <c r="H202" s="253" t="s">
        <v>166</v>
      </c>
      <c r="I202" s="10"/>
    </row>
    <row r="203" spans="2:9" ht="12" customHeight="1">
      <c r="B203" s="97" t="s">
        <v>210</v>
      </c>
      <c r="C203" s="98">
        <v>99</v>
      </c>
      <c r="D203" s="99" t="s">
        <v>326</v>
      </c>
      <c r="E203" s="87"/>
      <c r="F203" s="248">
        <v>220</v>
      </c>
      <c r="G203" s="247"/>
      <c r="H203" s="253" t="s">
        <v>166</v>
      </c>
      <c r="I203" s="10"/>
    </row>
    <row r="204" spans="2:9" ht="12" customHeight="1">
      <c r="B204" s="97" t="s">
        <v>210</v>
      </c>
      <c r="C204" s="98">
        <v>114</v>
      </c>
      <c r="D204" s="99" t="s">
        <v>326</v>
      </c>
      <c r="E204" s="87"/>
      <c r="F204" s="248">
        <v>221</v>
      </c>
      <c r="G204" s="247" t="s">
        <v>326</v>
      </c>
      <c r="H204" s="253" t="s">
        <v>208</v>
      </c>
      <c r="I204" s="10"/>
    </row>
    <row r="205" spans="2:9" ht="12" customHeight="1">
      <c r="B205" s="97" t="s">
        <v>210</v>
      </c>
      <c r="C205" s="98">
        <v>117</v>
      </c>
      <c r="D205" s="96"/>
      <c r="E205" s="87"/>
      <c r="F205" s="248">
        <v>222</v>
      </c>
      <c r="G205" s="247" t="s">
        <v>326</v>
      </c>
      <c r="H205" s="253" t="s">
        <v>208</v>
      </c>
      <c r="I205" s="10"/>
    </row>
    <row r="206" spans="2:9" ht="12" customHeight="1">
      <c r="B206" s="97" t="s">
        <v>210</v>
      </c>
      <c r="C206" s="98">
        <v>120</v>
      </c>
      <c r="D206" s="96"/>
      <c r="E206" s="87"/>
      <c r="F206" s="248">
        <v>223</v>
      </c>
      <c r="G206" s="247"/>
      <c r="H206" s="253" t="s">
        <v>223</v>
      </c>
      <c r="I206" s="10"/>
    </row>
    <row r="207" spans="2:9" ht="12" customHeight="1">
      <c r="B207" s="97" t="s">
        <v>210</v>
      </c>
      <c r="C207" s="98">
        <v>139</v>
      </c>
      <c r="D207" s="99" t="s">
        <v>326</v>
      </c>
      <c r="E207" s="87"/>
      <c r="F207" s="248">
        <v>224</v>
      </c>
      <c r="G207" s="247" t="s">
        <v>326</v>
      </c>
      <c r="H207" s="253" t="s">
        <v>208</v>
      </c>
      <c r="I207" s="10"/>
    </row>
    <row r="208" spans="2:9" ht="12" customHeight="1">
      <c r="B208" s="97" t="s">
        <v>210</v>
      </c>
      <c r="C208" s="98">
        <v>146</v>
      </c>
      <c r="D208" s="99" t="s">
        <v>326</v>
      </c>
      <c r="E208" s="87"/>
      <c r="F208" s="248">
        <v>225</v>
      </c>
      <c r="G208" s="247" t="s">
        <v>326</v>
      </c>
      <c r="H208" s="253" t="s">
        <v>211</v>
      </c>
      <c r="I208" s="10"/>
    </row>
    <row r="209" spans="2:9" ht="12" customHeight="1">
      <c r="B209" s="97" t="s">
        <v>210</v>
      </c>
      <c r="C209" s="98">
        <v>163</v>
      </c>
      <c r="D209" s="96"/>
      <c r="E209" s="87"/>
      <c r="F209" s="248">
        <v>226</v>
      </c>
      <c r="G209" s="247" t="s">
        <v>326</v>
      </c>
      <c r="H209" s="253" t="s">
        <v>211</v>
      </c>
      <c r="I209" s="10"/>
    </row>
    <row r="210" spans="2:9" ht="12" customHeight="1">
      <c r="B210" s="97" t="s">
        <v>210</v>
      </c>
      <c r="C210" s="98">
        <v>825</v>
      </c>
      <c r="D210" s="96"/>
      <c r="E210" s="87"/>
      <c r="F210" s="248">
        <v>227</v>
      </c>
      <c r="G210" s="247" t="s">
        <v>326</v>
      </c>
      <c r="H210" s="253" t="s">
        <v>142</v>
      </c>
      <c r="I210" s="10"/>
    </row>
    <row r="211" spans="2:9" ht="12" customHeight="1">
      <c r="B211" s="97" t="s">
        <v>210</v>
      </c>
      <c r="C211" s="98">
        <v>830</v>
      </c>
      <c r="D211" s="96"/>
      <c r="E211" s="87"/>
      <c r="F211" s="248">
        <v>228</v>
      </c>
      <c r="G211" s="247" t="s">
        <v>326</v>
      </c>
      <c r="H211" s="253" t="s">
        <v>142</v>
      </c>
      <c r="I211" s="10"/>
    </row>
    <row r="212" spans="2:9" ht="12" customHeight="1">
      <c r="B212" s="97" t="s">
        <v>210</v>
      </c>
      <c r="C212" s="98">
        <v>833</v>
      </c>
      <c r="D212" s="96"/>
      <c r="E212" s="87"/>
      <c r="F212" s="248">
        <v>229</v>
      </c>
      <c r="G212" s="247" t="s">
        <v>326</v>
      </c>
      <c r="H212" s="253" t="s">
        <v>142</v>
      </c>
      <c r="I212" s="10"/>
    </row>
    <row r="213" spans="2:9" ht="12" customHeight="1">
      <c r="B213" s="97" t="s">
        <v>210</v>
      </c>
      <c r="C213" s="98">
        <v>834</v>
      </c>
      <c r="D213" s="96"/>
      <c r="E213" s="87"/>
      <c r="F213" s="248">
        <v>230</v>
      </c>
      <c r="G213" s="247" t="s">
        <v>326</v>
      </c>
      <c r="H213" s="253" t="s">
        <v>142</v>
      </c>
      <c r="I213" s="10"/>
    </row>
    <row r="214" spans="2:9" ht="12" customHeight="1">
      <c r="B214" s="97" t="s">
        <v>210</v>
      </c>
      <c r="C214" s="98">
        <v>835</v>
      </c>
      <c r="D214" s="96"/>
      <c r="E214" s="87"/>
      <c r="F214" s="248">
        <v>231</v>
      </c>
      <c r="G214" s="247" t="s">
        <v>326</v>
      </c>
      <c r="H214" s="253" t="s">
        <v>166</v>
      </c>
      <c r="I214" s="10"/>
    </row>
    <row r="215" spans="2:9" ht="12" customHeight="1">
      <c r="B215" s="97" t="s">
        <v>210</v>
      </c>
      <c r="C215" s="98">
        <v>836</v>
      </c>
      <c r="D215" s="96"/>
      <c r="E215" s="87"/>
      <c r="F215" s="248">
        <v>232</v>
      </c>
      <c r="G215" s="247" t="s">
        <v>326</v>
      </c>
      <c r="H215" s="253" t="s">
        <v>166</v>
      </c>
      <c r="I215" s="10"/>
    </row>
    <row r="216" spans="2:9" ht="12" customHeight="1">
      <c r="B216" s="97" t="s">
        <v>210</v>
      </c>
      <c r="C216" s="98">
        <v>837</v>
      </c>
      <c r="D216" s="96"/>
      <c r="E216" s="87"/>
      <c r="F216" s="248">
        <v>234</v>
      </c>
      <c r="G216" s="247" t="s">
        <v>326</v>
      </c>
      <c r="H216" s="253" t="s">
        <v>184</v>
      </c>
      <c r="I216" s="10"/>
    </row>
    <row r="217" spans="2:9" ht="12" customHeight="1">
      <c r="B217" s="97" t="s">
        <v>210</v>
      </c>
      <c r="C217" s="98">
        <v>838</v>
      </c>
      <c r="D217" s="96"/>
      <c r="E217" s="87"/>
      <c r="F217" s="248">
        <v>235</v>
      </c>
      <c r="G217" s="247" t="s">
        <v>326</v>
      </c>
      <c r="H217" s="253" t="s">
        <v>184</v>
      </c>
      <c r="I217" s="10"/>
    </row>
    <row r="218" spans="2:9" ht="12" customHeight="1">
      <c r="B218" s="97" t="s">
        <v>210</v>
      </c>
      <c r="C218" s="98">
        <v>839</v>
      </c>
      <c r="D218" s="96"/>
      <c r="E218" s="87"/>
      <c r="F218" s="248">
        <v>236</v>
      </c>
      <c r="G218" s="247" t="s">
        <v>326</v>
      </c>
      <c r="H218" s="253" t="s">
        <v>184</v>
      </c>
      <c r="I218" s="10"/>
    </row>
    <row r="219" spans="2:9" ht="12" customHeight="1">
      <c r="B219" s="97" t="s">
        <v>210</v>
      </c>
      <c r="C219" s="98">
        <v>840</v>
      </c>
      <c r="D219" s="96"/>
      <c r="E219" s="87"/>
      <c r="F219" s="248">
        <v>237</v>
      </c>
      <c r="G219" s="247" t="s">
        <v>326</v>
      </c>
      <c r="H219" s="253" t="s">
        <v>184</v>
      </c>
      <c r="I219" s="10"/>
    </row>
    <row r="220" spans="2:9" ht="12" customHeight="1">
      <c r="B220" s="97" t="s">
        <v>210</v>
      </c>
      <c r="C220" s="98">
        <v>841</v>
      </c>
      <c r="D220" s="96"/>
      <c r="E220" s="87"/>
      <c r="F220" s="248">
        <v>238</v>
      </c>
      <c r="G220" s="247"/>
      <c r="H220" s="253" t="s">
        <v>224</v>
      </c>
      <c r="I220" s="10"/>
    </row>
    <row r="221" spans="2:9" ht="12" customHeight="1">
      <c r="B221" s="97" t="s">
        <v>210</v>
      </c>
      <c r="C221" s="98">
        <v>842</v>
      </c>
      <c r="D221" s="96"/>
      <c r="E221" s="87"/>
      <c r="F221" s="248">
        <v>240</v>
      </c>
      <c r="G221" s="247"/>
      <c r="H221" s="253" t="s">
        <v>189</v>
      </c>
      <c r="I221" s="10"/>
    </row>
    <row r="222" spans="2:9" ht="12" customHeight="1">
      <c r="B222" s="97" t="s">
        <v>210</v>
      </c>
      <c r="C222" s="98">
        <v>845</v>
      </c>
      <c r="D222" s="96"/>
      <c r="E222" s="87"/>
      <c r="F222" s="248">
        <v>241</v>
      </c>
      <c r="G222" s="247" t="s">
        <v>326</v>
      </c>
      <c r="H222" s="253" t="s">
        <v>154</v>
      </c>
      <c r="I222" s="10"/>
    </row>
    <row r="223" spans="2:9" ht="12" customHeight="1">
      <c r="B223" s="97" t="s">
        <v>210</v>
      </c>
      <c r="C223" s="98">
        <v>861</v>
      </c>
      <c r="D223" s="96"/>
      <c r="E223" s="87"/>
      <c r="F223" s="248">
        <v>241</v>
      </c>
      <c r="G223" s="247"/>
      <c r="H223" s="253" t="s">
        <v>189</v>
      </c>
      <c r="I223" s="10"/>
    </row>
    <row r="224" spans="2:9" ht="12" customHeight="1">
      <c r="B224" s="97" t="s">
        <v>210</v>
      </c>
      <c r="C224" s="98">
        <v>882</v>
      </c>
      <c r="D224" s="96"/>
      <c r="E224" s="87"/>
      <c r="F224" s="248">
        <v>242</v>
      </c>
      <c r="G224" s="247" t="s">
        <v>326</v>
      </c>
      <c r="H224" s="253" t="s">
        <v>154</v>
      </c>
      <c r="I224" s="10"/>
    </row>
    <row r="225" spans="1:10" ht="12" customHeight="1">
      <c r="B225" s="97" t="s">
        <v>210</v>
      </c>
      <c r="C225" s="98">
        <v>883</v>
      </c>
      <c r="D225" s="96"/>
      <c r="E225" s="87"/>
      <c r="F225" s="248">
        <v>243</v>
      </c>
      <c r="G225" s="247" t="s">
        <v>326</v>
      </c>
      <c r="H225" s="253" t="s">
        <v>154</v>
      </c>
      <c r="I225" s="10"/>
    </row>
    <row r="226" spans="1:10" ht="12" customHeight="1">
      <c r="B226" s="97" t="s">
        <v>210</v>
      </c>
      <c r="C226" s="98">
        <v>884</v>
      </c>
      <c r="D226" s="96"/>
      <c r="E226" s="87"/>
      <c r="F226" s="248">
        <v>244</v>
      </c>
      <c r="G226" s="247" t="s">
        <v>326</v>
      </c>
      <c r="H226" s="253" t="s">
        <v>154</v>
      </c>
      <c r="I226" s="10"/>
    </row>
    <row r="227" spans="1:10" ht="12" customHeight="1">
      <c r="B227" s="97" t="s">
        <v>210</v>
      </c>
      <c r="C227" s="98">
        <v>899</v>
      </c>
      <c r="D227" s="96"/>
      <c r="E227" s="87"/>
      <c r="F227" s="248">
        <v>245</v>
      </c>
      <c r="G227" s="247" t="s">
        <v>326</v>
      </c>
      <c r="H227" s="253" t="s">
        <v>154</v>
      </c>
      <c r="I227" s="10"/>
    </row>
    <row r="228" spans="1:10" ht="12" customHeight="1">
      <c r="A228" s="327"/>
      <c r="B228" s="297" t="s">
        <v>210</v>
      </c>
      <c r="C228" s="298">
        <v>910</v>
      </c>
      <c r="D228" s="299"/>
      <c r="E228" s="246"/>
      <c r="F228" s="300">
        <v>246</v>
      </c>
      <c r="G228" s="301" t="s">
        <v>326</v>
      </c>
      <c r="H228" s="302" t="s">
        <v>154</v>
      </c>
      <c r="I228" s="312"/>
      <c r="J228" s="327"/>
    </row>
    <row r="229" spans="1:10" ht="12" customHeight="1">
      <c r="A229" s="331"/>
      <c r="B229" s="97" t="s">
        <v>211</v>
      </c>
      <c r="C229" s="98">
        <v>63</v>
      </c>
      <c r="D229" s="96"/>
      <c r="E229" s="332"/>
      <c r="F229" s="248">
        <v>247</v>
      </c>
      <c r="G229" s="247" t="s">
        <v>326</v>
      </c>
      <c r="H229" s="253" t="s">
        <v>208</v>
      </c>
      <c r="I229" s="268"/>
    </row>
    <row r="230" spans="1:10" ht="12" customHeight="1">
      <c r="B230" s="97" t="s">
        <v>211</v>
      </c>
      <c r="C230" s="98">
        <v>225</v>
      </c>
      <c r="D230" s="99" t="s">
        <v>326</v>
      </c>
      <c r="E230" s="87"/>
      <c r="F230" s="248">
        <v>248</v>
      </c>
      <c r="G230" s="247"/>
      <c r="H230" s="253" t="s">
        <v>217</v>
      </c>
      <c r="I230" s="10"/>
    </row>
    <row r="231" spans="1:10" ht="12" customHeight="1">
      <c r="B231" s="97" t="s">
        <v>211</v>
      </c>
      <c r="C231" s="98">
        <v>226</v>
      </c>
      <c r="D231" s="99" t="s">
        <v>326</v>
      </c>
      <c r="E231" s="87"/>
      <c r="F231" s="248">
        <v>249</v>
      </c>
      <c r="G231" s="247"/>
      <c r="H231" s="253" t="s">
        <v>191</v>
      </c>
      <c r="I231" s="10"/>
    </row>
    <row r="232" spans="1:10" ht="12" customHeight="1">
      <c r="B232" s="97" t="s">
        <v>212</v>
      </c>
      <c r="C232" s="98">
        <v>56</v>
      </c>
      <c r="D232" s="96"/>
      <c r="E232" s="87"/>
      <c r="F232" s="250">
        <v>249</v>
      </c>
      <c r="G232" s="247"/>
      <c r="H232" s="253" t="s">
        <v>215</v>
      </c>
      <c r="I232" s="10"/>
    </row>
    <row r="233" spans="1:10" ht="12" customHeight="1">
      <c r="B233" s="97" t="s">
        <v>212</v>
      </c>
      <c r="C233" s="98">
        <v>102</v>
      </c>
      <c r="D233" s="96"/>
      <c r="E233" s="87"/>
      <c r="F233" s="250">
        <v>250</v>
      </c>
      <c r="G233" s="247"/>
      <c r="H233" s="253" t="s">
        <v>215</v>
      </c>
      <c r="I233" s="10"/>
    </row>
    <row r="234" spans="1:10" ht="12" customHeight="1">
      <c r="B234" s="97" t="s">
        <v>212</v>
      </c>
      <c r="C234" s="98">
        <v>108</v>
      </c>
      <c r="D234" s="96"/>
      <c r="E234" s="87"/>
      <c r="F234" s="250">
        <v>251</v>
      </c>
      <c r="G234" s="247"/>
      <c r="H234" s="253" t="s">
        <v>215</v>
      </c>
      <c r="I234" s="10"/>
    </row>
    <row r="235" spans="1:10" ht="12" customHeight="1">
      <c r="B235" s="97" t="s">
        <v>212</v>
      </c>
      <c r="C235" s="98">
        <v>846</v>
      </c>
      <c r="D235" s="96"/>
      <c r="E235" s="87"/>
      <c r="F235" s="248">
        <v>302</v>
      </c>
      <c r="G235" s="247"/>
      <c r="H235" s="253" t="s">
        <v>306</v>
      </c>
      <c r="I235" s="10"/>
    </row>
    <row r="236" spans="1:10" ht="12" customHeight="1">
      <c r="B236" s="97" t="s">
        <v>215</v>
      </c>
      <c r="C236" s="98">
        <v>1901</v>
      </c>
      <c r="D236" s="96"/>
      <c r="E236" s="87"/>
      <c r="F236" s="248">
        <v>303</v>
      </c>
      <c r="G236" s="247"/>
      <c r="H236" s="253" t="s">
        <v>306</v>
      </c>
      <c r="I236" s="10"/>
    </row>
    <row r="237" spans="1:10" ht="12" customHeight="1">
      <c r="B237" s="97" t="s">
        <v>215</v>
      </c>
      <c r="C237" s="98">
        <v>1900</v>
      </c>
      <c r="D237" s="96"/>
      <c r="E237" s="87"/>
      <c r="F237" s="248">
        <v>304</v>
      </c>
      <c r="G237" s="247"/>
      <c r="H237" s="253" t="s">
        <v>306</v>
      </c>
      <c r="I237" s="10"/>
    </row>
    <row r="238" spans="1:10" ht="12" customHeight="1">
      <c r="B238" s="97" t="s">
        <v>215</v>
      </c>
      <c r="C238" s="98">
        <v>1899</v>
      </c>
      <c r="D238" s="96"/>
      <c r="E238" s="87"/>
      <c r="F238" s="248">
        <v>306</v>
      </c>
      <c r="G238" s="247"/>
      <c r="H238" s="253" t="s">
        <v>306</v>
      </c>
      <c r="I238" s="10"/>
    </row>
    <row r="239" spans="1:10" ht="12" customHeight="1">
      <c r="B239" s="97" t="s">
        <v>215</v>
      </c>
      <c r="C239" s="98">
        <v>251</v>
      </c>
      <c r="D239" s="96"/>
      <c r="E239" s="87"/>
      <c r="F239" s="248">
        <v>309</v>
      </c>
      <c r="G239" s="247"/>
      <c r="H239" s="253" t="s">
        <v>306</v>
      </c>
      <c r="I239" s="10"/>
    </row>
    <row r="240" spans="1:10" ht="12" customHeight="1">
      <c r="B240" s="97" t="s">
        <v>215</v>
      </c>
      <c r="C240" s="98">
        <v>250</v>
      </c>
      <c r="D240" s="96"/>
      <c r="E240" s="87"/>
      <c r="F240" s="248">
        <v>311</v>
      </c>
      <c r="G240" s="247"/>
      <c r="H240" s="253" t="s">
        <v>306</v>
      </c>
      <c r="I240" s="10"/>
    </row>
    <row r="241" spans="2:9" ht="12" customHeight="1">
      <c r="B241" s="97" t="s">
        <v>215</v>
      </c>
      <c r="C241" s="98">
        <v>249</v>
      </c>
      <c r="D241" s="96"/>
      <c r="E241" s="87"/>
      <c r="F241" s="248">
        <v>312</v>
      </c>
      <c r="G241" s="247"/>
      <c r="H241" s="253" t="s">
        <v>306</v>
      </c>
      <c r="I241" s="10"/>
    </row>
    <row r="242" spans="2:9" ht="12" customHeight="1">
      <c r="B242" s="97" t="s">
        <v>215</v>
      </c>
      <c r="C242" s="98">
        <v>1562</v>
      </c>
      <c r="D242" s="96"/>
      <c r="E242" s="87"/>
      <c r="F242" s="248">
        <v>313</v>
      </c>
      <c r="G242" s="247"/>
      <c r="H242" s="253" t="s">
        <v>306</v>
      </c>
      <c r="I242" s="10"/>
    </row>
    <row r="243" spans="2:9" ht="12" customHeight="1">
      <c r="B243" s="97" t="s">
        <v>215</v>
      </c>
      <c r="C243" s="98">
        <v>1560</v>
      </c>
      <c r="D243" s="96"/>
      <c r="E243" s="87"/>
      <c r="F243" s="248">
        <v>314</v>
      </c>
      <c r="G243" s="247"/>
      <c r="H243" s="253" t="s">
        <v>306</v>
      </c>
      <c r="I243" s="10"/>
    </row>
    <row r="244" spans="2:9" ht="12" customHeight="1">
      <c r="B244" s="97" t="s">
        <v>215</v>
      </c>
      <c r="C244" s="98">
        <v>159</v>
      </c>
      <c r="D244" s="96"/>
      <c r="E244" s="87"/>
      <c r="F244" s="248">
        <v>315</v>
      </c>
      <c r="G244" s="247"/>
      <c r="H244" s="253" t="s">
        <v>306</v>
      </c>
      <c r="I244" s="10"/>
    </row>
    <row r="245" spans="2:9" ht="12" customHeight="1">
      <c r="B245" s="97" t="s">
        <v>215</v>
      </c>
      <c r="C245" s="98">
        <v>158</v>
      </c>
      <c r="D245" s="96"/>
      <c r="E245" s="246"/>
      <c r="F245" s="248">
        <v>316</v>
      </c>
      <c r="G245" s="247"/>
      <c r="H245" s="253" t="s">
        <v>306</v>
      </c>
      <c r="I245" s="10"/>
    </row>
    <row r="246" spans="2:9" ht="12" customHeight="1">
      <c r="B246" s="97" t="s">
        <v>215</v>
      </c>
      <c r="C246" s="98">
        <v>157</v>
      </c>
      <c r="D246" s="96"/>
      <c r="E246" s="246"/>
      <c r="F246" s="248">
        <v>322</v>
      </c>
      <c r="G246" s="247"/>
      <c r="H246" s="253" t="s">
        <v>306</v>
      </c>
      <c r="I246" s="10"/>
    </row>
    <row r="247" spans="2:9" ht="12" customHeight="1">
      <c r="B247" s="97" t="s">
        <v>215</v>
      </c>
      <c r="C247" s="98" t="s">
        <v>329</v>
      </c>
      <c r="D247" s="96"/>
      <c r="E247" s="246"/>
      <c r="F247" s="248">
        <v>323</v>
      </c>
      <c r="G247" s="247"/>
      <c r="H247" s="253" t="s">
        <v>306</v>
      </c>
      <c r="I247" s="10"/>
    </row>
    <row r="248" spans="2:9" ht="12" customHeight="1">
      <c r="B248" s="97" t="s">
        <v>217</v>
      </c>
      <c r="C248" s="98">
        <v>16</v>
      </c>
      <c r="D248" s="96"/>
      <c r="E248" s="246"/>
      <c r="F248" s="248">
        <v>326</v>
      </c>
      <c r="G248" s="247"/>
      <c r="H248" s="253" t="s">
        <v>306</v>
      </c>
      <c r="I248" s="10"/>
    </row>
    <row r="249" spans="2:9" ht="12" customHeight="1">
      <c r="B249" s="97" t="s">
        <v>217</v>
      </c>
      <c r="C249" s="98">
        <v>54</v>
      </c>
      <c r="D249" s="96"/>
      <c r="E249" s="246"/>
      <c r="F249" s="248">
        <v>327</v>
      </c>
      <c r="G249" s="247"/>
      <c r="H249" s="253" t="s">
        <v>306</v>
      </c>
      <c r="I249" s="10"/>
    </row>
    <row r="250" spans="2:9" ht="12" customHeight="1">
      <c r="B250" s="97" t="s">
        <v>217</v>
      </c>
      <c r="C250" s="98">
        <v>113</v>
      </c>
      <c r="D250" s="96"/>
      <c r="E250" s="246"/>
      <c r="F250" s="248">
        <v>328</v>
      </c>
      <c r="G250" s="247"/>
      <c r="H250" s="253" t="s">
        <v>306</v>
      </c>
      <c r="I250" s="10"/>
    </row>
    <row r="251" spans="2:9" ht="12" customHeight="1">
      <c r="B251" s="97" t="s">
        <v>217</v>
      </c>
      <c r="C251" s="98">
        <v>154</v>
      </c>
      <c r="D251" s="96"/>
      <c r="E251" s="246"/>
      <c r="F251" s="248">
        <v>330</v>
      </c>
      <c r="G251" s="247"/>
      <c r="H251" s="253" t="s">
        <v>306</v>
      </c>
      <c r="I251" s="10"/>
    </row>
    <row r="252" spans="2:9" ht="12" customHeight="1">
      <c r="B252" s="97" t="s">
        <v>217</v>
      </c>
      <c r="C252" s="98">
        <v>199</v>
      </c>
      <c r="D252" s="96"/>
      <c r="E252" s="246"/>
      <c r="F252" s="248">
        <v>331</v>
      </c>
      <c r="G252" s="247"/>
      <c r="H252" s="253" t="s">
        <v>306</v>
      </c>
      <c r="I252" s="10"/>
    </row>
    <row r="253" spans="2:9" ht="12" customHeight="1">
      <c r="B253" s="97" t="s">
        <v>217</v>
      </c>
      <c r="C253" s="98">
        <v>248</v>
      </c>
      <c r="D253" s="96"/>
      <c r="E253" s="246"/>
      <c r="F253" s="248">
        <v>334</v>
      </c>
      <c r="G253" s="247"/>
      <c r="H253" s="253" t="s">
        <v>306</v>
      </c>
      <c r="I253" s="10"/>
    </row>
    <row r="254" spans="2:9" ht="12" customHeight="1">
      <c r="B254" s="97" t="s">
        <v>217</v>
      </c>
      <c r="C254" s="98">
        <v>847</v>
      </c>
      <c r="D254" s="96"/>
      <c r="E254" s="246"/>
      <c r="F254" s="248">
        <v>336</v>
      </c>
      <c r="G254" s="247"/>
      <c r="H254" s="253" t="s">
        <v>306</v>
      </c>
      <c r="I254" s="10"/>
    </row>
    <row r="255" spans="2:9" ht="12" customHeight="1">
      <c r="B255" s="97" t="s">
        <v>217</v>
      </c>
      <c r="C255" s="98">
        <v>848</v>
      </c>
      <c r="D255" s="96"/>
      <c r="E255" s="246"/>
      <c r="F255" s="248">
        <v>341</v>
      </c>
      <c r="G255" s="247"/>
      <c r="H255" s="253" t="s">
        <v>264</v>
      </c>
      <c r="I255" s="10"/>
    </row>
    <row r="256" spans="2:9" ht="12" customHeight="1">
      <c r="B256" s="97" t="s">
        <v>217</v>
      </c>
      <c r="C256" s="98">
        <v>849</v>
      </c>
      <c r="D256" s="96"/>
      <c r="E256" s="246"/>
      <c r="F256" s="248">
        <v>345</v>
      </c>
      <c r="G256" s="247"/>
      <c r="H256" s="253" t="s">
        <v>264</v>
      </c>
      <c r="I256" s="10"/>
    </row>
    <row r="257" spans="2:9" ht="12" customHeight="1">
      <c r="B257" s="297" t="s">
        <v>218</v>
      </c>
      <c r="C257" s="334">
        <v>871</v>
      </c>
      <c r="D257" s="299"/>
      <c r="E257" s="246"/>
      <c r="F257" s="300">
        <v>355</v>
      </c>
      <c r="G257" s="301"/>
      <c r="H257" s="302" t="s">
        <v>264</v>
      </c>
      <c r="I257" s="10"/>
    </row>
    <row r="258" spans="2:9" ht="12" customHeight="1">
      <c r="B258" s="97" t="s">
        <v>223</v>
      </c>
      <c r="C258" s="98">
        <v>3</v>
      </c>
      <c r="D258" s="333"/>
      <c r="E258" s="246"/>
      <c r="F258" s="248">
        <v>356</v>
      </c>
      <c r="G258" s="247"/>
      <c r="H258" s="253" t="s">
        <v>305</v>
      </c>
      <c r="I258" s="10"/>
    </row>
    <row r="259" spans="2:9" ht="12" customHeight="1">
      <c r="B259" s="97" t="s">
        <v>223</v>
      </c>
      <c r="C259" s="98">
        <v>4</v>
      </c>
      <c r="D259" s="96"/>
      <c r="E259" s="246"/>
      <c r="F259" s="248">
        <v>357</v>
      </c>
      <c r="G259" s="247"/>
      <c r="H259" s="253" t="s">
        <v>305</v>
      </c>
      <c r="I259" s="10"/>
    </row>
    <row r="260" spans="2:9" ht="12" customHeight="1">
      <c r="B260" s="97" t="s">
        <v>223</v>
      </c>
      <c r="C260" s="98">
        <v>8</v>
      </c>
      <c r="D260" s="96"/>
      <c r="E260" s="246"/>
      <c r="F260" s="248">
        <v>360</v>
      </c>
      <c r="G260" s="247"/>
      <c r="H260" s="253" t="s">
        <v>307</v>
      </c>
      <c r="I260" s="10"/>
    </row>
    <row r="261" spans="2:9" ht="12" customHeight="1">
      <c r="B261" s="97" t="s">
        <v>223</v>
      </c>
      <c r="C261" s="98">
        <v>11</v>
      </c>
      <c r="D261" s="96"/>
      <c r="E261" s="246"/>
      <c r="F261" s="248">
        <v>361</v>
      </c>
      <c r="G261" s="247"/>
      <c r="H261" s="253" t="s">
        <v>307</v>
      </c>
      <c r="I261" s="10"/>
    </row>
    <row r="262" spans="2:9" ht="12" customHeight="1">
      <c r="B262" s="97" t="s">
        <v>223</v>
      </c>
      <c r="C262" s="98">
        <v>13</v>
      </c>
      <c r="D262" s="96"/>
      <c r="E262" s="246"/>
      <c r="F262" s="248">
        <v>362</v>
      </c>
      <c r="G262" s="247"/>
      <c r="H262" s="253" t="s">
        <v>307</v>
      </c>
      <c r="I262" s="10"/>
    </row>
    <row r="263" spans="2:9" ht="12" customHeight="1">
      <c r="B263" s="97" t="s">
        <v>223</v>
      </c>
      <c r="C263" s="98">
        <v>18</v>
      </c>
      <c r="D263" s="96"/>
      <c r="E263" s="246"/>
      <c r="F263" s="248">
        <v>363</v>
      </c>
      <c r="G263" s="247"/>
      <c r="H263" s="253" t="s">
        <v>307</v>
      </c>
      <c r="I263" s="10"/>
    </row>
    <row r="264" spans="2:9" ht="12" customHeight="1">
      <c r="B264" s="97" t="s">
        <v>223</v>
      </c>
      <c r="C264" s="98">
        <v>19</v>
      </c>
      <c r="D264" s="96"/>
      <c r="E264" s="246"/>
      <c r="F264" s="248">
        <v>364</v>
      </c>
      <c r="G264" s="247"/>
      <c r="H264" s="253" t="s">
        <v>307</v>
      </c>
      <c r="I264" s="10"/>
    </row>
    <row r="265" spans="2:9" ht="12" customHeight="1">
      <c r="B265" s="97" t="s">
        <v>223</v>
      </c>
      <c r="C265" s="98">
        <v>20</v>
      </c>
      <c r="D265" s="96"/>
      <c r="E265" s="87"/>
      <c r="F265" s="248">
        <v>365</v>
      </c>
      <c r="G265" s="247"/>
      <c r="H265" s="253" t="s">
        <v>307</v>
      </c>
      <c r="I265" s="10"/>
    </row>
    <row r="266" spans="2:9" ht="12" customHeight="1">
      <c r="B266" s="97" t="s">
        <v>223</v>
      </c>
      <c r="C266" s="98">
        <v>21</v>
      </c>
      <c r="D266" s="96"/>
      <c r="E266" s="87"/>
      <c r="F266" s="248">
        <v>366</v>
      </c>
      <c r="G266" s="247"/>
      <c r="H266" s="253" t="s">
        <v>307</v>
      </c>
      <c r="I266" s="10"/>
    </row>
    <row r="267" spans="2:9" ht="12" customHeight="1">
      <c r="B267" s="97" t="s">
        <v>223</v>
      </c>
      <c r="C267" s="98">
        <v>25</v>
      </c>
      <c r="D267" s="96"/>
      <c r="E267" s="87"/>
      <c r="F267" s="248">
        <v>367</v>
      </c>
      <c r="G267" s="247"/>
      <c r="H267" s="253" t="s">
        <v>307</v>
      </c>
      <c r="I267" s="10"/>
    </row>
    <row r="268" spans="2:9" ht="12" customHeight="1">
      <c r="B268" s="97" t="s">
        <v>223</v>
      </c>
      <c r="C268" s="98">
        <v>29</v>
      </c>
      <c r="D268" s="96"/>
      <c r="E268" s="87"/>
      <c r="F268" s="248">
        <v>368</v>
      </c>
      <c r="G268" s="247"/>
      <c r="H268" s="253" t="s">
        <v>307</v>
      </c>
      <c r="I268" s="10"/>
    </row>
    <row r="269" spans="2:9" ht="12" customHeight="1">
      <c r="B269" s="97" t="s">
        <v>223</v>
      </c>
      <c r="C269" s="98">
        <v>31</v>
      </c>
      <c r="D269" s="96"/>
      <c r="E269" s="87"/>
      <c r="F269" s="248">
        <v>371</v>
      </c>
      <c r="G269" s="247"/>
      <c r="H269" s="253" t="s">
        <v>307</v>
      </c>
      <c r="I269" s="10"/>
    </row>
    <row r="270" spans="2:9" ht="12" customHeight="1">
      <c r="B270" s="97" t="s">
        <v>223</v>
      </c>
      <c r="C270" s="98">
        <v>34</v>
      </c>
      <c r="D270" s="96"/>
      <c r="E270" s="87"/>
      <c r="F270" s="248">
        <v>372</v>
      </c>
      <c r="G270" s="247"/>
      <c r="H270" s="253" t="s">
        <v>307</v>
      </c>
      <c r="I270" s="10"/>
    </row>
    <row r="271" spans="2:9" ht="12" customHeight="1">
      <c r="B271" s="97" t="s">
        <v>223</v>
      </c>
      <c r="C271" s="98">
        <v>37</v>
      </c>
      <c r="D271" s="96"/>
      <c r="E271" s="87"/>
      <c r="F271" s="248">
        <v>373</v>
      </c>
      <c r="G271" s="247"/>
      <c r="H271" s="253" t="s">
        <v>307</v>
      </c>
      <c r="I271" s="10"/>
    </row>
    <row r="272" spans="2:9" ht="12" customHeight="1">
      <c r="B272" s="97" t="s">
        <v>223</v>
      </c>
      <c r="C272" s="98">
        <v>38</v>
      </c>
      <c r="D272" s="96"/>
      <c r="E272" s="87"/>
      <c r="F272" s="248">
        <v>374</v>
      </c>
      <c r="G272" s="247"/>
      <c r="H272" s="253" t="s">
        <v>307</v>
      </c>
      <c r="I272" s="10"/>
    </row>
    <row r="273" spans="2:9" ht="12" customHeight="1">
      <c r="B273" s="97" t="s">
        <v>223</v>
      </c>
      <c r="C273" s="98">
        <v>40</v>
      </c>
      <c r="D273" s="96"/>
      <c r="E273" s="87"/>
      <c r="F273" s="248">
        <v>375</v>
      </c>
      <c r="G273" s="247"/>
      <c r="H273" s="253" t="s">
        <v>307</v>
      </c>
      <c r="I273" s="10"/>
    </row>
    <row r="274" spans="2:9" ht="12" customHeight="1">
      <c r="B274" s="97" t="s">
        <v>223</v>
      </c>
      <c r="C274" s="98">
        <v>42</v>
      </c>
      <c r="D274" s="96"/>
      <c r="E274" s="87"/>
      <c r="F274" s="248">
        <v>376</v>
      </c>
      <c r="G274" s="247"/>
      <c r="H274" s="253" t="s">
        <v>307</v>
      </c>
      <c r="I274" s="10"/>
    </row>
    <row r="275" spans="2:9" ht="12" customHeight="1">
      <c r="B275" s="97" t="s">
        <v>223</v>
      </c>
      <c r="C275" s="98">
        <v>43</v>
      </c>
      <c r="D275" s="96"/>
      <c r="E275" s="87"/>
      <c r="F275" s="248">
        <v>380</v>
      </c>
      <c r="G275" s="247"/>
      <c r="H275" s="253" t="s">
        <v>264</v>
      </c>
      <c r="I275" s="10"/>
    </row>
    <row r="276" spans="2:9" ht="12" customHeight="1">
      <c r="B276" s="97" t="s">
        <v>223</v>
      </c>
      <c r="C276" s="98">
        <v>44</v>
      </c>
      <c r="D276" s="96"/>
      <c r="E276" s="87"/>
      <c r="F276" s="248">
        <v>381</v>
      </c>
      <c r="G276" s="247"/>
      <c r="H276" s="253" t="s">
        <v>264</v>
      </c>
      <c r="I276" s="10"/>
    </row>
    <row r="277" spans="2:9" ht="12" customHeight="1">
      <c r="B277" s="97" t="s">
        <v>223</v>
      </c>
      <c r="C277" s="98">
        <v>49</v>
      </c>
      <c r="D277" s="96"/>
      <c r="E277" s="87"/>
      <c r="F277" s="248">
        <v>382</v>
      </c>
      <c r="G277" s="247"/>
      <c r="H277" s="253" t="s">
        <v>264</v>
      </c>
      <c r="I277" s="10"/>
    </row>
    <row r="278" spans="2:9" ht="12" customHeight="1">
      <c r="B278" s="97" t="s">
        <v>223</v>
      </c>
      <c r="C278" s="98">
        <v>52</v>
      </c>
      <c r="D278" s="96"/>
      <c r="E278" s="87"/>
      <c r="F278" s="248">
        <v>383</v>
      </c>
      <c r="G278" s="247"/>
      <c r="H278" s="253" t="s">
        <v>264</v>
      </c>
      <c r="I278" s="10"/>
    </row>
    <row r="279" spans="2:9" ht="12" customHeight="1">
      <c r="B279" s="97" t="s">
        <v>223</v>
      </c>
      <c r="C279" s="98">
        <v>57</v>
      </c>
      <c r="D279" s="96"/>
      <c r="E279" s="87"/>
      <c r="F279" s="248">
        <v>384</v>
      </c>
      <c r="G279" s="247"/>
      <c r="H279" s="253" t="s">
        <v>264</v>
      </c>
      <c r="I279" s="10"/>
    </row>
    <row r="280" spans="2:9" ht="12" customHeight="1">
      <c r="B280" s="97" t="s">
        <v>223</v>
      </c>
      <c r="C280" s="98">
        <v>58</v>
      </c>
      <c r="D280" s="99" t="s">
        <v>326</v>
      </c>
      <c r="E280" s="87"/>
      <c r="F280" s="248">
        <v>385</v>
      </c>
      <c r="G280" s="247"/>
      <c r="H280" s="253" t="s">
        <v>264</v>
      </c>
      <c r="I280" s="10"/>
    </row>
    <row r="281" spans="2:9" ht="12" customHeight="1">
      <c r="B281" s="97" t="s">
        <v>223</v>
      </c>
      <c r="C281" s="98">
        <v>60</v>
      </c>
      <c r="D281" s="96"/>
      <c r="E281" s="87"/>
      <c r="F281" s="248">
        <v>385</v>
      </c>
      <c r="G281" s="247"/>
      <c r="H281" s="253" t="s">
        <v>307</v>
      </c>
      <c r="I281" s="10"/>
    </row>
    <row r="282" spans="2:9" ht="12" customHeight="1">
      <c r="B282" s="97" t="s">
        <v>223</v>
      </c>
      <c r="C282" s="98">
        <v>65</v>
      </c>
      <c r="D282" s="96"/>
      <c r="E282" s="87"/>
      <c r="F282" s="248">
        <v>386</v>
      </c>
      <c r="G282" s="247"/>
      <c r="H282" s="253" t="s">
        <v>264</v>
      </c>
      <c r="I282" s="10"/>
    </row>
    <row r="283" spans="2:9" ht="12" customHeight="1">
      <c r="B283" s="97" t="s">
        <v>223</v>
      </c>
      <c r="C283" s="98">
        <v>68</v>
      </c>
      <c r="D283" s="96"/>
      <c r="E283" s="87"/>
      <c r="F283" s="248">
        <v>386</v>
      </c>
      <c r="G283" s="247"/>
      <c r="H283" s="253" t="s">
        <v>307</v>
      </c>
      <c r="I283" s="10"/>
    </row>
    <row r="284" spans="2:9" ht="12" customHeight="1">
      <c r="B284" s="97" t="s">
        <v>223</v>
      </c>
      <c r="C284" s="98">
        <v>69</v>
      </c>
      <c r="D284" s="96"/>
      <c r="E284" s="87"/>
      <c r="F284" s="248">
        <v>390</v>
      </c>
      <c r="G284" s="247"/>
      <c r="H284" s="253" t="s">
        <v>307</v>
      </c>
      <c r="I284" s="10"/>
    </row>
    <row r="285" spans="2:9" ht="12" customHeight="1">
      <c r="B285" s="97" t="s">
        <v>223</v>
      </c>
      <c r="C285" s="98">
        <v>74</v>
      </c>
      <c r="D285" s="96"/>
      <c r="E285" s="87"/>
      <c r="F285" s="248">
        <v>394</v>
      </c>
      <c r="G285" s="247"/>
      <c r="H285" s="253" t="s">
        <v>307</v>
      </c>
      <c r="I285" s="10"/>
    </row>
    <row r="286" spans="2:9" ht="12" customHeight="1">
      <c r="B286" s="97" t="s">
        <v>223</v>
      </c>
      <c r="C286" s="98">
        <v>75</v>
      </c>
      <c r="D286" s="96"/>
      <c r="E286" s="87"/>
      <c r="F286" s="248">
        <v>400</v>
      </c>
      <c r="G286" s="247" t="s">
        <v>326</v>
      </c>
      <c r="H286" s="253" t="s">
        <v>265</v>
      </c>
      <c r="I286" s="10"/>
    </row>
    <row r="287" spans="2:9" ht="12" customHeight="1">
      <c r="B287" s="97" t="s">
        <v>223</v>
      </c>
      <c r="C287" s="98">
        <v>80</v>
      </c>
      <c r="D287" s="96"/>
      <c r="E287" s="87"/>
      <c r="F287" s="248">
        <v>402</v>
      </c>
      <c r="G287" s="247"/>
      <c r="H287" s="253" t="s">
        <v>253</v>
      </c>
      <c r="I287" s="10"/>
    </row>
    <row r="288" spans="2:9" ht="12" customHeight="1">
      <c r="B288" s="97" t="s">
        <v>223</v>
      </c>
      <c r="C288" s="98">
        <v>84</v>
      </c>
      <c r="D288" s="96"/>
      <c r="E288" s="87"/>
      <c r="F288" s="248">
        <v>404</v>
      </c>
      <c r="G288" s="247"/>
      <c r="H288" s="253" t="s">
        <v>253</v>
      </c>
      <c r="I288" s="10"/>
    </row>
    <row r="289" spans="1:10" ht="12" customHeight="1">
      <c r="B289" s="97" t="s">
        <v>223</v>
      </c>
      <c r="C289" s="98">
        <v>86</v>
      </c>
      <c r="D289" s="96"/>
      <c r="E289" s="87"/>
      <c r="F289" s="248">
        <v>405</v>
      </c>
      <c r="G289" s="247"/>
      <c r="H289" s="253" t="s">
        <v>253</v>
      </c>
      <c r="I289" s="10"/>
    </row>
    <row r="290" spans="1:10" ht="12" customHeight="1">
      <c r="B290" s="97" t="s">
        <v>223</v>
      </c>
      <c r="C290" s="98">
        <v>87</v>
      </c>
      <c r="D290" s="96"/>
      <c r="E290" s="87"/>
      <c r="F290" s="248">
        <v>406</v>
      </c>
      <c r="G290" s="247"/>
      <c r="H290" s="253" t="s">
        <v>253</v>
      </c>
      <c r="I290" s="10"/>
    </row>
    <row r="291" spans="1:10" ht="12" customHeight="1">
      <c r="B291" s="97" t="s">
        <v>223</v>
      </c>
      <c r="C291" s="98">
        <v>97</v>
      </c>
      <c r="D291" s="96"/>
      <c r="E291" s="87"/>
      <c r="F291" s="248">
        <v>408</v>
      </c>
      <c r="G291" s="247"/>
      <c r="H291" s="253" t="s">
        <v>262</v>
      </c>
      <c r="I291" s="10"/>
    </row>
    <row r="292" spans="1:10" ht="12" customHeight="1">
      <c r="B292" s="97" t="s">
        <v>223</v>
      </c>
      <c r="C292" s="98">
        <v>98</v>
      </c>
      <c r="D292" s="96"/>
      <c r="E292" s="87"/>
      <c r="F292" s="248">
        <v>409</v>
      </c>
      <c r="G292" s="247"/>
      <c r="H292" s="253" t="s">
        <v>262</v>
      </c>
      <c r="I292" s="10"/>
    </row>
    <row r="293" spans="1:10" ht="12" customHeight="1">
      <c r="B293" s="97" t="s">
        <v>223</v>
      </c>
      <c r="C293" s="98">
        <v>99</v>
      </c>
      <c r="D293" s="96"/>
      <c r="E293" s="87"/>
      <c r="F293" s="248">
        <v>410</v>
      </c>
      <c r="G293" s="247"/>
      <c r="H293" s="253" t="s">
        <v>262</v>
      </c>
      <c r="I293" s="10"/>
    </row>
    <row r="294" spans="1:10" ht="12" customHeight="1">
      <c r="B294" s="97" t="s">
        <v>223</v>
      </c>
      <c r="C294" s="98">
        <v>105</v>
      </c>
      <c r="D294" s="96"/>
      <c r="E294" s="87"/>
      <c r="F294" s="248">
        <v>415</v>
      </c>
      <c r="G294" s="247"/>
      <c r="H294" s="253" t="s">
        <v>240</v>
      </c>
      <c r="I294" s="10"/>
    </row>
    <row r="295" spans="1:10" ht="12" customHeight="1">
      <c r="B295" s="97" t="s">
        <v>223</v>
      </c>
      <c r="C295" s="98">
        <v>106</v>
      </c>
      <c r="D295" s="96"/>
      <c r="E295" s="87"/>
      <c r="F295" s="248">
        <v>416</v>
      </c>
      <c r="G295" s="247"/>
      <c r="H295" s="253" t="s">
        <v>240</v>
      </c>
      <c r="I295" s="10"/>
    </row>
    <row r="296" spans="1:10" ht="12" customHeight="1">
      <c r="A296" s="327"/>
      <c r="B296" s="328" t="s">
        <v>223</v>
      </c>
      <c r="C296" s="329">
        <v>107</v>
      </c>
      <c r="D296" s="330"/>
      <c r="E296" s="246"/>
      <c r="F296" s="248">
        <v>417</v>
      </c>
      <c r="G296" s="247"/>
      <c r="H296" s="253" t="s">
        <v>240</v>
      </c>
      <c r="I296" s="268"/>
      <c r="J296" s="327"/>
    </row>
    <row r="297" spans="1:10" ht="12" customHeight="1">
      <c r="B297" s="97" t="s">
        <v>223</v>
      </c>
      <c r="C297" s="98">
        <v>111</v>
      </c>
      <c r="D297" s="96"/>
      <c r="E297" s="87"/>
      <c r="F297" s="248">
        <v>418</v>
      </c>
      <c r="G297" s="247"/>
      <c r="H297" s="253" t="s">
        <v>240</v>
      </c>
      <c r="I297" s="10"/>
    </row>
    <row r="298" spans="1:10" ht="12" customHeight="1">
      <c r="B298" s="97" t="s">
        <v>223</v>
      </c>
      <c r="C298" s="98">
        <v>115</v>
      </c>
      <c r="D298" s="96"/>
      <c r="E298" s="87"/>
      <c r="F298" s="248">
        <v>419</v>
      </c>
      <c r="G298" s="247"/>
      <c r="H298" s="253" t="s">
        <v>240</v>
      </c>
      <c r="I298" s="10"/>
    </row>
    <row r="299" spans="1:10" ht="12" customHeight="1">
      <c r="B299" s="97" t="s">
        <v>223</v>
      </c>
      <c r="C299" s="98">
        <v>121</v>
      </c>
      <c r="D299" s="99" t="s">
        <v>326</v>
      </c>
      <c r="E299" s="87"/>
      <c r="F299" s="248">
        <v>420</v>
      </c>
      <c r="G299" s="247"/>
      <c r="H299" s="253" t="s">
        <v>240</v>
      </c>
      <c r="I299" s="10"/>
    </row>
    <row r="300" spans="1:10" ht="12" customHeight="1">
      <c r="B300" s="97" t="s">
        <v>223</v>
      </c>
      <c r="C300" s="98">
        <v>122</v>
      </c>
      <c r="D300" s="99" t="s">
        <v>326</v>
      </c>
      <c r="E300" s="87"/>
      <c r="F300" s="248">
        <v>421</v>
      </c>
      <c r="G300" s="247"/>
      <c r="H300" s="253" t="s">
        <v>240</v>
      </c>
      <c r="I300" s="10"/>
    </row>
    <row r="301" spans="1:10" ht="12" customHeight="1">
      <c r="B301" s="97" t="s">
        <v>223</v>
      </c>
      <c r="C301" s="98">
        <v>123</v>
      </c>
      <c r="D301" s="99" t="s">
        <v>326</v>
      </c>
      <c r="E301" s="87"/>
      <c r="F301" s="248">
        <v>422</v>
      </c>
      <c r="G301" s="247"/>
      <c r="H301" s="253" t="s">
        <v>240</v>
      </c>
      <c r="I301" s="10"/>
    </row>
    <row r="302" spans="1:10" ht="12" customHeight="1">
      <c r="B302" s="297" t="s">
        <v>223</v>
      </c>
      <c r="C302" s="298">
        <v>124</v>
      </c>
      <c r="D302" s="299" t="s">
        <v>326</v>
      </c>
      <c r="E302" s="87"/>
      <c r="F302" s="300">
        <v>423</v>
      </c>
      <c r="G302" s="301"/>
      <c r="H302" s="302" t="s">
        <v>240</v>
      </c>
      <c r="I302" s="10"/>
    </row>
    <row r="303" spans="1:10" ht="12" customHeight="1">
      <c r="B303" s="97" t="s">
        <v>223</v>
      </c>
      <c r="C303" s="98">
        <v>127</v>
      </c>
      <c r="D303" s="96"/>
      <c r="E303" s="87"/>
      <c r="F303" s="248">
        <v>424</v>
      </c>
      <c r="G303" s="247"/>
      <c r="H303" s="253" t="s">
        <v>240</v>
      </c>
      <c r="I303" s="10"/>
    </row>
    <row r="304" spans="1:10" ht="12" customHeight="1">
      <c r="B304" s="97" t="s">
        <v>223</v>
      </c>
      <c r="C304" s="98">
        <v>128</v>
      </c>
      <c r="D304" s="96"/>
      <c r="E304" s="87"/>
      <c r="F304" s="248">
        <v>425</v>
      </c>
      <c r="G304" s="247"/>
      <c r="H304" s="253" t="s">
        <v>240</v>
      </c>
      <c r="I304" s="10"/>
    </row>
    <row r="305" spans="2:9" ht="12" customHeight="1">
      <c r="B305" s="97" t="s">
        <v>223</v>
      </c>
      <c r="C305" s="98">
        <v>129</v>
      </c>
      <c r="D305" s="96"/>
      <c r="E305" s="87"/>
      <c r="F305" s="248">
        <v>426</v>
      </c>
      <c r="G305" s="247"/>
      <c r="H305" s="253" t="s">
        <v>240</v>
      </c>
      <c r="I305" s="10"/>
    </row>
    <row r="306" spans="2:9" ht="12" customHeight="1">
      <c r="B306" s="97" t="s">
        <v>223</v>
      </c>
      <c r="C306" s="98">
        <v>131</v>
      </c>
      <c r="D306" s="96"/>
      <c r="E306" s="87"/>
      <c r="F306" s="248">
        <v>427</v>
      </c>
      <c r="G306" s="247"/>
      <c r="H306" s="253" t="s">
        <v>240</v>
      </c>
      <c r="I306" s="10"/>
    </row>
    <row r="307" spans="2:9" ht="12" customHeight="1">
      <c r="B307" s="97" t="s">
        <v>223</v>
      </c>
      <c r="C307" s="98">
        <v>153</v>
      </c>
      <c r="D307" s="96"/>
      <c r="E307" s="87"/>
      <c r="F307" s="248">
        <v>428</v>
      </c>
      <c r="G307" s="247"/>
      <c r="H307" s="253" t="s">
        <v>240</v>
      </c>
      <c r="I307" s="10"/>
    </row>
    <row r="308" spans="2:9" ht="12" customHeight="1">
      <c r="B308" s="97" t="s">
        <v>223</v>
      </c>
      <c r="C308" s="98">
        <v>156</v>
      </c>
      <c r="D308" s="96"/>
      <c r="E308" s="87"/>
      <c r="F308" s="248">
        <v>429</v>
      </c>
      <c r="G308" s="247"/>
      <c r="H308" s="253" t="s">
        <v>240</v>
      </c>
      <c r="I308" s="10"/>
    </row>
    <row r="309" spans="2:9" ht="12" customHeight="1">
      <c r="B309" s="97" t="s">
        <v>223</v>
      </c>
      <c r="C309" s="98">
        <v>160</v>
      </c>
      <c r="D309" s="96"/>
      <c r="E309" s="87"/>
      <c r="F309" s="248">
        <v>430</v>
      </c>
      <c r="G309" s="247"/>
      <c r="H309" s="253" t="s">
        <v>240</v>
      </c>
      <c r="I309" s="10"/>
    </row>
    <row r="310" spans="2:9" ht="12" customHeight="1">
      <c r="B310" s="97" t="s">
        <v>223</v>
      </c>
      <c r="C310" s="98">
        <v>161</v>
      </c>
      <c r="D310" s="96"/>
      <c r="E310" s="87"/>
      <c r="F310" s="248">
        <v>431</v>
      </c>
      <c r="G310" s="247"/>
      <c r="H310" s="253" t="s">
        <v>240</v>
      </c>
      <c r="I310" s="10"/>
    </row>
    <row r="311" spans="2:9" ht="12" customHeight="1">
      <c r="B311" s="97" t="s">
        <v>223</v>
      </c>
      <c r="C311" s="98">
        <v>164</v>
      </c>
      <c r="D311" s="96"/>
      <c r="E311" s="246"/>
      <c r="F311" s="248">
        <v>433</v>
      </c>
      <c r="G311" s="247"/>
      <c r="H311" s="253" t="s">
        <v>309</v>
      </c>
      <c r="I311" s="10"/>
    </row>
    <row r="312" spans="2:9" ht="12" customHeight="1">
      <c r="B312" s="97" t="s">
        <v>223</v>
      </c>
      <c r="C312" s="98">
        <v>165</v>
      </c>
      <c r="D312" s="96"/>
      <c r="E312" s="246"/>
      <c r="F312" s="248">
        <v>434</v>
      </c>
      <c r="G312" s="247"/>
      <c r="H312" s="253" t="s">
        <v>240</v>
      </c>
      <c r="I312" s="10"/>
    </row>
    <row r="313" spans="2:9" ht="12" customHeight="1">
      <c r="B313" s="97" t="s">
        <v>223</v>
      </c>
      <c r="C313" s="98">
        <v>189</v>
      </c>
      <c r="D313" s="96"/>
      <c r="E313" s="246"/>
      <c r="F313" s="248">
        <v>435</v>
      </c>
      <c r="G313" s="247"/>
      <c r="H313" s="253" t="s">
        <v>309</v>
      </c>
      <c r="I313" s="10"/>
    </row>
    <row r="314" spans="2:9" ht="12" customHeight="1">
      <c r="B314" s="97" t="s">
        <v>223</v>
      </c>
      <c r="C314" s="98">
        <v>197</v>
      </c>
      <c r="D314" s="96"/>
      <c r="E314" s="246"/>
      <c r="F314" s="248">
        <v>436</v>
      </c>
      <c r="G314" s="247"/>
      <c r="H314" s="253" t="s">
        <v>240</v>
      </c>
      <c r="I314" s="10"/>
    </row>
    <row r="315" spans="2:9" ht="12" customHeight="1">
      <c r="B315" s="97" t="s">
        <v>223</v>
      </c>
      <c r="C315" s="98">
        <v>198</v>
      </c>
      <c r="D315" s="96"/>
      <c r="E315" s="246"/>
      <c r="F315" s="248">
        <v>437</v>
      </c>
      <c r="G315" s="247"/>
      <c r="H315" s="253" t="s">
        <v>240</v>
      </c>
      <c r="I315" s="10"/>
    </row>
    <row r="316" spans="2:9" ht="12" customHeight="1">
      <c r="B316" s="97" t="s">
        <v>223</v>
      </c>
      <c r="C316" s="98">
        <v>209</v>
      </c>
      <c r="D316" s="96"/>
      <c r="E316" s="246"/>
      <c r="F316" s="248">
        <v>438</v>
      </c>
      <c r="G316" s="247"/>
      <c r="H316" s="253" t="s">
        <v>240</v>
      </c>
      <c r="I316" s="10"/>
    </row>
    <row r="317" spans="2:9" ht="12" customHeight="1">
      <c r="B317" s="97" t="s">
        <v>223</v>
      </c>
      <c r="C317" s="98">
        <v>223</v>
      </c>
      <c r="D317" s="96"/>
      <c r="E317" s="246"/>
      <c r="F317" s="248">
        <v>439</v>
      </c>
      <c r="G317" s="247"/>
      <c r="H317" s="253" t="s">
        <v>240</v>
      </c>
      <c r="I317" s="10"/>
    </row>
    <row r="318" spans="2:9" ht="12" customHeight="1">
      <c r="B318" s="97" t="s">
        <v>223</v>
      </c>
      <c r="C318" s="98">
        <v>804</v>
      </c>
      <c r="D318" s="246"/>
      <c r="E318" s="248"/>
      <c r="F318" s="248">
        <v>440</v>
      </c>
      <c r="G318" s="247"/>
      <c r="H318" s="253" t="s">
        <v>240</v>
      </c>
      <c r="I318" s="10"/>
    </row>
    <row r="319" spans="2:9" ht="12" customHeight="1">
      <c r="B319" s="97" t="s">
        <v>223</v>
      </c>
      <c r="C319" s="98">
        <v>805</v>
      </c>
      <c r="D319" s="96"/>
      <c r="E319" s="246"/>
      <c r="F319" s="248">
        <v>441</v>
      </c>
      <c r="G319" s="247"/>
      <c r="H319" s="253" t="s">
        <v>240</v>
      </c>
      <c r="I319" s="10"/>
    </row>
    <row r="320" spans="2:9" ht="12" customHeight="1">
      <c r="B320" s="97" t="s">
        <v>223</v>
      </c>
      <c r="C320" s="98">
        <v>806</v>
      </c>
      <c r="D320" s="96"/>
      <c r="E320" s="246"/>
      <c r="F320" s="248">
        <v>442</v>
      </c>
      <c r="G320" s="247"/>
      <c r="H320" s="253" t="s">
        <v>240</v>
      </c>
      <c r="I320" s="10"/>
    </row>
    <row r="321" spans="2:9" ht="12" customHeight="1">
      <c r="B321" s="97" t="s">
        <v>223</v>
      </c>
      <c r="C321" s="98">
        <v>807</v>
      </c>
      <c r="D321" s="96"/>
      <c r="E321" s="87"/>
      <c r="F321" s="248">
        <v>443</v>
      </c>
      <c r="G321" s="247"/>
      <c r="H321" s="253" t="s">
        <v>240</v>
      </c>
      <c r="I321" s="10"/>
    </row>
    <row r="322" spans="2:9" ht="12" customHeight="1">
      <c r="B322" s="97" t="s">
        <v>223</v>
      </c>
      <c r="C322" s="98">
        <v>808</v>
      </c>
      <c r="D322" s="96"/>
      <c r="E322" s="87"/>
      <c r="F322" s="248">
        <v>444</v>
      </c>
      <c r="G322" s="247"/>
      <c r="H322" s="253" t="s">
        <v>240</v>
      </c>
      <c r="I322" s="10"/>
    </row>
    <row r="323" spans="2:9" ht="12" customHeight="1">
      <c r="B323" s="97" t="s">
        <v>223</v>
      </c>
      <c r="C323" s="98">
        <v>809</v>
      </c>
      <c r="D323" s="96"/>
      <c r="E323" s="87"/>
      <c r="F323" s="248">
        <v>445</v>
      </c>
      <c r="G323" s="247"/>
      <c r="H323" s="253" t="s">
        <v>309</v>
      </c>
      <c r="I323" s="10"/>
    </row>
    <row r="324" spans="2:9" ht="12" customHeight="1">
      <c r="B324" s="97" t="s">
        <v>223</v>
      </c>
      <c r="C324" s="98">
        <v>827</v>
      </c>
      <c r="D324" s="96"/>
      <c r="E324" s="87"/>
      <c r="F324" s="248">
        <v>446</v>
      </c>
      <c r="G324" s="247"/>
      <c r="H324" s="253" t="s">
        <v>309</v>
      </c>
      <c r="I324" s="10"/>
    </row>
    <row r="325" spans="2:9" ht="12" customHeight="1">
      <c r="B325" s="97" t="s">
        <v>223</v>
      </c>
      <c r="C325" s="98">
        <v>828</v>
      </c>
      <c r="D325" s="96"/>
      <c r="E325" s="87"/>
      <c r="F325" s="248">
        <v>447</v>
      </c>
      <c r="G325" s="247"/>
      <c r="H325" s="253" t="s">
        <v>309</v>
      </c>
      <c r="I325" s="10"/>
    </row>
    <row r="326" spans="2:9" ht="12" customHeight="1">
      <c r="B326" s="97" t="s">
        <v>223</v>
      </c>
      <c r="C326" s="98">
        <v>829</v>
      </c>
      <c r="D326" s="96"/>
      <c r="E326" s="87"/>
      <c r="F326" s="248">
        <v>448</v>
      </c>
      <c r="G326" s="247"/>
      <c r="H326" s="253" t="s">
        <v>309</v>
      </c>
      <c r="I326" s="10"/>
    </row>
    <row r="327" spans="2:9" ht="12" customHeight="1">
      <c r="B327" s="97" t="s">
        <v>223</v>
      </c>
      <c r="C327" s="98">
        <v>850</v>
      </c>
      <c r="D327" s="96"/>
      <c r="E327" s="87"/>
      <c r="F327" s="248">
        <v>455</v>
      </c>
      <c r="G327" s="247"/>
      <c r="H327" s="253" t="s">
        <v>309</v>
      </c>
      <c r="I327" s="10"/>
    </row>
    <row r="328" spans="2:9" ht="12" customHeight="1">
      <c r="B328" s="97" t="s">
        <v>223</v>
      </c>
      <c r="C328" s="98">
        <v>852</v>
      </c>
      <c r="D328" s="96"/>
      <c r="E328" s="87"/>
      <c r="F328" s="248">
        <v>456</v>
      </c>
      <c r="G328" s="247"/>
      <c r="H328" s="253" t="s">
        <v>309</v>
      </c>
      <c r="I328" s="10"/>
    </row>
    <row r="329" spans="2:9" ht="12" customHeight="1">
      <c r="B329" s="97" t="s">
        <v>223</v>
      </c>
      <c r="C329" s="98">
        <v>856</v>
      </c>
      <c r="D329" s="96"/>
      <c r="E329" s="87"/>
      <c r="F329" s="248">
        <v>461</v>
      </c>
      <c r="G329" s="247"/>
      <c r="H329" s="253" t="s">
        <v>309</v>
      </c>
      <c r="I329" s="10"/>
    </row>
    <row r="330" spans="2:9" ht="12" customHeight="1">
      <c r="B330" s="97" t="s">
        <v>223</v>
      </c>
      <c r="C330" s="98">
        <v>857</v>
      </c>
      <c r="D330" s="96"/>
      <c r="E330" s="87"/>
      <c r="F330" s="248">
        <v>462</v>
      </c>
      <c r="G330" s="247"/>
      <c r="H330" s="253" t="s">
        <v>309</v>
      </c>
      <c r="I330" s="10"/>
    </row>
    <row r="331" spans="2:9" ht="12" customHeight="1">
      <c r="B331" s="97" t="s">
        <v>223</v>
      </c>
      <c r="C331" s="98">
        <v>858</v>
      </c>
      <c r="D331" s="96"/>
      <c r="E331" s="87"/>
      <c r="F331" s="248">
        <v>463</v>
      </c>
      <c r="G331" s="247"/>
      <c r="H331" s="253" t="s">
        <v>309</v>
      </c>
      <c r="I331" s="10"/>
    </row>
    <row r="332" spans="2:9" ht="12" customHeight="1">
      <c r="B332" s="97" t="s">
        <v>223</v>
      </c>
      <c r="C332" s="98">
        <v>859</v>
      </c>
      <c r="D332" s="96"/>
      <c r="E332" s="87"/>
      <c r="F332" s="248">
        <v>464</v>
      </c>
      <c r="G332" s="247"/>
      <c r="H332" s="253" t="s">
        <v>309</v>
      </c>
      <c r="I332" s="10"/>
    </row>
    <row r="333" spans="2:9" ht="12" customHeight="1">
      <c r="B333" s="97" t="s">
        <v>223</v>
      </c>
      <c r="C333" s="98">
        <v>860</v>
      </c>
      <c r="D333" s="96"/>
      <c r="E333" s="87"/>
      <c r="F333" s="248">
        <v>465</v>
      </c>
      <c r="G333" s="247"/>
      <c r="H333" s="253" t="s">
        <v>309</v>
      </c>
      <c r="I333" s="10"/>
    </row>
    <row r="334" spans="2:9" ht="12" customHeight="1">
      <c r="B334" s="97" t="s">
        <v>223</v>
      </c>
      <c r="C334" s="98">
        <v>862</v>
      </c>
      <c r="D334" s="96"/>
      <c r="E334" s="87"/>
      <c r="F334" s="248">
        <v>501</v>
      </c>
      <c r="G334" s="247"/>
      <c r="H334" s="253" t="s">
        <v>310</v>
      </c>
      <c r="I334" s="10"/>
    </row>
    <row r="335" spans="2:9" ht="12" customHeight="1">
      <c r="B335" s="97" t="s">
        <v>223</v>
      </c>
      <c r="C335" s="98">
        <v>863</v>
      </c>
      <c r="D335" s="96"/>
      <c r="E335" s="87"/>
      <c r="F335" s="248">
        <v>507</v>
      </c>
      <c r="G335" s="247"/>
      <c r="H335" s="253" t="s">
        <v>310</v>
      </c>
      <c r="I335" s="10"/>
    </row>
    <row r="336" spans="2:9" ht="12" customHeight="1">
      <c r="B336" s="97" t="s">
        <v>223</v>
      </c>
      <c r="C336" s="98">
        <v>864</v>
      </c>
      <c r="D336" s="96"/>
      <c r="E336" s="87"/>
      <c r="F336" s="248">
        <v>508</v>
      </c>
      <c r="G336" s="247"/>
      <c r="H336" s="253" t="s">
        <v>310</v>
      </c>
      <c r="I336" s="10"/>
    </row>
    <row r="337" spans="2:9" ht="12" customHeight="1">
      <c r="B337" s="97" t="s">
        <v>223</v>
      </c>
      <c r="C337" s="98">
        <v>865</v>
      </c>
      <c r="D337" s="96"/>
      <c r="E337" s="87"/>
      <c r="F337" s="248">
        <v>534</v>
      </c>
      <c r="G337" s="247"/>
      <c r="H337" s="253" t="s">
        <v>303</v>
      </c>
      <c r="I337" s="10"/>
    </row>
    <row r="338" spans="2:9" ht="12" customHeight="1">
      <c r="B338" s="97" t="s">
        <v>223</v>
      </c>
      <c r="C338" s="98">
        <v>908</v>
      </c>
      <c r="D338" s="96"/>
      <c r="E338" s="87"/>
      <c r="F338" s="248">
        <v>535</v>
      </c>
      <c r="G338" s="247"/>
      <c r="H338" s="253" t="s">
        <v>303</v>
      </c>
      <c r="I338" s="10"/>
    </row>
    <row r="339" spans="2:9" ht="12" customHeight="1">
      <c r="B339" s="97" t="s">
        <v>223</v>
      </c>
      <c r="C339" s="98">
        <v>909</v>
      </c>
      <c r="D339" s="96"/>
      <c r="E339" s="87"/>
      <c r="F339" s="248">
        <v>550</v>
      </c>
      <c r="G339" s="247"/>
      <c r="H339" s="253" t="s">
        <v>281</v>
      </c>
      <c r="I339" s="10"/>
    </row>
    <row r="340" spans="2:9" ht="12" customHeight="1">
      <c r="B340" s="297" t="s">
        <v>223</v>
      </c>
      <c r="C340" s="298">
        <v>914</v>
      </c>
      <c r="D340" s="299"/>
      <c r="E340" s="87"/>
      <c r="F340" s="300">
        <v>551</v>
      </c>
      <c r="G340" s="301"/>
      <c r="H340" s="302" t="s">
        <v>281</v>
      </c>
      <c r="I340" s="10"/>
    </row>
    <row r="341" spans="2:9" ht="12" customHeight="1">
      <c r="B341" s="97" t="s">
        <v>224</v>
      </c>
      <c r="C341" s="98">
        <v>10</v>
      </c>
      <c r="D341" s="96"/>
      <c r="E341" s="87"/>
      <c r="F341" s="248">
        <v>553</v>
      </c>
      <c r="G341" s="247"/>
      <c r="H341" s="253" t="s">
        <v>281</v>
      </c>
      <c r="I341" s="10"/>
    </row>
    <row r="342" spans="2:9" ht="12" customHeight="1">
      <c r="B342" s="97" t="s">
        <v>224</v>
      </c>
      <c r="C342" s="98">
        <v>16</v>
      </c>
      <c r="D342" s="96"/>
      <c r="E342" s="87"/>
      <c r="F342" s="248">
        <v>554</v>
      </c>
      <c r="G342" s="247"/>
      <c r="H342" s="253" t="s">
        <v>281</v>
      </c>
      <c r="I342" s="10"/>
    </row>
    <row r="343" spans="2:9" ht="12" customHeight="1">
      <c r="B343" s="97" t="s">
        <v>224</v>
      </c>
      <c r="C343" s="98">
        <v>22</v>
      </c>
      <c r="D343" s="96"/>
      <c r="E343" s="87"/>
      <c r="F343" s="248">
        <v>555</v>
      </c>
      <c r="G343" s="247"/>
      <c r="H343" s="253" t="s">
        <v>281</v>
      </c>
      <c r="I343" s="10"/>
    </row>
    <row r="344" spans="2:9" ht="12" customHeight="1">
      <c r="B344" s="97" t="s">
        <v>224</v>
      </c>
      <c r="C344" s="98">
        <v>24</v>
      </c>
      <c r="D344" s="96"/>
      <c r="E344" s="87"/>
      <c r="F344" s="248">
        <v>558</v>
      </c>
      <c r="G344" s="247"/>
      <c r="H344" s="253" t="s">
        <v>281</v>
      </c>
      <c r="I344" s="10"/>
    </row>
    <row r="345" spans="2:9" ht="12" customHeight="1">
      <c r="B345" s="97" t="s">
        <v>224</v>
      </c>
      <c r="C345" s="98">
        <v>39</v>
      </c>
      <c r="D345" s="96"/>
      <c r="E345" s="87"/>
      <c r="F345" s="248">
        <v>563</v>
      </c>
      <c r="G345" s="247"/>
      <c r="H345" s="253" t="s">
        <v>281</v>
      </c>
      <c r="I345" s="10"/>
    </row>
    <row r="346" spans="2:9" ht="12" customHeight="1">
      <c r="B346" s="97" t="s">
        <v>224</v>
      </c>
      <c r="C346" s="98">
        <v>62</v>
      </c>
      <c r="D346" s="96"/>
      <c r="E346" s="87"/>
      <c r="F346" s="248">
        <v>565</v>
      </c>
      <c r="G346" s="247"/>
      <c r="H346" s="253" t="s">
        <v>281</v>
      </c>
      <c r="I346" s="10"/>
    </row>
    <row r="347" spans="2:9" ht="12" customHeight="1">
      <c r="B347" s="97" t="s">
        <v>224</v>
      </c>
      <c r="C347" s="98">
        <v>64</v>
      </c>
      <c r="D347" s="96"/>
      <c r="E347" s="87"/>
      <c r="F347" s="248">
        <v>566</v>
      </c>
      <c r="G347" s="247"/>
      <c r="H347" s="253" t="s">
        <v>281</v>
      </c>
      <c r="I347" s="10"/>
    </row>
    <row r="348" spans="2:9" ht="12" customHeight="1">
      <c r="B348" s="97" t="s">
        <v>224</v>
      </c>
      <c r="C348" s="98">
        <v>81</v>
      </c>
      <c r="D348" s="96"/>
      <c r="E348" s="87"/>
      <c r="F348" s="248">
        <v>567</v>
      </c>
      <c r="G348" s="247"/>
      <c r="H348" s="253" t="s">
        <v>281</v>
      </c>
      <c r="I348" s="10"/>
    </row>
    <row r="349" spans="2:9" ht="12" customHeight="1">
      <c r="B349" s="97" t="s">
        <v>224</v>
      </c>
      <c r="C349" s="98">
        <v>90</v>
      </c>
      <c r="D349" s="96"/>
      <c r="E349" s="87"/>
      <c r="F349" s="248">
        <v>568</v>
      </c>
      <c r="G349" s="247"/>
      <c r="H349" s="253" t="s">
        <v>281</v>
      </c>
      <c r="I349" s="10"/>
    </row>
    <row r="350" spans="2:9" ht="12" customHeight="1">
      <c r="B350" s="97" t="s">
        <v>224</v>
      </c>
      <c r="C350" s="98">
        <v>91</v>
      </c>
      <c r="D350" s="96"/>
      <c r="E350" s="87"/>
      <c r="F350" s="248">
        <v>581</v>
      </c>
      <c r="G350" s="247" t="s">
        <v>326</v>
      </c>
      <c r="H350" s="253" t="s">
        <v>261</v>
      </c>
      <c r="I350" s="10"/>
    </row>
    <row r="351" spans="2:9" ht="12" customHeight="1">
      <c r="B351" s="97" t="s">
        <v>224</v>
      </c>
      <c r="C351" s="98">
        <v>92</v>
      </c>
      <c r="D351" s="96"/>
      <c r="E351" s="87"/>
      <c r="F351" s="248">
        <v>582</v>
      </c>
      <c r="G351" s="247" t="s">
        <v>326</v>
      </c>
      <c r="H351" s="253" t="s">
        <v>261</v>
      </c>
      <c r="I351" s="10"/>
    </row>
    <row r="352" spans="2:9" ht="12" customHeight="1">
      <c r="B352" s="97" t="s">
        <v>224</v>
      </c>
      <c r="C352" s="98">
        <v>93</v>
      </c>
      <c r="D352" s="96"/>
      <c r="E352" s="87"/>
      <c r="F352" s="248">
        <v>583</v>
      </c>
      <c r="G352" s="247" t="s">
        <v>326</v>
      </c>
      <c r="H352" s="253" t="s">
        <v>261</v>
      </c>
      <c r="I352" s="10"/>
    </row>
    <row r="353" spans="1:10" ht="12" customHeight="1">
      <c r="B353" s="97" t="s">
        <v>224</v>
      </c>
      <c r="C353" s="98">
        <v>96</v>
      </c>
      <c r="D353" s="96"/>
      <c r="E353" s="87"/>
      <c r="F353" s="248">
        <v>584</v>
      </c>
      <c r="G353" s="247" t="s">
        <v>326</v>
      </c>
      <c r="H353" s="253" t="s">
        <v>261</v>
      </c>
      <c r="I353" s="10"/>
    </row>
    <row r="354" spans="1:10" ht="12" customHeight="1">
      <c r="B354" s="97" t="s">
        <v>224</v>
      </c>
      <c r="C354" s="98">
        <v>132</v>
      </c>
      <c r="D354" s="96"/>
      <c r="E354" s="87"/>
      <c r="F354" s="248">
        <v>585</v>
      </c>
      <c r="G354" s="247"/>
      <c r="H354" s="253" t="s">
        <v>261</v>
      </c>
      <c r="I354" s="10"/>
    </row>
    <row r="355" spans="1:10" ht="12" customHeight="1">
      <c r="B355" s="97" t="s">
        <v>224</v>
      </c>
      <c r="C355" s="98">
        <v>134</v>
      </c>
      <c r="D355" s="96"/>
      <c r="E355" s="87"/>
      <c r="F355" s="248">
        <v>586</v>
      </c>
      <c r="G355" s="247"/>
      <c r="H355" s="253" t="s">
        <v>261</v>
      </c>
      <c r="I355" s="10"/>
    </row>
    <row r="356" spans="1:10" ht="12" customHeight="1">
      <c r="B356" s="97" t="s">
        <v>224</v>
      </c>
      <c r="C356" s="98">
        <v>140</v>
      </c>
      <c r="D356" s="96"/>
      <c r="E356" s="87"/>
      <c r="F356" s="248">
        <v>587</v>
      </c>
      <c r="G356" s="247"/>
      <c r="H356" s="253" t="s">
        <v>261</v>
      </c>
      <c r="I356" s="10"/>
    </row>
    <row r="357" spans="1:10" ht="12" customHeight="1">
      <c r="B357" s="97" t="s">
        <v>224</v>
      </c>
      <c r="C357" s="98">
        <v>143</v>
      </c>
      <c r="D357" s="96"/>
      <c r="E357" s="87"/>
      <c r="F357" s="248">
        <v>588</v>
      </c>
      <c r="G357" s="247"/>
      <c r="H357" s="253" t="s">
        <v>261</v>
      </c>
      <c r="I357" s="10"/>
    </row>
    <row r="358" spans="1:10" ht="12" customHeight="1">
      <c r="B358" s="97" t="s">
        <v>224</v>
      </c>
      <c r="C358" s="98">
        <v>145</v>
      </c>
      <c r="D358" s="96"/>
      <c r="E358" s="87"/>
      <c r="F358" s="248">
        <v>589</v>
      </c>
      <c r="G358" s="247"/>
      <c r="H358" s="253" t="s">
        <v>261</v>
      </c>
      <c r="I358" s="10"/>
    </row>
    <row r="359" spans="1:10" ht="12" customHeight="1">
      <c r="B359" s="97" t="s">
        <v>224</v>
      </c>
      <c r="C359" s="98">
        <v>158</v>
      </c>
      <c r="D359" s="96"/>
      <c r="E359" s="87"/>
      <c r="F359" s="248">
        <v>590</v>
      </c>
      <c r="G359" s="247"/>
      <c r="H359" s="253" t="s">
        <v>261</v>
      </c>
      <c r="I359" s="10"/>
    </row>
    <row r="360" spans="1:10" ht="12" customHeight="1">
      <c r="B360" s="97" t="s">
        <v>224</v>
      </c>
      <c r="C360" s="98">
        <v>166</v>
      </c>
      <c r="D360" s="96"/>
      <c r="E360" s="87"/>
      <c r="F360" s="248">
        <v>591</v>
      </c>
      <c r="G360" s="247"/>
      <c r="H360" s="253" t="s">
        <v>261</v>
      </c>
      <c r="I360" s="10"/>
    </row>
    <row r="361" spans="1:10" ht="12" customHeight="1">
      <c r="B361" s="97" t="s">
        <v>224</v>
      </c>
      <c r="C361" s="98">
        <v>168</v>
      </c>
      <c r="D361" s="96"/>
      <c r="E361" s="87"/>
      <c r="F361" s="248">
        <v>592</v>
      </c>
      <c r="G361" s="247"/>
      <c r="H361" s="253" t="s">
        <v>261</v>
      </c>
      <c r="I361" s="10"/>
    </row>
    <row r="362" spans="1:10" ht="12" customHeight="1">
      <c r="B362" s="97" t="s">
        <v>224</v>
      </c>
      <c r="C362" s="98">
        <v>238</v>
      </c>
      <c r="D362" s="96"/>
      <c r="E362" s="87"/>
      <c r="F362" s="248">
        <v>593</v>
      </c>
      <c r="G362" s="247"/>
      <c r="H362" s="253" t="s">
        <v>261</v>
      </c>
      <c r="I362" s="10"/>
    </row>
    <row r="363" spans="1:10" ht="12" customHeight="1">
      <c r="B363" s="97" t="s">
        <v>224</v>
      </c>
      <c r="C363" s="98">
        <v>803</v>
      </c>
      <c r="D363" s="96"/>
      <c r="E363" s="87"/>
      <c r="F363" s="248">
        <v>601</v>
      </c>
      <c r="G363" s="247"/>
      <c r="H363" s="253" t="s">
        <v>306</v>
      </c>
      <c r="I363" s="10"/>
    </row>
    <row r="364" spans="1:10" ht="12" customHeight="1">
      <c r="A364" s="327"/>
      <c r="B364" s="328" t="s">
        <v>224</v>
      </c>
      <c r="C364" s="329">
        <v>810</v>
      </c>
      <c r="D364" s="330"/>
      <c r="E364" s="246"/>
      <c r="F364" s="248">
        <v>605</v>
      </c>
      <c r="G364" s="247"/>
      <c r="H364" s="253" t="s">
        <v>306</v>
      </c>
      <c r="I364" s="312"/>
      <c r="J364" s="327"/>
    </row>
    <row r="365" spans="1:10" ht="12" customHeight="1">
      <c r="B365" s="97" t="s">
        <v>224</v>
      </c>
      <c r="C365" s="98">
        <v>826</v>
      </c>
      <c r="D365" s="96"/>
      <c r="E365" s="246"/>
      <c r="F365" s="248">
        <v>607</v>
      </c>
      <c r="G365" s="247"/>
      <c r="H365" s="253" t="s">
        <v>306</v>
      </c>
      <c r="I365" s="10"/>
    </row>
    <row r="366" spans="1:10" ht="12" customHeight="1">
      <c r="B366" s="97" t="s">
        <v>224</v>
      </c>
      <c r="C366" s="98">
        <v>830</v>
      </c>
      <c r="D366" s="96"/>
      <c r="E366" s="87"/>
      <c r="F366" s="248">
        <v>608</v>
      </c>
      <c r="G366" s="247"/>
      <c r="H366" s="253" t="s">
        <v>306</v>
      </c>
      <c r="I366" s="10"/>
    </row>
    <row r="367" spans="1:10" ht="12" customHeight="1">
      <c r="B367" s="97" t="s">
        <v>224</v>
      </c>
      <c r="C367" s="98">
        <v>831</v>
      </c>
      <c r="D367" s="96"/>
      <c r="E367" s="87"/>
      <c r="F367" s="248">
        <v>609</v>
      </c>
      <c r="G367" s="247" t="s">
        <v>326</v>
      </c>
      <c r="H367" s="253" t="s">
        <v>314</v>
      </c>
      <c r="I367" s="10"/>
    </row>
    <row r="368" spans="1:10" ht="12" customHeight="1">
      <c r="B368" s="97" t="s">
        <v>224</v>
      </c>
      <c r="C368" s="98">
        <v>832</v>
      </c>
      <c r="D368" s="96"/>
      <c r="E368" s="246"/>
      <c r="F368" s="248">
        <v>610</v>
      </c>
      <c r="G368" s="247" t="s">
        <v>326</v>
      </c>
      <c r="H368" s="253" t="s">
        <v>314</v>
      </c>
      <c r="I368" s="10"/>
    </row>
    <row r="369" spans="2:9" ht="12" customHeight="1">
      <c r="B369" s="97" t="s">
        <v>224</v>
      </c>
      <c r="C369" s="98">
        <v>852</v>
      </c>
      <c r="D369" s="96"/>
      <c r="E369" s="87"/>
      <c r="F369" s="248">
        <v>611</v>
      </c>
      <c r="G369" s="247" t="s">
        <v>326</v>
      </c>
      <c r="H369" s="253" t="s">
        <v>314</v>
      </c>
      <c r="I369" s="10"/>
    </row>
    <row r="370" spans="2:9" ht="12" customHeight="1">
      <c r="B370" s="97" t="s">
        <v>224</v>
      </c>
      <c r="C370" s="98">
        <v>866</v>
      </c>
      <c r="D370" s="96"/>
      <c r="E370" s="87"/>
      <c r="F370" s="248">
        <v>612</v>
      </c>
      <c r="G370" s="247" t="s">
        <v>326</v>
      </c>
      <c r="H370" s="253" t="s">
        <v>314</v>
      </c>
      <c r="I370" s="10"/>
    </row>
    <row r="371" spans="2:9" ht="12" customHeight="1">
      <c r="B371" s="97" t="s">
        <v>224</v>
      </c>
      <c r="C371" s="98">
        <v>867</v>
      </c>
      <c r="D371" s="96"/>
      <c r="E371" s="87"/>
      <c r="F371" s="248">
        <v>613</v>
      </c>
      <c r="G371" s="247" t="s">
        <v>326</v>
      </c>
      <c r="H371" s="253" t="s">
        <v>314</v>
      </c>
      <c r="I371" s="10"/>
    </row>
    <row r="372" spans="2:9" ht="12" customHeight="1">
      <c r="B372" s="97" t="s">
        <v>224</v>
      </c>
      <c r="C372" s="98">
        <v>868</v>
      </c>
      <c r="D372" s="96"/>
      <c r="E372" s="246"/>
      <c r="F372" s="248">
        <v>614</v>
      </c>
      <c r="G372" s="247" t="s">
        <v>326</v>
      </c>
      <c r="H372" s="253" t="s">
        <v>314</v>
      </c>
      <c r="I372" s="10"/>
    </row>
    <row r="373" spans="2:9" ht="12" customHeight="1">
      <c r="B373" s="97" t="s">
        <v>224</v>
      </c>
      <c r="C373" s="98">
        <v>869</v>
      </c>
      <c r="D373" s="96"/>
      <c r="E373" s="246"/>
      <c r="F373" s="248">
        <v>615</v>
      </c>
      <c r="G373" s="247" t="s">
        <v>326</v>
      </c>
      <c r="H373" s="253" t="s">
        <v>314</v>
      </c>
      <c r="I373" s="10"/>
    </row>
    <row r="374" spans="2:9" ht="12" customHeight="1">
      <c r="B374" s="97" t="s">
        <v>224</v>
      </c>
      <c r="C374" s="98">
        <v>886</v>
      </c>
      <c r="D374" s="96"/>
      <c r="E374" s="246"/>
      <c r="F374" s="248">
        <v>620</v>
      </c>
      <c r="G374" s="247"/>
      <c r="H374" s="253" t="s">
        <v>306</v>
      </c>
      <c r="I374" s="10"/>
    </row>
    <row r="375" spans="2:9" ht="12" customHeight="1">
      <c r="B375" s="97" t="s">
        <v>224</v>
      </c>
      <c r="C375" s="98">
        <v>887</v>
      </c>
      <c r="D375" s="96"/>
      <c r="E375" s="246"/>
      <c r="F375" s="248">
        <v>625</v>
      </c>
      <c r="G375" s="247"/>
      <c r="H375" s="253" t="s">
        <v>306</v>
      </c>
      <c r="I375" s="10"/>
    </row>
    <row r="376" spans="2:9" ht="12" customHeight="1">
      <c r="B376" s="97" t="s">
        <v>224</v>
      </c>
      <c r="C376" s="98">
        <v>888</v>
      </c>
      <c r="D376" s="96"/>
      <c r="E376" s="246"/>
      <c r="F376" s="248">
        <v>625</v>
      </c>
      <c r="G376" s="247"/>
      <c r="H376" s="253" t="s">
        <v>310</v>
      </c>
      <c r="I376" s="10"/>
    </row>
    <row r="377" spans="2:9" ht="12" customHeight="1">
      <c r="B377" s="97" t="s">
        <v>224</v>
      </c>
      <c r="C377" s="98">
        <v>889</v>
      </c>
      <c r="D377" s="96"/>
      <c r="E377" s="246"/>
      <c r="F377" s="248">
        <v>627</v>
      </c>
      <c r="G377" s="247" t="s">
        <v>326</v>
      </c>
      <c r="H377" s="253" t="s">
        <v>309</v>
      </c>
      <c r="I377" s="10"/>
    </row>
    <row r="378" spans="2:9" ht="12" customHeight="1">
      <c r="B378" s="97" t="s">
        <v>224</v>
      </c>
      <c r="C378" s="98">
        <v>894</v>
      </c>
      <c r="D378" s="96"/>
      <c r="E378" s="246"/>
      <c r="F378" s="248">
        <v>628</v>
      </c>
      <c r="G378" s="247" t="s">
        <v>326</v>
      </c>
      <c r="H378" s="253" t="s">
        <v>309</v>
      </c>
      <c r="I378" s="10"/>
    </row>
    <row r="379" spans="2:9" ht="12" customHeight="1">
      <c r="B379" s="97" t="s">
        <v>225</v>
      </c>
      <c r="C379" s="98">
        <v>6</v>
      </c>
      <c r="D379" s="96"/>
      <c r="E379" s="246"/>
      <c r="F379" s="248">
        <v>629</v>
      </c>
      <c r="G379" s="247" t="s">
        <v>326</v>
      </c>
      <c r="H379" s="253" t="s">
        <v>309</v>
      </c>
      <c r="I379" s="10"/>
    </row>
    <row r="380" spans="2:9" ht="12" customHeight="1">
      <c r="B380" s="97" t="s">
        <v>225</v>
      </c>
      <c r="C380" s="98">
        <v>32</v>
      </c>
      <c r="D380" s="96"/>
      <c r="E380" s="246"/>
      <c r="F380" s="248">
        <v>630</v>
      </c>
      <c r="G380" s="247"/>
      <c r="H380" s="253" t="s">
        <v>309</v>
      </c>
      <c r="I380" s="10"/>
    </row>
    <row r="381" spans="2:9" ht="12" customHeight="1">
      <c r="B381" s="97" t="s">
        <v>225</v>
      </c>
      <c r="C381" s="98">
        <v>41</v>
      </c>
      <c r="D381" s="96"/>
      <c r="E381" s="246"/>
      <c r="F381" s="248">
        <v>631</v>
      </c>
      <c r="G381" s="247"/>
      <c r="H381" s="253" t="s">
        <v>309</v>
      </c>
      <c r="I381" s="10"/>
    </row>
    <row r="382" spans="2:9" ht="12" customHeight="1">
      <c r="B382" s="97" t="s">
        <v>225</v>
      </c>
      <c r="C382" s="98">
        <v>48</v>
      </c>
      <c r="D382" s="96"/>
      <c r="E382" s="246"/>
      <c r="F382" s="248">
        <v>634</v>
      </c>
      <c r="G382" s="247"/>
      <c r="H382" s="253" t="s">
        <v>309</v>
      </c>
      <c r="I382" s="10"/>
    </row>
    <row r="383" spans="2:9" ht="12" customHeight="1">
      <c r="B383" s="97" t="s">
        <v>225</v>
      </c>
      <c r="C383" s="98">
        <v>95</v>
      </c>
      <c r="D383" s="96"/>
      <c r="E383" s="246"/>
      <c r="F383" s="248">
        <v>636</v>
      </c>
      <c r="G383" s="247"/>
      <c r="H383" s="253" t="s">
        <v>309</v>
      </c>
      <c r="I383" s="10"/>
    </row>
    <row r="384" spans="2:9" ht="12" customHeight="1">
      <c r="B384" s="97" t="s">
        <v>225</v>
      </c>
      <c r="C384" s="98">
        <v>109</v>
      </c>
      <c r="D384" s="96"/>
      <c r="E384" s="246"/>
      <c r="F384" s="248">
        <v>637</v>
      </c>
      <c r="G384" s="247"/>
      <c r="H384" s="253" t="s">
        <v>309</v>
      </c>
      <c r="I384" s="10"/>
    </row>
    <row r="385" spans="2:9" ht="12" customHeight="1">
      <c r="B385" s="97" t="s">
        <v>225</v>
      </c>
      <c r="C385" s="98">
        <v>125</v>
      </c>
      <c r="D385" s="96"/>
      <c r="E385" s="246"/>
      <c r="F385" s="248">
        <v>643</v>
      </c>
      <c r="G385" s="247"/>
      <c r="H385" s="253" t="s">
        <v>309</v>
      </c>
      <c r="I385" s="10"/>
    </row>
    <row r="386" spans="2:9" ht="12" customHeight="1">
      <c r="B386" s="97" t="s">
        <v>225</v>
      </c>
      <c r="C386" s="98">
        <v>870</v>
      </c>
      <c r="D386" s="96"/>
      <c r="E386" s="246"/>
      <c r="F386" s="248">
        <v>644</v>
      </c>
      <c r="G386" s="247"/>
      <c r="H386" s="253" t="s">
        <v>309</v>
      </c>
      <c r="I386" s="10"/>
    </row>
    <row r="387" spans="2:9" ht="12" customHeight="1">
      <c r="B387" s="97" t="s">
        <v>226</v>
      </c>
      <c r="C387" s="98">
        <v>9</v>
      </c>
      <c r="D387" s="96"/>
      <c r="E387" s="246"/>
      <c r="F387" s="248">
        <v>650</v>
      </c>
      <c r="G387" s="247"/>
      <c r="H387" s="253" t="s">
        <v>309</v>
      </c>
      <c r="I387" s="10"/>
    </row>
    <row r="388" spans="2:9" ht="12" customHeight="1">
      <c r="B388" s="97" t="s">
        <v>226</v>
      </c>
      <c r="C388" s="98">
        <v>15</v>
      </c>
      <c r="D388" s="96"/>
      <c r="E388" s="246"/>
      <c r="F388" s="248">
        <v>653</v>
      </c>
      <c r="G388" s="247"/>
      <c r="H388" s="253" t="s">
        <v>309</v>
      </c>
      <c r="I388" s="10"/>
    </row>
    <row r="389" spans="2:9" ht="12" customHeight="1">
      <c r="B389" s="97" t="s">
        <v>226</v>
      </c>
      <c r="C389" s="98">
        <v>30</v>
      </c>
      <c r="D389" s="96"/>
      <c r="E389" s="246"/>
      <c r="F389" s="248">
        <v>654</v>
      </c>
      <c r="G389" s="247"/>
      <c r="H389" s="253" t="s">
        <v>309</v>
      </c>
      <c r="I389" s="10"/>
    </row>
    <row r="390" spans="2:9" ht="12" customHeight="1">
      <c r="B390" s="97" t="s">
        <v>226</v>
      </c>
      <c r="C390" s="98">
        <v>77</v>
      </c>
      <c r="D390" s="96"/>
      <c r="E390" s="246"/>
      <c r="F390" s="248">
        <v>656</v>
      </c>
      <c r="G390" s="247"/>
      <c r="H390" s="253" t="s">
        <v>281</v>
      </c>
      <c r="I390" s="10"/>
    </row>
    <row r="391" spans="2:9" ht="12" customHeight="1">
      <c r="B391" s="97" t="s">
        <v>226</v>
      </c>
      <c r="C391" s="98">
        <v>79</v>
      </c>
      <c r="D391" s="96"/>
      <c r="E391" s="246"/>
      <c r="F391" s="248">
        <v>657</v>
      </c>
      <c r="G391" s="247"/>
      <c r="H391" s="253" t="s">
        <v>309</v>
      </c>
      <c r="I391" s="10"/>
    </row>
    <row r="392" spans="2:9" ht="12" customHeight="1">
      <c r="B392" s="297" t="s">
        <v>226</v>
      </c>
      <c r="C392" s="298">
        <v>190</v>
      </c>
      <c r="D392" s="299"/>
      <c r="E392" s="246"/>
      <c r="F392" s="300">
        <v>658</v>
      </c>
      <c r="G392" s="301"/>
      <c r="H392" s="302" t="s">
        <v>281</v>
      </c>
      <c r="I392" s="10"/>
    </row>
    <row r="393" spans="2:9" ht="12" customHeight="1">
      <c r="B393" s="97" t="s">
        <v>237</v>
      </c>
      <c r="C393" s="98">
        <v>901</v>
      </c>
      <c r="D393" s="96"/>
      <c r="E393" s="246"/>
      <c r="F393" s="248">
        <v>666</v>
      </c>
      <c r="G393" s="247"/>
      <c r="H393" s="253" t="s">
        <v>309</v>
      </c>
      <c r="I393" s="10"/>
    </row>
    <row r="394" spans="2:9" ht="12" customHeight="1">
      <c r="B394" s="97" t="s">
        <v>237</v>
      </c>
      <c r="C394" s="98">
        <v>902</v>
      </c>
      <c r="D394" s="96"/>
      <c r="E394" s="246"/>
      <c r="F394" s="248">
        <v>669</v>
      </c>
      <c r="G394" s="247"/>
      <c r="H394" s="253" t="s">
        <v>307</v>
      </c>
      <c r="I394" s="10"/>
    </row>
    <row r="395" spans="2:9" ht="12" customHeight="1">
      <c r="B395" s="97" t="s">
        <v>237</v>
      </c>
      <c r="C395" s="98">
        <v>903</v>
      </c>
      <c r="D395" s="96"/>
      <c r="E395" s="246"/>
      <c r="F395" s="248">
        <v>670</v>
      </c>
      <c r="G395" s="247"/>
      <c r="H395" s="253" t="s">
        <v>307</v>
      </c>
      <c r="I395" s="10"/>
    </row>
    <row r="396" spans="2:9" ht="12" customHeight="1">
      <c r="B396" s="97" t="s">
        <v>237</v>
      </c>
      <c r="C396" s="98">
        <v>904</v>
      </c>
      <c r="D396" s="96"/>
      <c r="E396" s="246"/>
      <c r="F396" s="248">
        <v>678</v>
      </c>
      <c r="G396" s="247"/>
      <c r="H396" s="253" t="s">
        <v>305</v>
      </c>
      <c r="I396" s="10"/>
    </row>
    <row r="397" spans="2:9" ht="12" customHeight="1">
      <c r="B397" s="97" t="s">
        <v>237</v>
      </c>
      <c r="C397" s="98">
        <v>905</v>
      </c>
      <c r="D397" s="96"/>
      <c r="E397" s="87"/>
      <c r="F397" s="248">
        <v>679</v>
      </c>
      <c r="G397" s="247"/>
      <c r="H397" s="253" t="s">
        <v>305</v>
      </c>
      <c r="I397" s="10"/>
    </row>
    <row r="398" spans="2:9" ht="12" customHeight="1">
      <c r="B398" s="97" t="s">
        <v>237</v>
      </c>
      <c r="C398" s="98">
        <v>906</v>
      </c>
      <c r="D398" s="96"/>
      <c r="E398" s="87"/>
      <c r="F398" s="248">
        <v>690</v>
      </c>
      <c r="G398" s="247"/>
      <c r="H398" s="253" t="s">
        <v>310</v>
      </c>
      <c r="I398" s="10"/>
    </row>
    <row r="399" spans="2:9" ht="12" customHeight="1">
      <c r="B399" s="97" t="s">
        <v>240</v>
      </c>
      <c r="C399" s="98">
        <v>415</v>
      </c>
      <c r="D399" s="96"/>
      <c r="E399" s="87"/>
      <c r="F399" s="248">
        <v>691</v>
      </c>
      <c r="G399" s="247"/>
      <c r="H399" s="253" t="s">
        <v>307</v>
      </c>
      <c r="I399" s="10"/>
    </row>
    <row r="400" spans="2:9" ht="12" customHeight="1">
      <c r="B400" s="97" t="s">
        <v>240</v>
      </c>
      <c r="C400" s="98">
        <v>416</v>
      </c>
      <c r="D400" s="96"/>
      <c r="E400" s="87"/>
      <c r="F400" s="248">
        <v>691</v>
      </c>
      <c r="G400" s="247"/>
      <c r="H400" s="253" t="s">
        <v>310</v>
      </c>
      <c r="I400" s="10"/>
    </row>
    <row r="401" spans="2:9" ht="12" customHeight="1">
      <c r="B401" s="97" t="s">
        <v>240</v>
      </c>
      <c r="C401" s="98">
        <v>417</v>
      </c>
      <c r="D401" s="96"/>
      <c r="E401" s="87"/>
      <c r="F401" s="248">
        <v>697</v>
      </c>
      <c r="G401" s="247"/>
      <c r="H401" s="253" t="s">
        <v>310</v>
      </c>
      <c r="I401" s="10"/>
    </row>
    <row r="402" spans="2:9" ht="12" customHeight="1">
      <c r="B402" s="97" t="s">
        <v>240</v>
      </c>
      <c r="C402" s="98">
        <v>418</v>
      </c>
      <c r="D402" s="96"/>
      <c r="E402" s="87"/>
      <c r="F402" s="248">
        <v>711</v>
      </c>
      <c r="G402" s="247"/>
      <c r="H402" s="253" t="s">
        <v>240</v>
      </c>
      <c r="I402" s="10"/>
    </row>
    <row r="403" spans="2:9" ht="12" customHeight="1">
      <c r="B403" s="97" t="s">
        <v>240</v>
      </c>
      <c r="C403" s="98">
        <v>419</v>
      </c>
      <c r="D403" s="96"/>
      <c r="E403" s="87"/>
      <c r="F403" s="248">
        <v>712</v>
      </c>
      <c r="G403" s="247"/>
      <c r="H403" s="253" t="s">
        <v>240</v>
      </c>
      <c r="I403" s="10"/>
    </row>
    <row r="404" spans="2:9" ht="12" customHeight="1">
      <c r="B404" s="97" t="s">
        <v>240</v>
      </c>
      <c r="C404" s="98">
        <v>420</v>
      </c>
      <c r="D404" s="96"/>
      <c r="E404" s="87"/>
      <c r="F404" s="248">
        <v>713</v>
      </c>
      <c r="G404" s="247"/>
      <c r="H404" s="253" t="s">
        <v>240</v>
      </c>
      <c r="I404" s="10"/>
    </row>
    <row r="405" spans="2:9" ht="12" customHeight="1">
      <c r="B405" s="97" t="s">
        <v>240</v>
      </c>
      <c r="C405" s="98">
        <v>421</v>
      </c>
      <c r="D405" s="96"/>
      <c r="E405" s="87"/>
      <c r="F405" s="248">
        <v>714</v>
      </c>
      <c r="G405" s="247"/>
      <c r="H405" s="253" t="s">
        <v>240</v>
      </c>
      <c r="I405" s="10"/>
    </row>
    <row r="406" spans="2:9" ht="12" customHeight="1">
      <c r="B406" s="97" t="s">
        <v>240</v>
      </c>
      <c r="C406" s="98">
        <v>422</v>
      </c>
      <c r="D406" s="96"/>
      <c r="E406" s="87"/>
      <c r="F406" s="248">
        <v>727</v>
      </c>
      <c r="G406" s="247"/>
      <c r="H406" s="253" t="s">
        <v>240</v>
      </c>
      <c r="I406" s="10"/>
    </row>
    <row r="407" spans="2:9" ht="12" customHeight="1">
      <c r="B407" s="97" t="s">
        <v>240</v>
      </c>
      <c r="C407" s="98">
        <v>423</v>
      </c>
      <c r="D407" s="96"/>
      <c r="E407" s="87"/>
      <c r="F407" s="248">
        <v>728</v>
      </c>
      <c r="G407" s="247"/>
      <c r="H407" s="253" t="s">
        <v>240</v>
      </c>
      <c r="I407" s="10"/>
    </row>
    <row r="408" spans="2:9" ht="12" customHeight="1">
      <c r="B408" s="97" t="s">
        <v>240</v>
      </c>
      <c r="C408" s="98">
        <v>424</v>
      </c>
      <c r="D408" s="96"/>
      <c r="E408" s="87"/>
      <c r="F408" s="248">
        <v>729</v>
      </c>
      <c r="G408" s="247"/>
      <c r="H408" s="253" t="s">
        <v>240</v>
      </c>
      <c r="I408" s="10"/>
    </row>
    <row r="409" spans="2:9" ht="12" customHeight="1">
      <c r="B409" s="97" t="s">
        <v>240</v>
      </c>
      <c r="C409" s="98">
        <v>425</v>
      </c>
      <c r="D409" s="96"/>
      <c r="E409" s="246"/>
      <c r="F409" s="248">
        <v>730</v>
      </c>
      <c r="G409" s="247"/>
      <c r="H409" s="253" t="s">
        <v>240</v>
      </c>
      <c r="I409" s="10"/>
    </row>
    <row r="410" spans="2:9" ht="12" customHeight="1">
      <c r="B410" s="97" t="s">
        <v>240</v>
      </c>
      <c r="C410" s="98">
        <v>426</v>
      </c>
      <c r="D410" s="96"/>
      <c r="E410" s="87"/>
      <c r="F410" s="248">
        <v>732</v>
      </c>
      <c r="G410" s="247"/>
      <c r="H410" s="253" t="s">
        <v>240</v>
      </c>
      <c r="I410" s="10"/>
    </row>
    <row r="411" spans="2:9" ht="12" customHeight="1">
      <c r="B411" s="97" t="s">
        <v>240</v>
      </c>
      <c r="C411" s="98">
        <v>427</v>
      </c>
      <c r="D411" s="96"/>
      <c r="E411" s="87"/>
      <c r="F411" s="248">
        <v>733</v>
      </c>
      <c r="G411" s="247"/>
      <c r="H411" s="253" t="s">
        <v>240</v>
      </c>
      <c r="I411" s="10"/>
    </row>
    <row r="412" spans="2:9" ht="12" customHeight="1">
      <c r="B412" s="97" t="s">
        <v>240</v>
      </c>
      <c r="C412" s="98">
        <v>428</v>
      </c>
      <c r="D412" s="96"/>
      <c r="E412" s="87"/>
      <c r="F412" s="248">
        <v>741</v>
      </c>
      <c r="G412" s="247"/>
      <c r="H412" s="253" t="s">
        <v>240</v>
      </c>
      <c r="I412" s="10"/>
    </row>
    <row r="413" spans="2:9" ht="12" customHeight="1">
      <c r="B413" s="97" t="s">
        <v>240</v>
      </c>
      <c r="C413" s="98">
        <v>429</v>
      </c>
      <c r="D413" s="96"/>
      <c r="E413" s="87"/>
      <c r="F413" s="248">
        <v>742</v>
      </c>
      <c r="G413" s="247"/>
      <c r="H413" s="253" t="s">
        <v>240</v>
      </c>
      <c r="I413" s="10"/>
    </row>
    <row r="414" spans="2:9" ht="12" customHeight="1">
      <c r="B414" s="97" t="s">
        <v>240</v>
      </c>
      <c r="C414" s="98">
        <v>430</v>
      </c>
      <c r="D414" s="96"/>
      <c r="E414" s="87"/>
      <c r="F414" s="248">
        <v>748</v>
      </c>
      <c r="G414" s="247"/>
      <c r="H414" s="253" t="s">
        <v>264</v>
      </c>
      <c r="I414" s="10"/>
    </row>
    <row r="415" spans="2:9" ht="12" customHeight="1">
      <c r="B415" s="97" t="s">
        <v>240</v>
      </c>
      <c r="C415" s="98">
        <v>431</v>
      </c>
      <c r="D415" s="96"/>
      <c r="E415" s="87"/>
      <c r="F415" s="248">
        <v>750</v>
      </c>
      <c r="G415" s="247"/>
      <c r="H415" s="253" t="s">
        <v>264</v>
      </c>
      <c r="I415" s="10"/>
    </row>
    <row r="416" spans="2:9" ht="12" customHeight="1">
      <c r="B416" s="97" t="s">
        <v>240</v>
      </c>
      <c r="C416" s="98">
        <v>434</v>
      </c>
      <c r="D416" s="96"/>
      <c r="E416" s="87"/>
      <c r="F416" s="248">
        <v>752</v>
      </c>
      <c r="G416" s="247"/>
      <c r="H416" s="253" t="s">
        <v>264</v>
      </c>
      <c r="I416" s="10"/>
    </row>
    <row r="417" spans="1:10" ht="12" customHeight="1">
      <c r="B417" s="97" t="s">
        <v>240</v>
      </c>
      <c r="C417" s="98">
        <v>436</v>
      </c>
      <c r="D417" s="96"/>
      <c r="E417" s="87"/>
      <c r="F417" s="248">
        <v>753</v>
      </c>
      <c r="G417" s="247"/>
      <c r="H417" s="253" t="s">
        <v>264</v>
      </c>
      <c r="I417" s="10"/>
    </row>
    <row r="418" spans="1:10" ht="12" customHeight="1">
      <c r="B418" s="97" t="s">
        <v>240</v>
      </c>
      <c r="C418" s="98">
        <v>437</v>
      </c>
      <c r="D418" s="96"/>
      <c r="E418" s="87"/>
      <c r="F418" s="248">
        <v>756</v>
      </c>
      <c r="G418" s="247"/>
      <c r="H418" s="253" t="s">
        <v>264</v>
      </c>
      <c r="I418" s="10"/>
    </row>
    <row r="419" spans="1:10" ht="12" customHeight="1">
      <c r="B419" s="97" t="s">
        <v>240</v>
      </c>
      <c r="C419" s="98">
        <v>438</v>
      </c>
      <c r="D419" s="96"/>
      <c r="E419" s="87"/>
      <c r="F419" s="248">
        <v>758</v>
      </c>
      <c r="G419" s="247"/>
      <c r="H419" s="253" t="s">
        <v>264</v>
      </c>
      <c r="I419" s="10"/>
    </row>
    <row r="420" spans="1:10" ht="12" customHeight="1">
      <c r="B420" s="97" t="s">
        <v>240</v>
      </c>
      <c r="C420" s="98">
        <v>439</v>
      </c>
      <c r="D420" s="96"/>
      <c r="E420" s="87"/>
      <c r="F420" s="248">
        <v>759</v>
      </c>
      <c r="G420" s="247"/>
      <c r="H420" s="253" t="s">
        <v>264</v>
      </c>
      <c r="I420" s="10"/>
    </row>
    <row r="421" spans="1:10" ht="12" customHeight="1">
      <c r="B421" s="97" t="s">
        <v>240</v>
      </c>
      <c r="C421" s="98">
        <v>440</v>
      </c>
      <c r="D421" s="96"/>
      <c r="E421" s="246"/>
      <c r="F421" s="248">
        <v>760</v>
      </c>
      <c r="G421" s="247"/>
      <c r="H421" s="253" t="s">
        <v>264</v>
      </c>
      <c r="I421" s="10"/>
    </row>
    <row r="422" spans="1:10" ht="12" customHeight="1">
      <c r="B422" s="97" t="s">
        <v>240</v>
      </c>
      <c r="C422" s="98">
        <v>441</v>
      </c>
      <c r="D422" s="96"/>
      <c r="E422" s="87"/>
      <c r="F422" s="248">
        <v>761</v>
      </c>
      <c r="G422" s="247"/>
      <c r="H422" s="253" t="s">
        <v>264</v>
      </c>
      <c r="I422" s="10"/>
    </row>
    <row r="423" spans="1:10" ht="12" customHeight="1">
      <c r="B423" s="97" t="s">
        <v>240</v>
      </c>
      <c r="C423" s="98">
        <v>442</v>
      </c>
      <c r="D423" s="96"/>
      <c r="E423" s="87"/>
      <c r="F423" s="248">
        <v>762</v>
      </c>
      <c r="G423" s="247"/>
      <c r="H423" s="253" t="s">
        <v>264</v>
      </c>
      <c r="I423" s="10"/>
    </row>
    <row r="424" spans="1:10" ht="12" customHeight="1">
      <c r="B424" s="97" t="s">
        <v>240</v>
      </c>
      <c r="C424" s="98">
        <v>443</v>
      </c>
      <c r="D424" s="96"/>
      <c r="E424" s="87"/>
      <c r="F424" s="248">
        <v>763</v>
      </c>
      <c r="G424" s="247"/>
      <c r="H424" s="253" t="s">
        <v>264</v>
      </c>
      <c r="I424" s="10"/>
    </row>
    <row r="425" spans="1:10" ht="12" customHeight="1">
      <c r="B425" s="97" t="s">
        <v>240</v>
      </c>
      <c r="C425" s="98">
        <v>444</v>
      </c>
      <c r="D425" s="96"/>
      <c r="E425" s="246"/>
      <c r="F425" s="248">
        <v>785</v>
      </c>
      <c r="G425" s="247"/>
      <c r="H425" s="253" t="s">
        <v>261</v>
      </c>
      <c r="I425" s="10"/>
    </row>
    <row r="426" spans="1:10" ht="12" customHeight="1">
      <c r="B426" s="97" t="s">
        <v>240</v>
      </c>
      <c r="C426" s="98">
        <v>711</v>
      </c>
      <c r="D426" s="96"/>
      <c r="E426" s="87"/>
      <c r="F426" s="248">
        <v>803</v>
      </c>
      <c r="G426" s="247"/>
      <c r="H426" s="253" t="s">
        <v>224</v>
      </c>
      <c r="I426" s="10"/>
    </row>
    <row r="427" spans="1:10" ht="12" customHeight="1">
      <c r="B427" s="97" t="s">
        <v>240</v>
      </c>
      <c r="C427" s="98">
        <v>712</v>
      </c>
      <c r="D427" s="96"/>
      <c r="E427" s="87"/>
      <c r="F427" s="248">
        <v>804</v>
      </c>
      <c r="G427" s="247"/>
      <c r="H427" s="253" t="s">
        <v>223</v>
      </c>
      <c r="I427" s="10"/>
    </row>
    <row r="428" spans="1:10" ht="12" customHeight="1">
      <c r="B428" s="97" t="s">
        <v>240</v>
      </c>
      <c r="C428" s="98">
        <v>713</v>
      </c>
      <c r="D428" s="96"/>
      <c r="E428" s="87"/>
      <c r="F428" s="248">
        <v>805</v>
      </c>
      <c r="G428" s="247"/>
      <c r="H428" s="253" t="s">
        <v>223</v>
      </c>
      <c r="I428" s="10"/>
    </row>
    <row r="429" spans="1:10" ht="12" customHeight="1">
      <c r="B429" s="97" t="s">
        <v>240</v>
      </c>
      <c r="C429" s="98">
        <v>714</v>
      </c>
      <c r="D429" s="96"/>
      <c r="E429" s="87"/>
      <c r="F429" s="248">
        <v>806</v>
      </c>
      <c r="G429" s="247"/>
      <c r="H429" s="253" t="s">
        <v>223</v>
      </c>
      <c r="I429" s="10"/>
    </row>
    <row r="430" spans="1:10" ht="12" customHeight="1">
      <c r="B430" s="97" t="s">
        <v>240</v>
      </c>
      <c r="C430" s="98">
        <v>727</v>
      </c>
      <c r="D430" s="96"/>
      <c r="E430" s="246"/>
      <c r="F430" s="248">
        <v>807</v>
      </c>
      <c r="G430" s="247"/>
      <c r="H430" s="253" t="s">
        <v>223</v>
      </c>
      <c r="I430" s="10"/>
    </row>
    <row r="431" spans="1:10" ht="12" customHeight="1">
      <c r="B431" s="97" t="s">
        <v>240</v>
      </c>
      <c r="C431" s="98">
        <v>728</v>
      </c>
      <c r="D431" s="96"/>
      <c r="E431" s="87"/>
      <c r="F431" s="248">
        <v>808</v>
      </c>
      <c r="G431" s="247"/>
      <c r="H431" s="253" t="s">
        <v>223</v>
      </c>
      <c r="I431" s="10"/>
    </row>
    <row r="432" spans="1:10" ht="12" customHeight="1">
      <c r="A432" s="327"/>
      <c r="B432" s="328" t="s">
        <v>240</v>
      </c>
      <c r="C432" s="329">
        <v>729</v>
      </c>
      <c r="D432" s="330"/>
      <c r="E432" s="246"/>
      <c r="F432" s="248">
        <v>809</v>
      </c>
      <c r="G432" s="247"/>
      <c r="H432" s="253" t="s">
        <v>223</v>
      </c>
      <c r="I432" s="312"/>
      <c r="J432" s="327"/>
    </row>
    <row r="433" spans="2:10" ht="12" customHeight="1">
      <c r="B433" s="97" t="s">
        <v>240</v>
      </c>
      <c r="C433" s="98">
        <v>730</v>
      </c>
      <c r="D433" s="96"/>
      <c r="E433" s="246"/>
      <c r="F433" s="248">
        <v>810</v>
      </c>
      <c r="G433" s="247"/>
      <c r="H433" s="253" t="s">
        <v>224</v>
      </c>
      <c r="I433" s="10"/>
      <c r="J433" s="327"/>
    </row>
    <row r="434" spans="2:10" ht="12" customHeight="1">
      <c r="B434" s="97" t="s">
        <v>240</v>
      </c>
      <c r="C434" s="98">
        <v>732</v>
      </c>
      <c r="D434" s="96"/>
      <c r="E434" s="246"/>
      <c r="F434" s="248">
        <v>811</v>
      </c>
      <c r="G434" s="247"/>
      <c r="H434" s="253" t="s">
        <v>188</v>
      </c>
      <c r="I434" s="10"/>
    </row>
    <row r="435" spans="2:10" ht="12" customHeight="1">
      <c r="B435" s="97" t="s">
        <v>240</v>
      </c>
      <c r="C435" s="98">
        <v>733</v>
      </c>
      <c r="D435" s="96"/>
      <c r="E435" s="246"/>
      <c r="F435" s="248">
        <v>812</v>
      </c>
      <c r="G435" s="247"/>
      <c r="H435" s="253" t="s">
        <v>188</v>
      </c>
      <c r="I435" s="10"/>
    </row>
    <row r="436" spans="2:10" ht="12" customHeight="1">
      <c r="B436" s="97" t="s">
        <v>240</v>
      </c>
      <c r="C436" s="98">
        <v>741</v>
      </c>
      <c r="D436" s="96"/>
      <c r="E436" s="246"/>
      <c r="F436" s="248">
        <v>813</v>
      </c>
      <c r="G436" s="247"/>
      <c r="H436" s="253" t="s">
        <v>188</v>
      </c>
      <c r="I436" s="10"/>
    </row>
    <row r="437" spans="2:10" ht="12" customHeight="1">
      <c r="B437" s="297" t="s">
        <v>240</v>
      </c>
      <c r="C437" s="298">
        <v>742</v>
      </c>
      <c r="D437" s="299"/>
      <c r="E437" s="246"/>
      <c r="F437" s="300">
        <v>814</v>
      </c>
      <c r="G437" s="301"/>
      <c r="H437" s="302" t="s">
        <v>120</v>
      </c>
      <c r="I437" s="10"/>
    </row>
    <row r="438" spans="2:10" ht="12" customHeight="1">
      <c r="B438" s="97" t="s">
        <v>253</v>
      </c>
      <c r="C438" s="98">
        <v>171</v>
      </c>
      <c r="D438" s="96"/>
      <c r="E438" s="246"/>
      <c r="F438" s="248">
        <v>815</v>
      </c>
      <c r="G438" s="247"/>
      <c r="H438" s="253" t="s">
        <v>188</v>
      </c>
      <c r="I438" s="10"/>
    </row>
    <row r="439" spans="2:10" ht="12" customHeight="1">
      <c r="B439" s="97" t="s">
        <v>253</v>
      </c>
      <c r="C439" s="98">
        <v>173</v>
      </c>
      <c r="D439" s="96"/>
      <c r="E439" s="246"/>
      <c r="F439" s="248">
        <v>817</v>
      </c>
      <c r="G439" s="247"/>
      <c r="H439" s="253" t="s">
        <v>120</v>
      </c>
      <c r="I439" s="10"/>
    </row>
    <row r="440" spans="2:10" ht="12" customHeight="1">
      <c r="B440" s="97" t="s">
        <v>253</v>
      </c>
      <c r="C440" s="98">
        <v>402</v>
      </c>
      <c r="D440" s="96"/>
      <c r="E440" s="246"/>
      <c r="F440" s="248">
        <v>818</v>
      </c>
      <c r="G440" s="247"/>
      <c r="H440" s="253" t="s">
        <v>140</v>
      </c>
      <c r="I440" s="10"/>
    </row>
    <row r="441" spans="2:10" ht="12" customHeight="1">
      <c r="B441" s="97" t="s">
        <v>253</v>
      </c>
      <c r="C441" s="98">
        <v>404</v>
      </c>
      <c r="D441" s="96"/>
      <c r="E441" s="246"/>
      <c r="F441" s="248">
        <v>819</v>
      </c>
      <c r="G441" s="247"/>
      <c r="H441" s="253" t="s">
        <v>140</v>
      </c>
      <c r="I441" s="10"/>
    </row>
    <row r="442" spans="2:10" ht="12" customHeight="1">
      <c r="B442" s="97" t="s">
        <v>253</v>
      </c>
      <c r="C442" s="98">
        <v>405</v>
      </c>
      <c r="D442" s="96"/>
      <c r="E442" s="246"/>
      <c r="F442" s="248">
        <v>820</v>
      </c>
      <c r="G442" s="247"/>
      <c r="H442" s="253" t="s">
        <v>140</v>
      </c>
      <c r="I442" s="10"/>
    </row>
    <row r="443" spans="2:10" ht="12" customHeight="1">
      <c r="B443" s="97" t="s">
        <v>253</v>
      </c>
      <c r="C443" s="98">
        <v>406</v>
      </c>
      <c r="D443" s="96"/>
      <c r="E443" s="246"/>
      <c r="F443" s="248">
        <v>821</v>
      </c>
      <c r="G443" s="247"/>
      <c r="H443" s="253" t="s">
        <v>178</v>
      </c>
      <c r="I443" s="10"/>
    </row>
    <row r="444" spans="2:10" ht="12" customHeight="1">
      <c r="B444" s="97" t="s">
        <v>261</v>
      </c>
      <c r="C444" s="98">
        <v>581</v>
      </c>
      <c r="D444" s="99" t="s">
        <v>326</v>
      </c>
      <c r="E444" s="246"/>
      <c r="F444" s="248">
        <v>822</v>
      </c>
      <c r="G444" s="247"/>
      <c r="H444" s="253" t="s">
        <v>178</v>
      </c>
      <c r="I444" s="10"/>
    </row>
    <row r="445" spans="2:10" ht="12" customHeight="1">
      <c r="B445" s="97" t="s">
        <v>261</v>
      </c>
      <c r="C445" s="98">
        <v>582</v>
      </c>
      <c r="D445" s="99" t="s">
        <v>326</v>
      </c>
      <c r="E445" s="246"/>
      <c r="F445" s="248">
        <v>823</v>
      </c>
      <c r="G445" s="247"/>
      <c r="H445" s="253" t="s">
        <v>182</v>
      </c>
      <c r="I445" s="10"/>
    </row>
    <row r="446" spans="2:10" ht="12" customHeight="1">
      <c r="B446" s="97" t="s">
        <v>261</v>
      </c>
      <c r="C446" s="98">
        <v>583</v>
      </c>
      <c r="D446" s="99" t="s">
        <v>326</v>
      </c>
      <c r="E446" s="246"/>
      <c r="F446" s="248">
        <v>824</v>
      </c>
      <c r="G446" s="247"/>
      <c r="H446" s="253" t="s">
        <v>182</v>
      </c>
      <c r="I446" s="10"/>
    </row>
    <row r="447" spans="2:10" ht="12" customHeight="1">
      <c r="B447" s="97" t="s">
        <v>261</v>
      </c>
      <c r="C447" s="98">
        <v>584</v>
      </c>
      <c r="D447" s="99" t="s">
        <v>326</v>
      </c>
      <c r="E447" s="246"/>
      <c r="F447" s="248">
        <v>825</v>
      </c>
      <c r="G447" s="247"/>
      <c r="H447" s="253" t="s">
        <v>210</v>
      </c>
      <c r="I447" s="10"/>
    </row>
    <row r="448" spans="2:10" ht="12" customHeight="1">
      <c r="B448" s="97" t="s">
        <v>261</v>
      </c>
      <c r="C448" s="98">
        <v>585</v>
      </c>
      <c r="D448" s="96"/>
      <c r="E448" s="246"/>
      <c r="F448" s="248">
        <v>826</v>
      </c>
      <c r="G448" s="247"/>
      <c r="H448" s="253" t="s">
        <v>224</v>
      </c>
      <c r="I448" s="10"/>
    </row>
    <row r="449" spans="1:10" ht="12" customHeight="1">
      <c r="B449" s="97" t="s">
        <v>261</v>
      </c>
      <c r="C449" s="98">
        <v>586</v>
      </c>
      <c r="D449" s="96"/>
      <c r="E449" s="246"/>
      <c r="F449" s="248">
        <v>827</v>
      </c>
      <c r="G449" s="247"/>
      <c r="H449" s="253" t="s">
        <v>223</v>
      </c>
      <c r="I449" s="10"/>
    </row>
    <row r="450" spans="1:10" ht="12" customHeight="1">
      <c r="B450" s="97" t="s">
        <v>261</v>
      </c>
      <c r="C450" s="98">
        <v>587</v>
      </c>
      <c r="D450" s="96"/>
      <c r="E450" s="246"/>
      <c r="F450" s="248">
        <v>828</v>
      </c>
      <c r="G450" s="247"/>
      <c r="H450" s="253" t="s">
        <v>223</v>
      </c>
      <c r="I450" s="10"/>
    </row>
    <row r="451" spans="1:10" ht="12" customHeight="1">
      <c r="B451" s="97" t="s">
        <v>261</v>
      </c>
      <c r="C451" s="98">
        <v>588</v>
      </c>
      <c r="D451" s="96"/>
      <c r="E451" s="246"/>
      <c r="F451" s="248">
        <v>829</v>
      </c>
      <c r="G451" s="247"/>
      <c r="H451" s="253" t="s">
        <v>223</v>
      </c>
      <c r="I451" s="10"/>
    </row>
    <row r="452" spans="1:10" ht="12" customHeight="1">
      <c r="B452" s="97" t="s">
        <v>261</v>
      </c>
      <c r="C452" s="98">
        <v>589</v>
      </c>
      <c r="D452" s="96"/>
      <c r="E452" s="246"/>
      <c r="F452" s="248">
        <v>830</v>
      </c>
      <c r="G452" s="247"/>
      <c r="H452" s="253" t="s">
        <v>210</v>
      </c>
      <c r="I452" s="10"/>
    </row>
    <row r="453" spans="1:10" ht="12" customHeight="1">
      <c r="B453" s="97" t="s">
        <v>261</v>
      </c>
      <c r="C453" s="98">
        <v>590</v>
      </c>
      <c r="D453" s="96"/>
      <c r="E453" s="246"/>
      <c r="F453" s="248">
        <v>830</v>
      </c>
      <c r="G453" s="247"/>
      <c r="H453" s="253" t="s">
        <v>224</v>
      </c>
      <c r="I453" s="10"/>
    </row>
    <row r="454" spans="1:10" ht="12" customHeight="1">
      <c r="B454" s="97" t="s">
        <v>261</v>
      </c>
      <c r="C454" s="98">
        <v>591</v>
      </c>
      <c r="D454" s="96"/>
      <c r="E454" s="246"/>
      <c r="F454" s="248">
        <v>831</v>
      </c>
      <c r="G454" s="247"/>
      <c r="H454" s="253" t="s">
        <v>224</v>
      </c>
      <c r="I454" s="10"/>
    </row>
    <row r="455" spans="1:10" ht="12" customHeight="1">
      <c r="B455" s="97" t="s">
        <v>261</v>
      </c>
      <c r="C455" s="98">
        <v>592</v>
      </c>
      <c r="D455" s="96"/>
      <c r="E455" s="246"/>
      <c r="F455" s="248">
        <v>832</v>
      </c>
      <c r="G455" s="247"/>
      <c r="H455" s="253" t="s">
        <v>188</v>
      </c>
      <c r="I455" s="10"/>
    </row>
    <row r="456" spans="1:10" ht="12" customHeight="1">
      <c r="B456" s="97" t="s">
        <v>261</v>
      </c>
      <c r="C456" s="98">
        <v>593</v>
      </c>
      <c r="D456" s="96"/>
      <c r="E456" s="246"/>
      <c r="F456" s="248">
        <v>832</v>
      </c>
      <c r="G456" s="247"/>
      <c r="H456" s="253" t="s">
        <v>224</v>
      </c>
      <c r="I456" s="10"/>
    </row>
    <row r="457" spans="1:10" ht="12" customHeight="1">
      <c r="B457" s="97" t="s">
        <v>261</v>
      </c>
      <c r="C457" s="98">
        <v>785</v>
      </c>
      <c r="D457" s="96"/>
      <c r="E457" s="246"/>
      <c r="F457" s="248">
        <v>833</v>
      </c>
      <c r="G457" s="247"/>
      <c r="H457" s="253" t="s">
        <v>210</v>
      </c>
      <c r="I457" s="10"/>
    </row>
    <row r="458" spans="1:10" ht="12" customHeight="1">
      <c r="B458" s="97" t="s">
        <v>262</v>
      </c>
      <c r="C458" s="98">
        <v>149</v>
      </c>
      <c r="D458" s="96"/>
      <c r="E458" s="246"/>
      <c r="F458" s="248">
        <v>834</v>
      </c>
      <c r="G458" s="247"/>
      <c r="H458" s="253" t="s">
        <v>210</v>
      </c>
      <c r="I458" s="10"/>
    </row>
    <row r="459" spans="1:10" ht="12" customHeight="1">
      <c r="B459" s="97" t="s">
        <v>262</v>
      </c>
      <c r="C459" s="98">
        <v>150</v>
      </c>
      <c r="D459" s="96"/>
      <c r="E459" s="246"/>
      <c r="F459" s="248">
        <v>835</v>
      </c>
      <c r="G459" s="247"/>
      <c r="H459" s="253" t="s">
        <v>210</v>
      </c>
      <c r="I459" s="10"/>
    </row>
    <row r="460" spans="1:10" ht="12" customHeight="1">
      <c r="B460" s="97" t="s">
        <v>262</v>
      </c>
      <c r="C460" s="98">
        <v>151</v>
      </c>
      <c r="D460" s="96"/>
      <c r="E460" s="87"/>
      <c r="F460" s="248">
        <v>836</v>
      </c>
      <c r="G460" s="247"/>
      <c r="H460" s="253" t="s">
        <v>210</v>
      </c>
      <c r="I460" s="10"/>
    </row>
    <row r="461" spans="1:10" ht="12" customHeight="1">
      <c r="B461" s="97" t="s">
        <v>262</v>
      </c>
      <c r="C461" s="98">
        <v>159</v>
      </c>
      <c r="D461" s="96"/>
      <c r="E461" s="87"/>
      <c r="F461" s="248">
        <v>837</v>
      </c>
      <c r="G461" s="247"/>
      <c r="H461" s="253" t="s">
        <v>210</v>
      </c>
      <c r="I461" s="10"/>
    </row>
    <row r="462" spans="1:10" ht="12" customHeight="1">
      <c r="B462" s="97" t="s">
        <v>262</v>
      </c>
      <c r="C462" s="98">
        <v>408</v>
      </c>
      <c r="D462" s="96"/>
      <c r="E462" s="87"/>
      <c r="F462" s="248">
        <v>838</v>
      </c>
      <c r="G462" s="247"/>
      <c r="H462" s="253" t="s">
        <v>210</v>
      </c>
      <c r="I462" s="10"/>
    </row>
    <row r="463" spans="1:10" ht="12" customHeight="1">
      <c r="B463" s="97" t="s">
        <v>262</v>
      </c>
      <c r="C463" s="98">
        <v>409</v>
      </c>
      <c r="D463" s="96"/>
      <c r="E463" s="87"/>
      <c r="F463" s="248">
        <v>839</v>
      </c>
      <c r="G463" s="247"/>
      <c r="H463" s="253" t="s">
        <v>210</v>
      </c>
      <c r="I463" s="10"/>
    </row>
    <row r="464" spans="1:10" ht="12" customHeight="1">
      <c r="A464" s="331"/>
      <c r="B464" s="297" t="s">
        <v>262</v>
      </c>
      <c r="C464" s="298">
        <v>410</v>
      </c>
      <c r="D464" s="299"/>
      <c r="E464" s="332"/>
      <c r="F464" s="300">
        <v>840</v>
      </c>
      <c r="G464" s="301"/>
      <c r="H464" s="302" t="s">
        <v>182</v>
      </c>
      <c r="I464" s="268"/>
      <c r="J464" s="327"/>
    </row>
    <row r="465" spans="2:9" ht="12" customHeight="1">
      <c r="B465" s="97" t="s">
        <v>264</v>
      </c>
      <c r="C465" s="98">
        <v>177</v>
      </c>
      <c r="D465" s="96"/>
      <c r="E465" s="87"/>
      <c r="F465" s="248">
        <v>840</v>
      </c>
      <c r="G465" s="247"/>
      <c r="H465" s="253" t="s">
        <v>210</v>
      </c>
      <c r="I465" s="10"/>
    </row>
    <row r="466" spans="2:9" ht="12" customHeight="1">
      <c r="B466" s="97" t="s">
        <v>264</v>
      </c>
      <c r="C466" s="98">
        <v>178</v>
      </c>
      <c r="D466" s="96"/>
      <c r="E466" s="246"/>
      <c r="F466" s="248">
        <v>841</v>
      </c>
      <c r="G466" s="247"/>
      <c r="H466" s="253" t="s">
        <v>210</v>
      </c>
      <c r="I466" s="10"/>
    </row>
    <row r="467" spans="2:9" ht="12" customHeight="1">
      <c r="B467" s="97" t="s">
        <v>264</v>
      </c>
      <c r="C467" s="98">
        <v>179</v>
      </c>
      <c r="D467" s="96"/>
      <c r="E467" s="246"/>
      <c r="F467" s="248">
        <v>842</v>
      </c>
      <c r="G467" s="247"/>
      <c r="H467" s="253" t="s">
        <v>210</v>
      </c>
      <c r="I467" s="10"/>
    </row>
    <row r="468" spans="2:9" ht="12" customHeight="1">
      <c r="B468" s="97" t="s">
        <v>264</v>
      </c>
      <c r="C468" s="98">
        <v>181</v>
      </c>
      <c r="D468" s="96"/>
      <c r="E468" s="246"/>
      <c r="F468" s="248">
        <v>843</v>
      </c>
      <c r="G468" s="247"/>
      <c r="H468" s="253" t="s">
        <v>208</v>
      </c>
      <c r="I468" s="10"/>
    </row>
    <row r="469" spans="2:9" ht="12" customHeight="1">
      <c r="B469" s="97" t="s">
        <v>264</v>
      </c>
      <c r="C469" s="98">
        <v>182</v>
      </c>
      <c r="D469" s="96"/>
      <c r="E469" s="246"/>
      <c r="F469" s="248">
        <v>845</v>
      </c>
      <c r="G469" s="247"/>
      <c r="H469" s="253" t="s">
        <v>210</v>
      </c>
      <c r="I469" s="10"/>
    </row>
    <row r="470" spans="2:9" ht="12" customHeight="1">
      <c r="B470" s="97" t="s">
        <v>264</v>
      </c>
      <c r="C470" s="98">
        <v>183</v>
      </c>
      <c r="D470" s="96"/>
      <c r="E470" s="246"/>
      <c r="F470" s="248">
        <v>846</v>
      </c>
      <c r="G470" s="247"/>
      <c r="H470" s="253" t="s">
        <v>212</v>
      </c>
      <c r="I470" s="10"/>
    </row>
    <row r="471" spans="2:9" ht="12" customHeight="1">
      <c r="B471" s="97" t="s">
        <v>264</v>
      </c>
      <c r="C471" s="98">
        <v>185</v>
      </c>
      <c r="D471" s="96"/>
      <c r="E471" s="246"/>
      <c r="F471" s="248">
        <v>847</v>
      </c>
      <c r="G471" s="247"/>
      <c r="H471" s="253" t="s">
        <v>217</v>
      </c>
      <c r="I471" s="10"/>
    </row>
    <row r="472" spans="2:9" ht="12" customHeight="1">
      <c r="B472" s="97" t="s">
        <v>264</v>
      </c>
      <c r="C472" s="98">
        <v>186</v>
      </c>
      <c r="D472" s="96"/>
      <c r="E472" s="87"/>
      <c r="F472" s="248">
        <v>848</v>
      </c>
      <c r="G472" s="247"/>
      <c r="H472" s="253" t="s">
        <v>217</v>
      </c>
      <c r="I472" s="10"/>
    </row>
    <row r="473" spans="2:9" ht="12" customHeight="1">
      <c r="B473" s="97" t="s">
        <v>264</v>
      </c>
      <c r="C473" s="98">
        <v>191</v>
      </c>
      <c r="D473" s="96"/>
      <c r="E473" s="87"/>
      <c r="F473" s="248">
        <v>849</v>
      </c>
      <c r="G473" s="247"/>
      <c r="H473" s="253" t="s">
        <v>217</v>
      </c>
      <c r="I473" s="10"/>
    </row>
    <row r="474" spans="2:9" ht="12" customHeight="1">
      <c r="B474" s="97" t="s">
        <v>264</v>
      </c>
      <c r="C474" s="98">
        <v>194</v>
      </c>
      <c r="D474" s="96"/>
      <c r="E474" s="87"/>
      <c r="F474" s="248">
        <v>849</v>
      </c>
      <c r="G474" s="247"/>
      <c r="H474" s="253" t="s">
        <v>264</v>
      </c>
      <c r="I474" s="10"/>
    </row>
    <row r="475" spans="2:9" ht="12" customHeight="1">
      <c r="B475" s="97" t="s">
        <v>264</v>
      </c>
      <c r="C475" s="98">
        <v>341</v>
      </c>
      <c r="D475" s="96"/>
      <c r="E475" s="87"/>
      <c r="F475" s="248">
        <v>850</v>
      </c>
      <c r="G475" s="247"/>
      <c r="H475" s="253" t="s">
        <v>196</v>
      </c>
      <c r="I475" s="10"/>
    </row>
    <row r="476" spans="2:9" ht="12" customHeight="1">
      <c r="B476" s="97" t="s">
        <v>264</v>
      </c>
      <c r="C476" s="98">
        <v>345</v>
      </c>
      <c r="D476" s="96"/>
      <c r="E476" s="87"/>
      <c r="F476" s="248">
        <v>850</v>
      </c>
      <c r="G476" s="247"/>
      <c r="H476" s="253" t="s">
        <v>223</v>
      </c>
      <c r="I476" s="10"/>
    </row>
    <row r="477" spans="2:9" ht="12" customHeight="1">
      <c r="B477" s="97" t="s">
        <v>264</v>
      </c>
      <c r="C477" s="98">
        <v>355</v>
      </c>
      <c r="D477" s="96"/>
      <c r="E477" s="87"/>
      <c r="F477" s="248">
        <v>851</v>
      </c>
      <c r="G477" s="247"/>
      <c r="H477" s="253" t="s">
        <v>196</v>
      </c>
      <c r="I477" s="10"/>
    </row>
    <row r="478" spans="2:9" ht="12" customHeight="1">
      <c r="B478" s="97" t="s">
        <v>264</v>
      </c>
      <c r="C478" s="98">
        <v>380</v>
      </c>
      <c r="D478" s="96"/>
      <c r="E478" s="87"/>
      <c r="F478" s="248">
        <v>852</v>
      </c>
      <c r="G478" s="247"/>
      <c r="H478" s="253" t="s">
        <v>223</v>
      </c>
      <c r="I478" s="10"/>
    </row>
    <row r="479" spans="2:9" ht="12" customHeight="1">
      <c r="B479" s="97" t="s">
        <v>264</v>
      </c>
      <c r="C479" s="98">
        <v>381</v>
      </c>
      <c r="D479" s="96"/>
      <c r="E479" s="246"/>
      <c r="F479" s="248">
        <v>852</v>
      </c>
      <c r="G479" s="247"/>
      <c r="H479" s="253" t="s">
        <v>224</v>
      </c>
      <c r="I479" s="10"/>
    </row>
    <row r="480" spans="2:9" ht="12" customHeight="1">
      <c r="B480" s="97" t="s">
        <v>264</v>
      </c>
      <c r="C480" s="98">
        <v>382</v>
      </c>
      <c r="D480" s="96"/>
      <c r="E480" s="87"/>
      <c r="F480" s="248">
        <v>853</v>
      </c>
      <c r="G480" s="247"/>
      <c r="H480" s="253" t="s">
        <v>208</v>
      </c>
      <c r="I480" s="10"/>
    </row>
    <row r="481" spans="2:9" ht="12" customHeight="1">
      <c r="B481" s="97" t="s">
        <v>264</v>
      </c>
      <c r="C481" s="98">
        <v>383</v>
      </c>
      <c r="D481" s="96"/>
      <c r="E481" s="87"/>
      <c r="F481" s="248">
        <v>854</v>
      </c>
      <c r="G481" s="247"/>
      <c r="H481" s="253" t="s">
        <v>208</v>
      </c>
      <c r="I481" s="10"/>
    </row>
    <row r="482" spans="2:9" ht="12" customHeight="1">
      <c r="B482" s="97" t="s">
        <v>264</v>
      </c>
      <c r="C482" s="98">
        <v>384</v>
      </c>
      <c r="D482" s="96"/>
      <c r="E482" s="246"/>
      <c r="F482" s="248">
        <v>855</v>
      </c>
      <c r="G482" s="247"/>
      <c r="H482" s="253" t="s">
        <v>208</v>
      </c>
      <c r="I482" s="10"/>
    </row>
    <row r="483" spans="2:9" ht="12" customHeight="1">
      <c r="B483" s="97" t="s">
        <v>264</v>
      </c>
      <c r="C483" s="98">
        <v>385</v>
      </c>
      <c r="D483" s="96"/>
      <c r="E483" s="246"/>
      <c r="F483" s="248">
        <v>856</v>
      </c>
      <c r="G483" s="247"/>
      <c r="H483" s="253" t="s">
        <v>223</v>
      </c>
      <c r="I483" s="10"/>
    </row>
    <row r="484" spans="2:9" ht="12" customHeight="1">
      <c r="B484" s="97" t="s">
        <v>264</v>
      </c>
      <c r="C484" s="98">
        <v>386</v>
      </c>
      <c r="D484" s="96"/>
      <c r="E484" s="246"/>
      <c r="F484" s="248">
        <v>857</v>
      </c>
      <c r="G484" s="247"/>
      <c r="H484" s="253" t="s">
        <v>223</v>
      </c>
      <c r="I484" s="10"/>
    </row>
    <row r="485" spans="2:9" ht="12" customHeight="1">
      <c r="B485" s="97" t="s">
        <v>264</v>
      </c>
      <c r="C485" s="98">
        <v>748</v>
      </c>
      <c r="D485" s="96"/>
      <c r="E485" s="246"/>
      <c r="F485" s="248">
        <v>858</v>
      </c>
      <c r="G485" s="247"/>
      <c r="H485" s="253" t="s">
        <v>223</v>
      </c>
      <c r="I485" s="10"/>
    </row>
    <row r="486" spans="2:9" ht="12" customHeight="1">
      <c r="B486" s="97" t="s">
        <v>264</v>
      </c>
      <c r="C486" s="98">
        <v>750</v>
      </c>
      <c r="D486" s="96"/>
      <c r="E486" s="246"/>
      <c r="F486" s="248">
        <v>859</v>
      </c>
      <c r="G486" s="247"/>
      <c r="H486" s="253" t="s">
        <v>223</v>
      </c>
      <c r="I486" s="10"/>
    </row>
    <row r="487" spans="2:9" ht="12" customHeight="1">
      <c r="B487" s="97" t="s">
        <v>264</v>
      </c>
      <c r="C487" s="98">
        <v>752</v>
      </c>
      <c r="D487" s="96"/>
      <c r="E487" s="246"/>
      <c r="F487" s="248">
        <v>860</v>
      </c>
      <c r="G487" s="247"/>
      <c r="H487" s="253" t="s">
        <v>223</v>
      </c>
      <c r="I487" s="10"/>
    </row>
    <row r="488" spans="2:9" ht="12" customHeight="1">
      <c r="B488" s="97" t="s">
        <v>264</v>
      </c>
      <c r="C488" s="98">
        <v>753</v>
      </c>
      <c r="D488" s="96"/>
      <c r="E488" s="87"/>
      <c r="F488" s="248">
        <v>861</v>
      </c>
      <c r="G488" s="247"/>
      <c r="H488" s="253" t="s">
        <v>210</v>
      </c>
      <c r="I488" s="10"/>
    </row>
    <row r="489" spans="2:9" ht="12" customHeight="1">
      <c r="B489" s="97" t="s">
        <v>264</v>
      </c>
      <c r="C489" s="98">
        <v>756</v>
      </c>
      <c r="D489" s="96"/>
      <c r="E489" s="87"/>
      <c r="F489" s="248">
        <v>862</v>
      </c>
      <c r="G489" s="247"/>
      <c r="H489" s="253" t="s">
        <v>223</v>
      </c>
      <c r="I489" s="10"/>
    </row>
    <row r="490" spans="2:9" ht="12" customHeight="1">
      <c r="B490" s="97" t="s">
        <v>264</v>
      </c>
      <c r="C490" s="98">
        <v>758</v>
      </c>
      <c r="D490" s="96"/>
      <c r="E490" s="87"/>
      <c r="F490" s="248">
        <v>863</v>
      </c>
      <c r="G490" s="247"/>
      <c r="H490" s="253" t="s">
        <v>223</v>
      </c>
      <c r="I490" s="10"/>
    </row>
    <row r="491" spans="2:9" ht="12" customHeight="1">
      <c r="B491" s="97" t="s">
        <v>264</v>
      </c>
      <c r="C491" s="98">
        <v>759</v>
      </c>
      <c r="D491" s="96"/>
      <c r="E491" s="87"/>
      <c r="F491" s="248">
        <v>864</v>
      </c>
      <c r="G491" s="247"/>
      <c r="H491" s="253" t="s">
        <v>223</v>
      </c>
      <c r="I491" s="10"/>
    </row>
    <row r="492" spans="2:9" ht="12" customHeight="1">
      <c r="B492" s="97" t="s">
        <v>264</v>
      </c>
      <c r="C492" s="98">
        <v>760</v>
      </c>
      <c r="D492" s="96"/>
      <c r="E492" s="87"/>
      <c r="F492" s="248">
        <v>865</v>
      </c>
      <c r="G492" s="247"/>
      <c r="H492" s="253" t="s">
        <v>223</v>
      </c>
      <c r="I492" s="10"/>
    </row>
    <row r="493" spans="2:9" ht="12" customHeight="1">
      <c r="B493" s="97" t="s">
        <v>264</v>
      </c>
      <c r="C493" s="98">
        <v>761</v>
      </c>
      <c r="D493" s="96"/>
      <c r="E493" s="246"/>
      <c r="F493" s="248">
        <v>866</v>
      </c>
      <c r="G493" s="247"/>
      <c r="H493" s="253" t="s">
        <v>224</v>
      </c>
      <c r="I493" s="10"/>
    </row>
    <row r="494" spans="2:9" ht="12" customHeight="1">
      <c r="B494" s="97" t="s">
        <v>264</v>
      </c>
      <c r="C494" s="98">
        <v>762</v>
      </c>
      <c r="D494" s="96"/>
      <c r="E494" s="246"/>
      <c r="F494" s="248">
        <v>867</v>
      </c>
      <c r="G494" s="247"/>
      <c r="H494" s="253" t="s">
        <v>224</v>
      </c>
      <c r="I494" s="10"/>
    </row>
    <row r="495" spans="2:9" ht="12" customHeight="1">
      <c r="B495" s="97" t="s">
        <v>264</v>
      </c>
      <c r="C495" s="98">
        <v>763</v>
      </c>
      <c r="D495" s="96"/>
      <c r="E495" s="246"/>
      <c r="F495" s="248">
        <v>868</v>
      </c>
      <c r="G495" s="247"/>
      <c r="H495" s="253" t="s">
        <v>224</v>
      </c>
      <c r="I495" s="10"/>
    </row>
    <row r="496" spans="2:9" ht="12" customHeight="1">
      <c r="B496" s="97" t="s">
        <v>264</v>
      </c>
      <c r="C496" s="98">
        <v>849</v>
      </c>
      <c r="D496" s="96"/>
      <c r="E496" s="246"/>
      <c r="F496" s="248">
        <v>869</v>
      </c>
      <c r="G496" s="247"/>
      <c r="H496" s="253" t="s">
        <v>224</v>
      </c>
      <c r="I496" s="10"/>
    </row>
    <row r="497" spans="2:9" ht="12" customHeight="1">
      <c r="B497" s="97" t="s">
        <v>264</v>
      </c>
      <c r="C497" s="98" t="s">
        <v>330</v>
      </c>
      <c r="D497" s="96"/>
      <c r="E497" s="87"/>
      <c r="F497" s="248">
        <v>870</v>
      </c>
      <c r="G497" s="247"/>
      <c r="H497" s="253" t="s">
        <v>225</v>
      </c>
      <c r="I497" s="10"/>
    </row>
    <row r="498" spans="2:9" ht="12" customHeight="1">
      <c r="B498" s="97" t="s">
        <v>264</v>
      </c>
      <c r="C498" s="98" t="s">
        <v>330</v>
      </c>
      <c r="D498" s="96"/>
      <c r="E498" s="87"/>
      <c r="F498" s="248">
        <v>871</v>
      </c>
      <c r="G498" s="247"/>
      <c r="H498" s="253" t="s">
        <v>218</v>
      </c>
      <c r="I498" s="10"/>
    </row>
    <row r="499" spans="2:9" ht="12" customHeight="1">
      <c r="B499" s="97" t="s">
        <v>264</v>
      </c>
      <c r="C499" s="98" t="s">
        <v>330</v>
      </c>
      <c r="D499" s="96"/>
      <c r="E499" s="87"/>
      <c r="F499" s="248">
        <v>872</v>
      </c>
      <c r="G499" s="247"/>
      <c r="H499" s="253" t="s">
        <v>198</v>
      </c>
      <c r="I499" s="10"/>
    </row>
    <row r="500" spans="2:9" ht="12" customHeight="1">
      <c r="B500" s="97" t="s">
        <v>264</v>
      </c>
      <c r="C500" s="98" t="s">
        <v>330</v>
      </c>
      <c r="D500" s="96"/>
      <c r="E500" s="87"/>
      <c r="F500" s="248">
        <v>873</v>
      </c>
      <c r="G500" s="247"/>
      <c r="H500" s="253" t="s">
        <v>198</v>
      </c>
      <c r="I500" s="10"/>
    </row>
    <row r="501" spans="2:9" ht="12" customHeight="1">
      <c r="B501" s="97" t="s">
        <v>264</v>
      </c>
      <c r="C501" s="98" t="s">
        <v>330</v>
      </c>
      <c r="D501" s="96"/>
      <c r="E501" s="246"/>
      <c r="F501" s="248">
        <v>874</v>
      </c>
      <c r="G501" s="247"/>
      <c r="H501" s="253" t="s">
        <v>198</v>
      </c>
      <c r="I501" s="10"/>
    </row>
    <row r="502" spans="2:9" ht="12" customHeight="1">
      <c r="B502" s="97" t="s">
        <v>264</v>
      </c>
      <c r="C502" s="98" t="s">
        <v>330</v>
      </c>
      <c r="D502" s="96"/>
      <c r="E502" s="246"/>
      <c r="F502" s="248">
        <v>875</v>
      </c>
      <c r="G502" s="247"/>
      <c r="H502" s="253" t="s">
        <v>138</v>
      </c>
      <c r="I502" s="10"/>
    </row>
    <row r="503" spans="2:9" ht="12" customHeight="1">
      <c r="B503" s="97" t="s">
        <v>264</v>
      </c>
      <c r="C503" s="98" t="s">
        <v>330</v>
      </c>
      <c r="D503" s="96"/>
      <c r="E503" s="246"/>
      <c r="F503" s="248">
        <v>876</v>
      </c>
      <c r="G503" s="247"/>
      <c r="H503" s="253" t="s">
        <v>138</v>
      </c>
      <c r="I503" s="10"/>
    </row>
    <row r="504" spans="2:9" ht="12" customHeight="1">
      <c r="B504" s="97" t="s">
        <v>264</v>
      </c>
      <c r="C504" s="98" t="s">
        <v>330</v>
      </c>
      <c r="D504" s="96"/>
      <c r="E504" s="246"/>
      <c r="F504" s="248">
        <v>877</v>
      </c>
      <c r="G504" s="247"/>
      <c r="H504" s="253" t="s">
        <v>138</v>
      </c>
      <c r="I504" s="10"/>
    </row>
    <row r="505" spans="2:9" ht="12" customHeight="1">
      <c r="B505" s="97" t="s">
        <v>264</v>
      </c>
      <c r="C505" s="98" t="s">
        <v>330</v>
      </c>
      <c r="D505" s="96"/>
      <c r="E505" s="246"/>
      <c r="F505" s="248">
        <v>878</v>
      </c>
      <c r="G505" s="247"/>
      <c r="H505" s="253" t="s">
        <v>138</v>
      </c>
      <c r="I505" s="10"/>
    </row>
    <row r="506" spans="2:9" ht="12" customHeight="1">
      <c r="B506" s="97" t="s">
        <v>264</v>
      </c>
      <c r="C506" s="98" t="s">
        <v>330</v>
      </c>
      <c r="D506" s="96"/>
      <c r="E506" s="246"/>
      <c r="F506" s="248">
        <v>879</v>
      </c>
      <c r="G506" s="247"/>
      <c r="H506" s="253" t="s">
        <v>138</v>
      </c>
      <c r="I506" s="10"/>
    </row>
    <row r="507" spans="2:9" ht="12" customHeight="1">
      <c r="B507" s="97" t="s">
        <v>264</v>
      </c>
      <c r="C507" s="98" t="s">
        <v>331</v>
      </c>
      <c r="D507" s="96"/>
      <c r="E507" s="246"/>
      <c r="F507" s="248">
        <v>880</v>
      </c>
      <c r="G507" s="247"/>
      <c r="H507" s="253" t="s">
        <v>138</v>
      </c>
      <c r="I507" s="10"/>
    </row>
    <row r="508" spans="2:9" ht="12" customHeight="1">
      <c r="B508" s="97" t="s">
        <v>264</v>
      </c>
      <c r="C508" s="98" t="s">
        <v>331</v>
      </c>
      <c r="D508" s="96"/>
      <c r="E508" s="246"/>
      <c r="F508" s="248">
        <v>881</v>
      </c>
      <c r="G508" s="247"/>
      <c r="H508" s="253" t="s">
        <v>138</v>
      </c>
      <c r="I508" s="10"/>
    </row>
    <row r="509" spans="2:9" ht="12" customHeight="1">
      <c r="B509" s="97" t="s">
        <v>264</v>
      </c>
      <c r="C509" s="98" t="s">
        <v>332</v>
      </c>
      <c r="D509" s="96"/>
      <c r="E509" s="246"/>
      <c r="F509" s="248">
        <v>882</v>
      </c>
      <c r="G509" s="247"/>
      <c r="H509" s="253" t="s">
        <v>210</v>
      </c>
      <c r="I509" s="10"/>
    </row>
    <row r="510" spans="2:9" ht="12" customHeight="1">
      <c r="B510" s="97" t="s">
        <v>264</v>
      </c>
      <c r="C510" s="98" t="s">
        <v>332</v>
      </c>
      <c r="D510" s="96"/>
      <c r="E510" s="246"/>
      <c r="F510" s="248">
        <v>883</v>
      </c>
      <c r="G510" s="247"/>
      <c r="H510" s="253" t="s">
        <v>210</v>
      </c>
      <c r="I510" s="10"/>
    </row>
    <row r="511" spans="2:9" ht="12" customHeight="1">
      <c r="B511" s="97" t="s">
        <v>264</v>
      </c>
      <c r="C511" s="98" t="s">
        <v>332</v>
      </c>
      <c r="D511" s="96"/>
      <c r="E511" s="246"/>
      <c r="F511" s="248">
        <v>884</v>
      </c>
      <c r="G511" s="247"/>
      <c r="H511" s="253" t="s">
        <v>210</v>
      </c>
      <c r="I511" s="10"/>
    </row>
    <row r="512" spans="2:9" ht="12" customHeight="1">
      <c r="B512" s="97" t="s">
        <v>264</v>
      </c>
      <c r="C512" s="98" t="s">
        <v>332</v>
      </c>
      <c r="D512" s="96"/>
      <c r="E512" s="246"/>
      <c r="F512" s="248">
        <v>885</v>
      </c>
      <c r="G512" s="247"/>
      <c r="H512" s="253" t="s">
        <v>153</v>
      </c>
      <c r="I512" s="10"/>
    </row>
    <row r="513" spans="1:10" ht="12" customHeight="1">
      <c r="B513" s="97" t="s">
        <v>264</v>
      </c>
      <c r="C513" s="98" t="s">
        <v>332</v>
      </c>
      <c r="D513" s="96"/>
      <c r="E513" s="246"/>
      <c r="F513" s="248">
        <v>886</v>
      </c>
      <c r="G513" s="247"/>
      <c r="H513" s="253" t="s">
        <v>224</v>
      </c>
      <c r="I513" s="10"/>
    </row>
    <row r="514" spans="1:10" ht="12" customHeight="1">
      <c r="B514" s="97" t="s">
        <v>264</v>
      </c>
      <c r="C514" s="98" t="s">
        <v>332</v>
      </c>
      <c r="D514" s="96"/>
      <c r="E514" s="246"/>
      <c r="F514" s="248">
        <v>887</v>
      </c>
      <c r="G514" s="247"/>
      <c r="H514" s="253" t="s">
        <v>224</v>
      </c>
      <c r="I514" s="10"/>
    </row>
    <row r="515" spans="1:10" ht="12" customHeight="1">
      <c r="A515" s="327"/>
      <c r="B515" s="297" t="s">
        <v>265</v>
      </c>
      <c r="C515" s="298">
        <v>400</v>
      </c>
      <c r="D515" s="299" t="s">
        <v>326</v>
      </c>
      <c r="E515" s="246"/>
      <c r="F515" s="300">
        <v>888</v>
      </c>
      <c r="G515" s="301"/>
      <c r="H515" s="302" t="s">
        <v>224</v>
      </c>
      <c r="I515" s="268"/>
      <c r="J515" s="327"/>
    </row>
    <row r="516" spans="1:10" ht="12" customHeight="1">
      <c r="A516" s="331"/>
      <c r="B516" s="97" t="s">
        <v>281</v>
      </c>
      <c r="C516" s="98">
        <v>550</v>
      </c>
      <c r="D516" s="96"/>
      <c r="E516" s="332"/>
      <c r="F516" s="248">
        <v>889</v>
      </c>
      <c r="G516" s="247"/>
      <c r="H516" s="253" t="s">
        <v>224</v>
      </c>
      <c r="I516" s="10"/>
    </row>
    <row r="517" spans="1:10" ht="12" customHeight="1">
      <c r="B517" s="97" t="s">
        <v>281</v>
      </c>
      <c r="C517" s="98">
        <v>551</v>
      </c>
      <c r="D517" s="96"/>
      <c r="E517" s="246"/>
      <c r="F517" s="250">
        <v>890</v>
      </c>
      <c r="G517" s="247"/>
      <c r="H517" s="253" t="s">
        <v>138</v>
      </c>
      <c r="I517" s="10"/>
    </row>
    <row r="518" spans="1:10" ht="12" customHeight="1">
      <c r="B518" s="97" t="s">
        <v>281</v>
      </c>
      <c r="C518" s="98">
        <v>553</v>
      </c>
      <c r="D518" s="96"/>
      <c r="E518" s="246"/>
      <c r="F518" s="250">
        <v>891</v>
      </c>
      <c r="G518" s="247"/>
      <c r="H518" s="253" t="s">
        <v>138</v>
      </c>
      <c r="I518" s="10"/>
    </row>
    <row r="519" spans="1:10" ht="12" customHeight="1">
      <c r="B519" s="97" t="s">
        <v>281</v>
      </c>
      <c r="C519" s="98">
        <v>554</v>
      </c>
      <c r="D519" s="96"/>
      <c r="E519" s="246"/>
      <c r="F519" s="250">
        <v>892</v>
      </c>
      <c r="G519" s="247"/>
      <c r="H519" s="253" t="s">
        <v>138</v>
      </c>
      <c r="I519" s="10"/>
    </row>
    <row r="520" spans="1:10" ht="12" customHeight="1">
      <c r="B520" s="97" t="s">
        <v>281</v>
      </c>
      <c r="C520" s="98">
        <v>555</v>
      </c>
      <c r="D520" s="96"/>
      <c r="E520" s="246"/>
      <c r="F520" s="248">
        <v>893</v>
      </c>
      <c r="G520" s="247"/>
      <c r="H520" s="253" t="s">
        <v>208</v>
      </c>
      <c r="I520" s="10"/>
    </row>
    <row r="521" spans="1:10" ht="12" customHeight="1">
      <c r="B521" s="97" t="s">
        <v>281</v>
      </c>
      <c r="C521" s="98">
        <v>558</v>
      </c>
      <c r="D521" s="96"/>
      <c r="E521" s="246"/>
      <c r="F521" s="248">
        <v>894</v>
      </c>
      <c r="G521" s="247"/>
      <c r="H521" s="253" t="s">
        <v>224</v>
      </c>
      <c r="I521" s="10"/>
    </row>
    <row r="522" spans="1:10" ht="12" customHeight="1">
      <c r="B522" s="97" t="s">
        <v>281</v>
      </c>
      <c r="C522" s="98">
        <v>563</v>
      </c>
      <c r="D522" s="96"/>
      <c r="E522" s="246"/>
      <c r="F522" s="248">
        <v>895</v>
      </c>
      <c r="G522" s="247"/>
      <c r="H522" s="253" t="s">
        <v>193</v>
      </c>
      <c r="I522" s="10"/>
    </row>
    <row r="523" spans="1:10" ht="12" customHeight="1">
      <c r="B523" s="97" t="s">
        <v>281</v>
      </c>
      <c r="C523" s="98">
        <v>565</v>
      </c>
      <c r="D523" s="96"/>
      <c r="E523" s="246"/>
      <c r="F523" s="248">
        <v>896</v>
      </c>
      <c r="G523" s="247"/>
      <c r="H523" s="253" t="s">
        <v>193</v>
      </c>
      <c r="I523" s="10"/>
    </row>
    <row r="524" spans="1:10" ht="12" customHeight="1">
      <c r="B524" s="97" t="s">
        <v>281</v>
      </c>
      <c r="C524" s="98">
        <v>566</v>
      </c>
      <c r="D524" s="96"/>
      <c r="E524" s="246"/>
      <c r="F524" s="248">
        <v>897</v>
      </c>
      <c r="G524" s="247"/>
      <c r="H524" s="253" t="s">
        <v>193</v>
      </c>
      <c r="I524" s="10"/>
    </row>
    <row r="525" spans="1:10" ht="12" customHeight="1">
      <c r="B525" s="97" t="s">
        <v>281</v>
      </c>
      <c r="C525" s="98">
        <v>567</v>
      </c>
      <c r="D525" s="96"/>
      <c r="E525" s="246"/>
      <c r="F525" s="248">
        <v>898</v>
      </c>
      <c r="G525" s="247"/>
      <c r="H525" s="253" t="s">
        <v>193</v>
      </c>
      <c r="I525" s="10"/>
    </row>
    <row r="526" spans="1:10" ht="12" customHeight="1">
      <c r="B526" s="97" t="s">
        <v>281</v>
      </c>
      <c r="C526" s="98">
        <v>568</v>
      </c>
      <c r="D526" s="96"/>
      <c r="E526" s="246"/>
      <c r="F526" s="248">
        <v>899</v>
      </c>
      <c r="G526" s="247"/>
      <c r="H526" s="253" t="s">
        <v>210</v>
      </c>
      <c r="I526" s="10"/>
    </row>
    <row r="527" spans="1:10" ht="12" customHeight="1">
      <c r="B527" s="97" t="s">
        <v>281</v>
      </c>
      <c r="C527" s="98">
        <v>656</v>
      </c>
      <c r="D527" s="96"/>
      <c r="E527" s="246"/>
      <c r="F527" s="248">
        <v>900</v>
      </c>
      <c r="G527" s="247"/>
      <c r="H527" s="253" t="s">
        <v>193</v>
      </c>
      <c r="I527" s="10"/>
    </row>
    <row r="528" spans="1:10" ht="12" customHeight="1">
      <c r="B528" s="97" t="s">
        <v>281</v>
      </c>
      <c r="C528" s="98">
        <v>658</v>
      </c>
      <c r="D528" s="96"/>
      <c r="E528" s="87"/>
      <c r="F528" s="248">
        <v>901</v>
      </c>
      <c r="G528" s="247"/>
      <c r="H528" s="253" t="s">
        <v>237</v>
      </c>
      <c r="I528" s="10"/>
    </row>
    <row r="529" spans="2:9" ht="12" customHeight="1">
      <c r="B529" s="97" t="s">
        <v>303</v>
      </c>
      <c r="C529" s="98">
        <v>534</v>
      </c>
      <c r="D529" s="96"/>
      <c r="E529" s="87"/>
      <c r="F529" s="248">
        <v>902</v>
      </c>
      <c r="G529" s="247"/>
      <c r="H529" s="253" t="s">
        <v>237</v>
      </c>
      <c r="I529" s="10"/>
    </row>
    <row r="530" spans="2:9" ht="12" customHeight="1">
      <c r="B530" s="97" t="s">
        <v>303</v>
      </c>
      <c r="C530" s="98">
        <v>535</v>
      </c>
      <c r="D530" s="96"/>
      <c r="E530" s="87"/>
      <c r="F530" s="248">
        <v>903</v>
      </c>
      <c r="G530" s="247"/>
      <c r="H530" s="253" t="s">
        <v>237</v>
      </c>
      <c r="I530" s="10"/>
    </row>
    <row r="531" spans="2:9" ht="12" customHeight="1">
      <c r="B531" s="97" t="s">
        <v>305</v>
      </c>
      <c r="C531" s="98">
        <v>356</v>
      </c>
      <c r="D531" s="96"/>
      <c r="E531" s="87"/>
      <c r="F531" s="248">
        <v>904</v>
      </c>
      <c r="G531" s="247"/>
      <c r="H531" s="253" t="s">
        <v>237</v>
      </c>
      <c r="I531" s="10"/>
    </row>
    <row r="532" spans="2:9" ht="12" customHeight="1">
      <c r="B532" s="97" t="s">
        <v>305</v>
      </c>
      <c r="C532" s="98">
        <v>357</v>
      </c>
      <c r="D532" s="96"/>
      <c r="E532" s="87"/>
      <c r="F532" s="248">
        <v>905</v>
      </c>
      <c r="G532" s="247"/>
      <c r="H532" s="253" t="s">
        <v>237</v>
      </c>
      <c r="I532" s="10"/>
    </row>
    <row r="533" spans="2:9" ht="12" customHeight="1">
      <c r="B533" s="97" t="s">
        <v>305</v>
      </c>
      <c r="C533" s="98">
        <v>678</v>
      </c>
      <c r="D533" s="96"/>
      <c r="E533" s="87"/>
      <c r="F533" s="248">
        <v>906</v>
      </c>
      <c r="G533" s="247"/>
      <c r="H533" s="253" t="s">
        <v>237</v>
      </c>
      <c r="I533" s="10"/>
    </row>
    <row r="534" spans="2:9" ht="12" customHeight="1">
      <c r="B534" s="97" t="s">
        <v>305</v>
      </c>
      <c r="C534" s="98">
        <v>679</v>
      </c>
      <c r="D534" s="96"/>
      <c r="E534" s="87"/>
      <c r="F534" s="248">
        <v>907</v>
      </c>
      <c r="G534" s="247"/>
      <c r="H534" s="253" t="s">
        <v>201</v>
      </c>
      <c r="I534" s="10"/>
    </row>
    <row r="535" spans="2:9" ht="12" customHeight="1">
      <c r="B535" s="97" t="s">
        <v>306</v>
      </c>
      <c r="C535" s="98">
        <v>302</v>
      </c>
      <c r="D535" s="96"/>
      <c r="E535" s="87"/>
      <c r="F535" s="248">
        <v>908</v>
      </c>
      <c r="G535" s="247"/>
      <c r="H535" s="253" t="s">
        <v>223</v>
      </c>
      <c r="I535" s="10"/>
    </row>
    <row r="536" spans="2:9" ht="12" customHeight="1">
      <c r="B536" s="97" t="s">
        <v>306</v>
      </c>
      <c r="C536" s="98">
        <v>303</v>
      </c>
      <c r="D536" s="96"/>
      <c r="E536" s="246"/>
      <c r="F536" s="248">
        <v>909</v>
      </c>
      <c r="G536" s="247"/>
      <c r="H536" s="253" t="s">
        <v>223</v>
      </c>
      <c r="I536" s="10"/>
    </row>
    <row r="537" spans="2:9" ht="12" customHeight="1">
      <c r="B537" s="97" t="s">
        <v>306</v>
      </c>
      <c r="C537" s="98">
        <v>304</v>
      </c>
      <c r="D537" s="96"/>
      <c r="E537" s="246"/>
      <c r="F537" s="248">
        <v>910</v>
      </c>
      <c r="G537" s="247"/>
      <c r="H537" s="253" t="s">
        <v>210</v>
      </c>
      <c r="I537" s="10"/>
    </row>
    <row r="538" spans="2:9" ht="12" customHeight="1">
      <c r="B538" s="97" t="s">
        <v>306</v>
      </c>
      <c r="C538" s="98">
        <v>306</v>
      </c>
      <c r="D538" s="96"/>
      <c r="E538" s="246"/>
      <c r="F538" s="248">
        <v>911</v>
      </c>
      <c r="G538" s="247"/>
      <c r="H538" s="253" t="s">
        <v>124</v>
      </c>
      <c r="I538" s="10"/>
    </row>
    <row r="539" spans="2:9" ht="12" customHeight="1">
      <c r="B539" s="97" t="s">
        <v>306</v>
      </c>
      <c r="C539" s="98">
        <v>309</v>
      </c>
      <c r="D539" s="96"/>
      <c r="E539" s="246"/>
      <c r="F539" s="250">
        <v>912</v>
      </c>
      <c r="G539" s="247"/>
      <c r="H539" s="253" t="s">
        <v>138</v>
      </c>
      <c r="I539" s="10"/>
    </row>
    <row r="540" spans="2:9" ht="12" customHeight="1">
      <c r="B540" s="97" t="s">
        <v>306</v>
      </c>
      <c r="C540" s="98">
        <v>311</v>
      </c>
      <c r="D540" s="96"/>
      <c r="E540" s="246"/>
      <c r="F540" s="248">
        <v>914</v>
      </c>
      <c r="G540" s="247"/>
      <c r="H540" s="253" t="s">
        <v>223</v>
      </c>
      <c r="I540" s="10"/>
    </row>
    <row r="541" spans="2:9" ht="12" customHeight="1">
      <c r="B541" s="97" t="s">
        <v>306</v>
      </c>
      <c r="C541" s="98">
        <v>312</v>
      </c>
      <c r="D541" s="96"/>
      <c r="E541" s="246"/>
      <c r="F541" s="250">
        <v>916</v>
      </c>
      <c r="G541" s="247"/>
      <c r="H541" s="253" t="s">
        <v>138</v>
      </c>
      <c r="I541" s="10"/>
    </row>
    <row r="542" spans="2:9" ht="12" customHeight="1">
      <c r="B542" s="97" t="s">
        <v>306</v>
      </c>
      <c r="C542" s="98">
        <v>313</v>
      </c>
      <c r="D542" s="96"/>
      <c r="E542" s="246"/>
      <c r="F542" s="248">
        <v>922</v>
      </c>
      <c r="G542" s="247"/>
      <c r="H542" s="253" t="s">
        <v>183</v>
      </c>
      <c r="I542" s="10"/>
    </row>
    <row r="543" spans="2:9" ht="12" customHeight="1">
      <c r="B543" s="97" t="s">
        <v>306</v>
      </c>
      <c r="C543" s="98">
        <v>314</v>
      </c>
      <c r="D543" s="96"/>
      <c r="E543" s="246"/>
      <c r="F543" s="248">
        <v>923</v>
      </c>
      <c r="G543" s="247"/>
      <c r="H543" s="253" t="s">
        <v>183</v>
      </c>
      <c r="I543" s="10"/>
    </row>
    <row r="544" spans="2:9" ht="12" customHeight="1">
      <c r="B544" s="97" t="s">
        <v>306</v>
      </c>
      <c r="C544" s="98">
        <v>315</v>
      </c>
      <c r="D544" s="96"/>
      <c r="E544" s="246"/>
      <c r="F544" s="248">
        <v>1083</v>
      </c>
      <c r="G544" s="247"/>
      <c r="H544" s="253" t="s">
        <v>202</v>
      </c>
      <c r="I544" s="10"/>
    </row>
    <row r="545" spans="2:9" ht="12" customHeight="1">
      <c r="B545" s="97" t="s">
        <v>306</v>
      </c>
      <c r="C545" s="98">
        <v>316</v>
      </c>
      <c r="D545" s="96"/>
      <c r="E545" s="246"/>
      <c r="F545" s="248">
        <v>1085</v>
      </c>
      <c r="G545" s="247"/>
      <c r="H545" s="253" t="s">
        <v>201</v>
      </c>
      <c r="I545" s="10"/>
    </row>
    <row r="546" spans="2:9" ht="12" customHeight="1">
      <c r="B546" s="97" t="s">
        <v>306</v>
      </c>
      <c r="C546" s="98">
        <v>322</v>
      </c>
      <c r="D546" s="96"/>
      <c r="E546" s="246"/>
      <c r="F546" s="250">
        <v>1560</v>
      </c>
      <c r="G546" s="247"/>
      <c r="H546" s="253" t="s">
        <v>215</v>
      </c>
      <c r="I546" s="10"/>
    </row>
    <row r="547" spans="2:9" ht="12" customHeight="1">
      <c r="B547" s="97" t="s">
        <v>306</v>
      </c>
      <c r="C547" s="98">
        <v>323</v>
      </c>
      <c r="D547" s="96"/>
      <c r="E547" s="87"/>
      <c r="F547" s="250">
        <v>1562</v>
      </c>
      <c r="G547" s="247"/>
      <c r="H547" s="253" t="s">
        <v>215</v>
      </c>
      <c r="I547" s="10"/>
    </row>
    <row r="548" spans="2:9" ht="12" customHeight="1">
      <c r="B548" s="97" t="s">
        <v>306</v>
      </c>
      <c r="C548" s="98">
        <v>326</v>
      </c>
      <c r="D548" s="96"/>
      <c r="E548" s="87"/>
      <c r="F548" s="250">
        <v>1899</v>
      </c>
      <c r="G548" s="247"/>
      <c r="H548" s="253" t="s">
        <v>215</v>
      </c>
      <c r="I548" s="10"/>
    </row>
    <row r="549" spans="2:9" ht="12" customHeight="1">
      <c r="B549" s="97" t="s">
        <v>306</v>
      </c>
      <c r="C549" s="98">
        <v>327</v>
      </c>
      <c r="D549" s="96"/>
      <c r="E549" s="87"/>
      <c r="F549" s="250">
        <v>1900</v>
      </c>
      <c r="G549" s="247"/>
      <c r="H549" s="253" t="s">
        <v>215</v>
      </c>
      <c r="I549" s="10"/>
    </row>
    <row r="550" spans="2:9" ht="12" customHeight="1">
      <c r="B550" s="97" t="s">
        <v>306</v>
      </c>
      <c r="C550" s="98">
        <v>328</v>
      </c>
      <c r="D550" s="96"/>
      <c r="E550" s="87"/>
      <c r="F550" s="250">
        <v>1901</v>
      </c>
      <c r="G550" s="247"/>
      <c r="H550" s="253" t="s">
        <v>215</v>
      </c>
      <c r="I550" s="10"/>
    </row>
    <row r="551" spans="2:9" ht="12" customHeight="1">
      <c r="B551" s="97" t="s">
        <v>306</v>
      </c>
      <c r="C551" s="98">
        <v>330</v>
      </c>
      <c r="D551" s="96"/>
      <c r="E551" s="246"/>
      <c r="F551" s="248">
        <v>409001</v>
      </c>
      <c r="G551" s="247"/>
      <c r="H551" s="253" t="s">
        <v>193</v>
      </c>
      <c r="I551" s="10"/>
    </row>
    <row r="552" spans="2:9" ht="12" customHeight="1">
      <c r="B552" s="97" t="s">
        <v>306</v>
      </c>
      <c r="C552" s="98">
        <v>331</v>
      </c>
      <c r="D552" s="96"/>
      <c r="E552" s="246"/>
      <c r="F552" s="248">
        <v>409002</v>
      </c>
      <c r="G552" s="247"/>
      <c r="H552" s="253" t="s">
        <v>193</v>
      </c>
      <c r="I552" s="10"/>
    </row>
    <row r="553" spans="2:9" ht="12" customHeight="1">
      <c r="B553" s="97" t="s">
        <v>306</v>
      </c>
      <c r="C553" s="98">
        <v>334</v>
      </c>
      <c r="D553" s="96"/>
      <c r="E553" s="246"/>
      <c r="F553" s="248">
        <v>409003</v>
      </c>
      <c r="G553" s="247"/>
      <c r="H553" s="253" t="s">
        <v>193</v>
      </c>
      <c r="I553" s="10"/>
    </row>
    <row r="554" spans="2:9" ht="12" customHeight="1">
      <c r="B554" s="97" t="s">
        <v>306</v>
      </c>
      <c r="C554" s="98">
        <v>336</v>
      </c>
      <c r="D554" s="96"/>
      <c r="E554" s="246"/>
      <c r="F554" s="248">
        <v>409004</v>
      </c>
      <c r="G554" s="247"/>
      <c r="H554" s="253" t="s">
        <v>193</v>
      </c>
      <c r="I554" s="10"/>
    </row>
    <row r="555" spans="2:9" ht="12" customHeight="1">
      <c r="B555" s="97" t="s">
        <v>306</v>
      </c>
      <c r="C555" s="98">
        <v>601</v>
      </c>
      <c r="D555" s="96"/>
      <c r="E555" s="246"/>
      <c r="F555" s="248">
        <v>409005</v>
      </c>
      <c r="G555" s="247"/>
      <c r="H555" s="253" t="s">
        <v>193</v>
      </c>
      <c r="I555" s="10"/>
    </row>
    <row r="556" spans="2:9" ht="12" customHeight="1">
      <c r="B556" s="97" t="s">
        <v>306</v>
      </c>
      <c r="C556" s="98">
        <v>605</v>
      </c>
      <c r="D556" s="96"/>
      <c r="E556" s="246"/>
      <c r="F556" s="248">
        <v>409006</v>
      </c>
      <c r="G556" s="247"/>
      <c r="H556" s="253" t="s">
        <v>193</v>
      </c>
      <c r="I556" s="10"/>
    </row>
    <row r="557" spans="2:9" ht="12" customHeight="1">
      <c r="B557" s="97" t="s">
        <v>306</v>
      </c>
      <c r="C557" s="98">
        <v>607</v>
      </c>
      <c r="D557" s="96"/>
      <c r="E557" s="246"/>
      <c r="F557" s="248">
        <v>409007</v>
      </c>
      <c r="G557" s="247"/>
      <c r="H557" s="253" t="s">
        <v>193</v>
      </c>
      <c r="I557" s="10"/>
    </row>
    <row r="558" spans="2:9" ht="12" customHeight="1">
      <c r="B558" s="97" t="s">
        <v>306</v>
      </c>
      <c r="C558" s="98">
        <v>608</v>
      </c>
      <c r="D558" s="96"/>
      <c r="E558" s="246"/>
      <c r="F558" s="248">
        <v>409008</v>
      </c>
      <c r="G558" s="247"/>
      <c r="H558" s="253" t="s">
        <v>193</v>
      </c>
      <c r="I558" s="10"/>
    </row>
    <row r="559" spans="2:9" ht="12" customHeight="1">
      <c r="B559" s="97" t="s">
        <v>306</v>
      </c>
      <c r="C559" s="98">
        <v>620</v>
      </c>
      <c r="D559" s="96"/>
      <c r="E559" s="246"/>
      <c r="F559" s="248">
        <v>412001</v>
      </c>
      <c r="G559" s="247"/>
      <c r="H559" s="253" t="s">
        <v>194</v>
      </c>
      <c r="I559" s="10"/>
    </row>
    <row r="560" spans="2:9" ht="12" customHeight="1">
      <c r="B560" s="297" t="s">
        <v>306</v>
      </c>
      <c r="C560" s="298">
        <v>625</v>
      </c>
      <c r="D560" s="299"/>
      <c r="E560" s="246"/>
      <c r="F560" s="300">
        <v>412002</v>
      </c>
      <c r="G560" s="301"/>
      <c r="H560" s="302" t="s">
        <v>194</v>
      </c>
      <c r="I560" s="10"/>
    </row>
    <row r="561" spans="2:9" ht="12" customHeight="1">
      <c r="B561" s="97" t="s">
        <v>307</v>
      </c>
      <c r="C561" s="98">
        <v>360</v>
      </c>
      <c r="D561" s="96"/>
      <c r="E561" s="332"/>
      <c r="F561" s="248">
        <v>412003</v>
      </c>
      <c r="G561" s="247"/>
      <c r="H561" s="253" t="s">
        <v>194</v>
      </c>
      <c r="I561" s="10"/>
    </row>
    <row r="562" spans="2:9" ht="12" customHeight="1">
      <c r="B562" s="97" t="s">
        <v>307</v>
      </c>
      <c r="C562" s="98">
        <v>361</v>
      </c>
      <c r="D562" s="96"/>
      <c r="E562" s="246"/>
      <c r="F562" s="248">
        <v>412004</v>
      </c>
      <c r="G562" s="247"/>
      <c r="H562" s="253" t="s">
        <v>194</v>
      </c>
      <c r="I562" s="10"/>
    </row>
    <row r="563" spans="2:9" ht="12" customHeight="1">
      <c r="B563" s="97" t="s">
        <v>307</v>
      </c>
      <c r="C563" s="98">
        <v>362</v>
      </c>
      <c r="D563" s="246"/>
      <c r="E563" s="253"/>
      <c r="F563" s="246">
        <v>412005</v>
      </c>
      <c r="G563" s="247"/>
      <c r="H563" s="253" t="s">
        <v>194</v>
      </c>
      <c r="I563" s="10"/>
    </row>
    <row r="564" spans="2:9" ht="12" customHeight="1">
      <c r="B564" s="97" t="s">
        <v>307</v>
      </c>
      <c r="C564" s="98">
        <v>363</v>
      </c>
      <c r="D564" s="96"/>
      <c r="E564" s="246"/>
      <c r="F564" s="248">
        <v>412006</v>
      </c>
      <c r="G564" s="247"/>
      <c r="H564" s="253" t="s">
        <v>194</v>
      </c>
      <c r="I564" s="10"/>
    </row>
    <row r="565" spans="2:9" ht="12" customHeight="1">
      <c r="B565" s="97" t="s">
        <v>307</v>
      </c>
      <c r="C565" s="98">
        <v>364</v>
      </c>
      <c r="D565" s="96"/>
      <c r="E565" s="246"/>
      <c r="F565" s="248">
        <v>412007</v>
      </c>
      <c r="G565" s="247"/>
      <c r="H565" s="253" t="s">
        <v>194</v>
      </c>
      <c r="I565" s="10"/>
    </row>
    <row r="566" spans="2:9" ht="12" customHeight="1">
      <c r="B566" s="97" t="s">
        <v>307</v>
      </c>
      <c r="C566" s="98">
        <v>365</v>
      </c>
      <c r="D566" s="96"/>
      <c r="E566" s="246"/>
      <c r="F566" s="248">
        <v>412008</v>
      </c>
      <c r="G566" s="247"/>
      <c r="H566" s="253" t="s">
        <v>194</v>
      </c>
      <c r="I566" s="10"/>
    </row>
    <row r="567" spans="2:9" ht="12" customHeight="1">
      <c r="B567" s="97" t="s">
        <v>307</v>
      </c>
      <c r="C567" s="98">
        <v>366</v>
      </c>
      <c r="D567" s="96"/>
      <c r="E567" s="246"/>
      <c r="F567" s="248">
        <v>412009</v>
      </c>
      <c r="G567" s="247"/>
      <c r="H567" s="253" t="s">
        <v>194</v>
      </c>
      <c r="I567" s="10"/>
    </row>
    <row r="568" spans="2:9" ht="12" customHeight="1">
      <c r="B568" s="97" t="s">
        <v>307</v>
      </c>
      <c r="C568" s="98">
        <v>367</v>
      </c>
      <c r="D568" s="96"/>
      <c r="E568" s="246"/>
      <c r="F568" s="248">
        <v>412010</v>
      </c>
      <c r="G568" s="247"/>
      <c r="H568" s="253" t="s">
        <v>194</v>
      </c>
      <c r="I568" s="10"/>
    </row>
    <row r="569" spans="2:9" ht="12" customHeight="1">
      <c r="B569" s="97" t="s">
        <v>307</v>
      </c>
      <c r="C569" s="98">
        <v>368</v>
      </c>
      <c r="D569" s="96"/>
      <c r="E569" s="246"/>
      <c r="F569" s="248">
        <v>412011</v>
      </c>
      <c r="G569" s="247"/>
      <c r="H569" s="253" t="s">
        <v>194</v>
      </c>
      <c r="I569" s="10"/>
    </row>
    <row r="570" spans="2:9" ht="12" customHeight="1">
      <c r="B570" s="97" t="s">
        <v>307</v>
      </c>
      <c r="C570" s="98">
        <v>371</v>
      </c>
      <c r="D570" s="96"/>
      <c r="E570" s="246"/>
      <c r="F570" s="248">
        <v>412012</v>
      </c>
      <c r="G570" s="247"/>
      <c r="H570" s="253" t="s">
        <v>194</v>
      </c>
      <c r="I570" s="10"/>
    </row>
    <row r="571" spans="2:9" ht="12" customHeight="1">
      <c r="B571" s="97" t="s">
        <v>307</v>
      </c>
      <c r="C571" s="98">
        <v>372</v>
      </c>
      <c r="D571" s="96"/>
      <c r="E571" s="246"/>
      <c r="F571" s="248">
        <v>412013</v>
      </c>
      <c r="G571" s="247"/>
      <c r="H571" s="253" t="s">
        <v>194</v>
      </c>
      <c r="I571" s="10"/>
    </row>
    <row r="572" spans="2:9" ht="12" customHeight="1">
      <c r="B572" s="97" t="s">
        <v>307</v>
      </c>
      <c r="C572" s="98">
        <v>373</v>
      </c>
      <c r="D572" s="96"/>
      <c r="E572" s="246"/>
      <c r="F572" s="248">
        <v>412015</v>
      </c>
      <c r="G572" s="247"/>
      <c r="H572" s="253" t="s">
        <v>194</v>
      </c>
      <c r="I572" s="10"/>
    </row>
    <row r="573" spans="2:9" ht="12" customHeight="1">
      <c r="B573" s="97" t="s">
        <v>307</v>
      </c>
      <c r="C573" s="98">
        <v>374</v>
      </c>
      <c r="D573" s="96"/>
      <c r="E573" s="246"/>
      <c r="F573" s="248">
        <v>412016</v>
      </c>
      <c r="G573" s="247"/>
      <c r="H573" s="253" t="s">
        <v>194</v>
      </c>
      <c r="I573" s="10"/>
    </row>
    <row r="574" spans="2:9" ht="12" customHeight="1">
      <c r="B574" s="97" t="s">
        <v>307</v>
      </c>
      <c r="C574" s="98">
        <v>375</v>
      </c>
      <c r="D574" s="96"/>
      <c r="E574" s="246"/>
      <c r="F574" s="248">
        <v>412017</v>
      </c>
      <c r="G574" s="247"/>
      <c r="H574" s="253" t="s">
        <v>194</v>
      </c>
      <c r="I574" s="10"/>
    </row>
    <row r="575" spans="2:9" ht="12" customHeight="1">
      <c r="B575" s="97" t="s">
        <v>307</v>
      </c>
      <c r="C575" s="98">
        <v>376</v>
      </c>
      <c r="D575" s="96"/>
      <c r="E575" s="246"/>
      <c r="F575" s="248">
        <v>412018</v>
      </c>
      <c r="G575" s="247"/>
      <c r="H575" s="253" t="s">
        <v>194</v>
      </c>
      <c r="I575" s="10"/>
    </row>
    <row r="576" spans="2:9" ht="12" customHeight="1">
      <c r="B576" s="97" t="s">
        <v>307</v>
      </c>
      <c r="C576" s="98">
        <v>385</v>
      </c>
      <c r="D576" s="96"/>
      <c r="E576" s="246"/>
      <c r="F576" s="248">
        <v>412019</v>
      </c>
      <c r="G576" s="247"/>
      <c r="H576" s="253" t="s">
        <v>194</v>
      </c>
      <c r="I576" s="10"/>
    </row>
    <row r="577" spans="1:10" ht="12" customHeight="1">
      <c r="B577" s="97" t="s">
        <v>307</v>
      </c>
      <c r="C577" s="98">
        <v>386</v>
      </c>
      <c r="D577" s="96"/>
      <c r="E577" s="246"/>
      <c r="F577" s="248">
        <v>412020</v>
      </c>
      <c r="G577" s="247"/>
      <c r="H577" s="253" t="s">
        <v>194</v>
      </c>
      <c r="I577" s="10"/>
    </row>
    <row r="578" spans="1:10" ht="12" customHeight="1">
      <c r="B578" s="97" t="s">
        <v>307</v>
      </c>
      <c r="C578" s="98">
        <v>390</v>
      </c>
      <c r="D578" s="96"/>
      <c r="E578" s="87"/>
      <c r="F578" s="248">
        <v>412021</v>
      </c>
      <c r="G578" s="247"/>
      <c r="H578" s="253" t="s">
        <v>194</v>
      </c>
      <c r="I578" s="10"/>
    </row>
    <row r="579" spans="1:10" ht="12" customHeight="1">
      <c r="B579" s="97" t="s">
        <v>307</v>
      </c>
      <c r="C579" s="98">
        <v>394</v>
      </c>
      <c r="D579" s="96"/>
      <c r="E579" s="87"/>
      <c r="F579" s="248">
        <v>412022</v>
      </c>
      <c r="G579" s="247"/>
      <c r="H579" s="253" t="s">
        <v>194</v>
      </c>
      <c r="I579" s="10"/>
    </row>
    <row r="580" spans="1:10" ht="12" customHeight="1">
      <c r="B580" s="97" t="s">
        <v>307</v>
      </c>
      <c r="C580" s="98">
        <v>669</v>
      </c>
      <c r="D580" s="96"/>
      <c r="E580" s="87"/>
      <c r="F580" s="248">
        <v>412023</v>
      </c>
      <c r="G580" s="247"/>
      <c r="H580" s="253" t="s">
        <v>194</v>
      </c>
      <c r="I580" s="10"/>
    </row>
    <row r="581" spans="1:10" ht="12" customHeight="1">
      <c r="B581" s="97" t="s">
        <v>307</v>
      </c>
      <c r="C581" s="98">
        <v>670</v>
      </c>
      <c r="D581" s="96"/>
      <c r="E581" s="87"/>
      <c r="F581" s="248">
        <v>412024</v>
      </c>
      <c r="G581" s="247"/>
      <c r="H581" s="253" t="s">
        <v>194</v>
      </c>
      <c r="I581" s="10"/>
    </row>
    <row r="582" spans="1:10" ht="12" customHeight="1">
      <c r="A582" s="331"/>
      <c r="B582" s="297" t="s">
        <v>307</v>
      </c>
      <c r="C582" s="298">
        <v>691</v>
      </c>
      <c r="D582" s="299"/>
      <c r="E582" s="332"/>
      <c r="F582" s="300">
        <v>412025</v>
      </c>
      <c r="G582" s="301"/>
      <c r="H582" s="302" t="s">
        <v>194</v>
      </c>
      <c r="I582" s="268"/>
      <c r="J582" s="327"/>
    </row>
    <row r="583" spans="1:10" ht="12" customHeight="1">
      <c r="B583" s="97" t="s">
        <v>309</v>
      </c>
      <c r="C583" s="98">
        <v>433</v>
      </c>
      <c r="D583" s="96"/>
      <c r="E583" s="332"/>
      <c r="F583" s="248">
        <v>412026</v>
      </c>
      <c r="G583" s="247"/>
      <c r="H583" s="253" t="s">
        <v>194</v>
      </c>
      <c r="I583" s="10"/>
    </row>
    <row r="584" spans="1:10" ht="12" customHeight="1">
      <c r="B584" s="97" t="s">
        <v>309</v>
      </c>
      <c r="C584" s="98">
        <v>435</v>
      </c>
      <c r="D584" s="96"/>
      <c r="E584" s="87"/>
      <c r="F584" s="248">
        <v>412027</v>
      </c>
      <c r="G584" s="247"/>
      <c r="H584" s="253" t="s">
        <v>194</v>
      </c>
      <c r="I584" s="10"/>
    </row>
    <row r="585" spans="1:10" ht="12" customHeight="1">
      <c r="B585" s="97" t="s">
        <v>309</v>
      </c>
      <c r="C585" s="98">
        <v>445</v>
      </c>
      <c r="D585" s="96"/>
      <c r="E585" s="87"/>
      <c r="F585" s="248">
        <v>412028</v>
      </c>
      <c r="G585" s="247"/>
      <c r="H585" s="253" t="s">
        <v>194</v>
      </c>
      <c r="I585" s="10"/>
    </row>
    <row r="586" spans="1:10" ht="12" customHeight="1">
      <c r="B586" s="97" t="s">
        <v>309</v>
      </c>
      <c r="C586" s="98">
        <v>446</v>
      </c>
      <c r="D586" s="96"/>
      <c r="E586" s="87"/>
      <c r="F586" s="248">
        <v>412029</v>
      </c>
      <c r="G586" s="247"/>
      <c r="H586" s="253" t="s">
        <v>194</v>
      </c>
      <c r="I586" s="10"/>
    </row>
    <row r="587" spans="1:10" ht="12" customHeight="1">
      <c r="B587" s="97" t="s">
        <v>309</v>
      </c>
      <c r="C587" s="98">
        <v>447</v>
      </c>
      <c r="D587" s="96"/>
      <c r="E587" s="87"/>
      <c r="F587" s="248">
        <v>412030</v>
      </c>
      <c r="G587" s="247"/>
      <c r="H587" s="253" t="s">
        <v>194</v>
      </c>
      <c r="I587" s="10"/>
    </row>
    <row r="588" spans="1:10" ht="12" customHeight="1">
      <c r="B588" s="97" t="s">
        <v>309</v>
      </c>
      <c r="C588" s="98">
        <v>448</v>
      </c>
      <c r="D588" s="96"/>
      <c r="E588" s="87"/>
      <c r="F588" s="248">
        <v>412031</v>
      </c>
      <c r="G588" s="247"/>
      <c r="H588" s="253" t="s">
        <v>194</v>
      </c>
      <c r="I588" s="10"/>
    </row>
    <row r="589" spans="1:10" ht="12" customHeight="1">
      <c r="B589" s="97" t="s">
        <v>309</v>
      </c>
      <c r="C589" s="98">
        <v>455</v>
      </c>
      <c r="D589" s="96"/>
      <c r="E589" s="87"/>
      <c r="F589" s="248">
        <v>412032</v>
      </c>
      <c r="G589" s="247"/>
      <c r="H589" s="253" t="s">
        <v>194</v>
      </c>
      <c r="I589" s="10"/>
    </row>
    <row r="590" spans="1:10" ht="12" customHeight="1">
      <c r="B590" s="97" t="s">
        <v>309</v>
      </c>
      <c r="C590" s="98">
        <v>456</v>
      </c>
      <c r="D590" s="96"/>
      <c r="E590" s="87"/>
      <c r="F590" s="248">
        <v>412033</v>
      </c>
      <c r="G590" s="247"/>
      <c r="H590" s="253" t="s">
        <v>194</v>
      </c>
      <c r="I590" s="10"/>
    </row>
    <row r="591" spans="1:10" ht="12" customHeight="1">
      <c r="B591" s="97" t="s">
        <v>309</v>
      </c>
      <c r="C591" s="98">
        <v>461</v>
      </c>
      <c r="D591" s="96"/>
      <c r="E591" s="246"/>
      <c r="F591" s="248">
        <v>412034</v>
      </c>
      <c r="G591" s="247"/>
      <c r="H591" s="253" t="s">
        <v>194</v>
      </c>
      <c r="I591" s="10"/>
    </row>
    <row r="592" spans="1:10" ht="12" customHeight="1">
      <c r="B592" s="97" t="s">
        <v>309</v>
      </c>
      <c r="C592" s="98">
        <v>462</v>
      </c>
      <c r="D592" s="96"/>
      <c r="E592" s="246"/>
      <c r="F592" s="248">
        <v>412035</v>
      </c>
      <c r="G592" s="247"/>
      <c r="H592" s="253" t="s">
        <v>194</v>
      </c>
      <c r="I592" s="10"/>
    </row>
    <row r="593" spans="2:9" ht="12" customHeight="1">
      <c r="B593" s="97" t="s">
        <v>309</v>
      </c>
      <c r="C593" s="98">
        <v>463</v>
      </c>
      <c r="D593" s="96"/>
      <c r="E593" s="246"/>
      <c r="F593" s="248">
        <v>412036</v>
      </c>
      <c r="G593" s="247"/>
      <c r="H593" s="253" t="s">
        <v>194</v>
      </c>
      <c r="I593" s="10"/>
    </row>
    <row r="594" spans="2:9" ht="12" customHeight="1">
      <c r="B594" s="97" t="s">
        <v>309</v>
      </c>
      <c r="C594" s="98">
        <v>464</v>
      </c>
      <c r="D594" s="96"/>
      <c r="E594" s="246"/>
      <c r="F594" s="250" t="s">
        <v>329</v>
      </c>
      <c r="G594" s="247"/>
      <c r="H594" s="253" t="s">
        <v>215</v>
      </c>
      <c r="I594" s="10"/>
    </row>
    <row r="595" spans="2:9" ht="12" customHeight="1">
      <c r="B595" s="97" t="s">
        <v>309</v>
      </c>
      <c r="C595" s="98">
        <v>465</v>
      </c>
      <c r="D595" s="96"/>
      <c r="E595" s="246"/>
      <c r="F595" s="250" t="s">
        <v>330</v>
      </c>
      <c r="G595" s="247"/>
      <c r="H595" s="253" t="s">
        <v>264</v>
      </c>
      <c r="I595" s="10"/>
    </row>
    <row r="596" spans="2:9" ht="12" customHeight="1">
      <c r="B596" s="97" t="s">
        <v>309</v>
      </c>
      <c r="C596" s="98">
        <v>627</v>
      </c>
      <c r="D596" s="99" t="s">
        <v>326</v>
      </c>
      <c r="E596" s="246"/>
      <c r="F596" s="250" t="s">
        <v>330</v>
      </c>
      <c r="G596" s="247"/>
      <c r="H596" s="253" t="s">
        <v>264</v>
      </c>
      <c r="I596" s="10"/>
    </row>
    <row r="597" spans="2:9" ht="12" customHeight="1">
      <c r="B597" s="97" t="s">
        <v>309</v>
      </c>
      <c r="C597" s="98">
        <v>628</v>
      </c>
      <c r="D597" s="99" t="s">
        <v>326</v>
      </c>
      <c r="E597" s="87"/>
      <c r="F597" s="250" t="s">
        <v>330</v>
      </c>
      <c r="G597" s="247"/>
      <c r="H597" s="253" t="s">
        <v>264</v>
      </c>
      <c r="I597" s="10"/>
    </row>
    <row r="598" spans="2:9" ht="12" customHeight="1">
      <c r="B598" s="97" t="s">
        <v>309</v>
      </c>
      <c r="C598" s="98">
        <v>629</v>
      </c>
      <c r="D598" s="99" t="s">
        <v>326</v>
      </c>
      <c r="E598" s="87"/>
      <c r="F598" s="250" t="s">
        <v>330</v>
      </c>
      <c r="G598" s="247"/>
      <c r="H598" s="253" t="s">
        <v>264</v>
      </c>
      <c r="I598" s="10"/>
    </row>
    <row r="599" spans="2:9" ht="12" customHeight="1">
      <c r="B599" s="97" t="s">
        <v>309</v>
      </c>
      <c r="C599" s="98">
        <v>630</v>
      </c>
      <c r="D599" s="96"/>
      <c r="E599" s="87"/>
      <c r="F599" s="250" t="s">
        <v>330</v>
      </c>
      <c r="G599" s="247"/>
      <c r="H599" s="253" t="s">
        <v>264</v>
      </c>
      <c r="I599" s="10"/>
    </row>
    <row r="600" spans="2:9" ht="12" customHeight="1">
      <c r="B600" s="97" t="s">
        <v>309</v>
      </c>
      <c r="C600" s="98">
        <v>631</v>
      </c>
      <c r="D600" s="96"/>
      <c r="E600" s="87"/>
      <c r="F600" s="250" t="s">
        <v>330</v>
      </c>
      <c r="G600" s="247"/>
      <c r="H600" s="253" t="s">
        <v>264</v>
      </c>
      <c r="I600" s="10"/>
    </row>
    <row r="601" spans="2:9" ht="12" customHeight="1">
      <c r="B601" s="97" t="s">
        <v>309</v>
      </c>
      <c r="C601" s="98">
        <v>634</v>
      </c>
      <c r="D601" s="96"/>
      <c r="E601" s="87"/>
      <c r="F601" s="250" t="s">
        <v>330</v>
      </c>
      <c r="G601" s="247"/>
      <c r="H601" s="253" t="s">
        <v>264</v>
      </c>
      <c r="I601" s="10"/>
    </row>
    <row r="602" spans="2:9" ht="12" customHeight="1">
      <c r="B602" s="97" t="s">
        <v>309</v>
      </c>
      <c r="C602" s="98">
        <v>636</v>
      </c>
      <c r="D602" s="96"/>
      <c r="E602" s="87"/>
      <c r="F602" s="250" t="s">
        <v>330</v>
      </c>
      <c r="G602" s="247"/>
      <c r="H602" s="253" t="s">
        <v>264</v>
      </c>
      <c r="I602" s="10"/>
    </row>
    <row r="603" spans="2:9" ht="12" customHeight="1">
      <c r="B603" s="97" t="s">
        <v>309</v>
      </c>
      <c r="C603" s="98">
        <v>637</v>
      </c>
      <c r="D603" s="96"/>
      <c r="E603" s="87"/>
      <c r="F603" s="250" t="s">
        <v>330</v>
      </c>
      <c r="G603" s="247"/>
      <c r="H603" s="253" t="s">
        <v>264</v>
      </c>
      <c r="I603" s="10"/>
    </row>
    <row r="604" spans="2:9" ht="12" customHeight="1">
      <c r="B604" s="97" t="s">
        <v>309</v>
      </c>
      <c r="C604" s="98">
        <v>643</v>
      </c>
      <c r="D604" s="96"/>
      <c r="E604" s="87"/>
      <c r="F604" s="250" t="s">
        <v>330</v>
      </c>
      <c r="G604" s="247"/>
      <c r="H604" s="253" t="s">
        <v>264</v>
      </c>
      <c r="I604" s="10"/>
    </row>
    <row r="605" spans="2:9" ht="12" customHeight="1">
      <c r="B605" s="97" t="s">
        <v>309</v>
      </c>
      <c r="C605" s="98">
        <v>644</v>
      </c>
      <c r="D605" s="96"/>
      <c r="E605" s="87"/>
      <c r="F605" s="250" t="s">
        <v>331</v>
      </c>
      <c r="G605" s="247"/>
      <c r="H605" s="253" t="s">
        <v>264</v>
      </c>
      <c r="I605" s="10"/>
    </row>
    <row r="606" spans="2:9" ht="12" customHeight="1">
      <c r="B606" s="97" t="s">
        <v>309</v>
      </c>
      <c r="C606" s="98">
        <v>650</v>
      </c>
      <c r="D606" s="96"/>
      <c r="E606" s="87"/>
      <c r="F606" s="250" t="s">
        <v>331</v>
      </c>
      <c r="G606" s="247"/>
      <c r="H606" s="253" t="s">
        <v>264</v>
      </c>
      <c r="I606" s="10"/>
    </row>
    <row r="607" spans="2:9" ht="12" customHeight="1">
      <c r="B607" s="97" t="s">
        <v>309</v>
      </c>
      <c r="C607" s="98">
        <v>653</v>
      </c>
      <c r="D607" s="96"/>
      <c r="E607" s="87"/>
      <c r="F607" s="250" t="s">
        <v>50</v>
      </c>
      <c r="G607" s="247"/>
      <c r="H607" s="253" t="s">
        <v>138</v>
      </c>
      <c r="I607" s="10"/>
    </row>
    <row r="608" spans="2:9" ht="12" customHeight="1">
      <c r="B608" s="97" t="s">
        <v>309</v>
      </c>
      <c r="C608" s="98">
        <v>654</v>
      </c>
      <c r="D608" s="96"/>
      <c r="E608" s="87"/>
      <c r="F608" s="250" t="s">
        <v>50</v>
      </c>
      <c r="G608" s="247"/>
      <c r="H608" s="253" t="s">
        <v>138</v>
      </c>
      <c r="I608" s="10"/>
    </row>
    <row r="609" spans="2:9" ht="12" customHeight="1">
      <c r="B609" s="97" t="s">
        <v>309</v>
      </c>
      <c r="C609" s="98">
        <v>657</v>
      </c>
      <c r="D609" s="96"/>
      <c r="E609" s="87"/>
      <c r="F609" s="250" t="s">
        <v>50</v>
      </c>
      <c r="G609" s="247"/>
      <c r="H609" s="253" t="s">
        <v>138</v>
      </c>
      <c r="I609" s="10"/>
    </row>
    <row r="610" spans="2:9" ht="12" customHeight="1">
      <c r="B610" s="97" t="s">
        <v>309</v>
      </c>
      <c r="C610" s="98">
        <v>666</v>
      </c>
      <c r="D610" s="96"/>
      <c r="E610" s="87"/>
      <c r="F610" s="250" t="s">
        <v>50</v>
      </c>
      <c r="G610" s="247"/>
      <c r="H610" s="253" t="s">
        <v>202</v>
      </c>
      <c r="I610" s="10"/>
    </row>
    <row r="611" spans="2:9" ht="12" customHeight="1">
      <c r="B611" s="97" t="s">
        <v>310</v>
      </c>
      <c r="C611" s="98">
        <v>501</v>
      </c>
      <c r="D611" s="96"/>
      <c r="E611" s="87"/>
      <c r="F611" s="250" t="s">
        <v>50</v>
      </c>
      <c r="G611" s="247"/>
      <c r="H611" s="253" t="s">
        <v>202</v>
      </c>
      <c r="I611" s="10"/>
    </row>
    <row r="612" spans="2:9" ht="12" customHeight="1">
      <c r="B612" s="97" t="s">
        <v>310</v>
      </c>
      <c r="C612" s="98">
        <v>507</v>
      </c>
      <c r="D612" s="96"/>
      <c r="E612" s="87"/>
      <c r="F612" s="248" t="s">
        <v>327</v>
      </c>
      <c r="G612" s="247"/>
      <c r="H612" s="253" t="s">
        <v>174</v>
      </c>
      <c r="I612" s="10"/>
    </row>
    <row r="613" spans="2:9" ht="12" customHeight="1">
      <c r="B613" s="97" t="s">
        <v>310</v>
      </c>
      <c r="C613" s="98">
        <v>508</v>
      </c>
      <c r="D613" s="96"/>
      <c r="E613" s="87"/>
      <c r="F613" s="248" t="s">
        <v>327</v>
      </c>
      <c r="G613" s="247"/>
      <c r="H613" s="253" t="s">
        <v>174</v>
      </c>
      <c r="I613" s="10"/>
    </row>
    <row r="614" spans="2:9" ht="12" customHeight="1">
      <c r="B614" s="97" t="s">
        <v>310</v>
      </c>
      <c r="C614" s="98">
        <v>625</v>
      </c>
      <c r="D614" s="96"/>
      <c r="E614" s="87"/>
      <c r="F614" s="248" t="s">
        <v>327</v>
      </c>
      <c r="G614" s="247"/>
      <c r="H614" s="253" t="s">
        <v>174</v>
      </c>
      <c r="I614" s="10"/>
    </row>
    <row r="615" spans="2:9" ht="12" customHeight="1">
      <c r="B615" s="97" t="s">
        <v>310</v>
      </c>
      <c r="C615" s="98">
        <v>690</v>
      </c>
      <c r="D615" s="96"/>
      <c r="E615" s="87"/>
      <c r="F615" s="248" t="s">
        <v>327</v>
      </c>
      <c r="G615" s="247"/>
      <c r="H615" s="253" t="s">
        <v>174</v>
      </c>
      <c r="I615" s="10"/>
    </row>
    <row r="616" spans="2:9" ht="12" customHeight="1">
      <c r="B616" s="97" t="s">
        <v>310</v>
      </c>
      <c r="C616" s="98">
        <v>691</v>
      </c>
      <c r="D616" s="96"/>
      <c r="E616" s="87"/>
      <c r="F616" s="248" t="s">
        <v>327</v>
      </c>
      <c r="G616" s="247"/>
      <c r="H616" s="253" t="s">
        <v>174</v>
      </c>
      <c r="I616" s="10"/>
    </row>
    <row r="617" spans="2:9" ht="12" customHeight="1">
      <c r="B617" s="97" t="s">
        <v>310</v>
      </c>
      <c r="C617" s="98" t="s">
        <v>338</v>
      </c>
      <c r="D617" s="96"/>
      <c r="E617" s="87"/>
      <c r="F617" s="248" t="s">
        <v>327</v>
      </c>
      <c r="G617" s="247"/>
      <c r="H617" s="253" t="s">
        <v>174</v>
      </c>
      <c r="I617" s="10"/>
    </row>
    <row r="618" spans="2:9" ht="12" customHeight="1">
      <c r="B618" s="97" t="s">
        <v>310</v>
      </c>
      <c r="C618" s="98" t="s">
        <v>339</v>
      </c>
      <c r="D618" s="96"/>
      <c r="E618" s="87"/>
      <c r="F618" s="248" t="s">
        <v>327</v>
      </c>
      <c r="G618" s="247"/>
      <c r="H618" s="253" t="s">
        <v>174</v>
      </c>
      <c r="I618" s="10"/>
    </row>
    <row r="619" spans="2:9" ht="12" customHeight="1">
      <c r="B619" s="97" t="s">
        <v>310</v>
      </c>
      <c r="C619" s="98" t="s">
        <v>340</v>
      </c>
      <c r="D619" s="96"/>
      <c r="E619" s="87"/>
      <c r="F619" s="250" t="s">
        <v>338</v>
      </c>
      <c r="G619" s="247"/>
      <c r="H619" s="253" t="s">
        <v>310</v>
      </c>
      <c r="I619" s="10"/>
    </row>
    <row r="620" spans="2:9" ht="12" customHeight="1">
      <c r="B620" s="97" t="s">
        <v>310</v>
      </c>
      <c r="C620" s="98" t="s">
        <v>341</v>
      </c>
      <c r="D620" s="96"/>
      <c r="E620" s="87"/>
      <c r="F620" s="250" t="s">
        <v>339</v>
      </c>
      <c r="G620" s="247"/>
      <c r="H620" s="253" t="s">
        <v>310</v>
      </c>
      <c r="I620" s="10"/>
    </row>
    <row r="621" spans="2:9" ht="12" customHeight="1">
      <c r="B621" s="97" t="s">
        <v>310</v>
      </c>
      <c r="C621" s="98" t="s">
        <v>342</v>
      </c>
      <c r="D621" s="96"/>
      <c r="E621" s="87"/>
      <c r="F621" s="250" t="s">
        <v>340</v>
      </c>
      <c r="G621" s="247"/>
      <c r="H621" s="253" t="s">
        <v>310</v>
      </c>
      <c r="I621" s="10"/>
    </row>
    <row r="622" spans="2:9" ht="12" customHeight="1">
      <c r="B622" s="97" t="s">
        <v>310</v>
      </c>
      <c r="C622" s="98">
        <v>697</v>
      </c>
      <c r="D622" s="96"/>
      <c r="E622" s="87"/>
      <c r="F622" s="250" t="s">
        <v>341</v>
      </c>
      <c r="G622" s="247"/>
      <c r="H622" s="253" t="s">
        <v>310</v>
      </c>
      <c r="I622" s="10"/>
    </row>
    <row r="623" spans="2:9" ht="12" customHeight="1">
      <c r="B623" s="97" t="s">
        <v>314</v>
      </c>
      <c r="C623" s="98">
        <v>609</v>
      </c>
      <c r="D623" s="99" t="s">
        <v>326</v>
      </c>
      <c r="E623" s="87"/>
      <c r="F623" s="250" t="s">
        <v>342</v>
      </c>
      <c r="G623" s="247"/>
      <c r="H623" s="253" t="s">
        <v>310</v>
      </c>
      <c r="I623" s="10"/>
    </row>
    <row r="624" spans="2:9" ht="12" customHeight="1">
      <c r="B624" s="97" t="s">
        <v>314</v>
      </c>
      <c r="C624" s="98">
        <v>610</v>
      </c>
      <c r="D624" s="99" t="s">
        <v>326</v>
      </c>
      <c r="E624" s="87"/>
      <c r="F624" s="250" t="s">
        <v>332</v>
      </c>
      <c r="G624" s="247"/>
      <c r="H624" s="253" t="s">
        <v>264</v>
      </c>
      <c r="I624" s="10"/>
    </row>
    <row r="625" spans="2:9" ht="12" customHeight="1">
      <c r="B625" s="97" t="s">
        <v>314</v>
      </c>
      <c r="C625" s="98">
        <v>611</v>
      </c>
      <c r="D625" s="99" t="s">
        <v>326</v>
      </c>
      <c r="E625" s="87"/>
      <c r="F625" s="250" t="s">
        <v>332</v>
      </c>
      <c r="G625" s="247"/>
      <c r="H625" s="253" t="s">
        <v>264</v>
      </c>
      <c r="I625" s="10"/>
    </row>
    <row r="626" spans="2:9" ht="12" customHeight="1">
      <c r="B626" s="97" t="s">
        <v>314</v>
      </c>
      <c r="C626" s="98">
        <v>612</v>
      </c>
      <c r="D626" s="99" t="s">
        <v>326</v>
      </c>
      <c r="E626" s="87"/>
      <c r="F626" s="250" t="s">
        <v>332</v>
      </c>
      <c r="G626" s="247"/>
      <c r="H626" s="253" t="s">
        <v>264</v>
      </c>
      <c r="I626" s="10"/>
    </row>
    <row r="627" spans="2:9" ht="12" customHeight="1">
      <c r="B627" s="97" t="s">
        <v>314</v>
      </c>
      <c r="C627" s="98">
        <v>613</v>
      </c>
      <c r="D627" s="99" t="s">
        <v>326</v>
      </c>
      <c r="E627" s="87"/>
      <c r="F627" s="250" t="s">
        <v>332</v>
      </c>
      <c r="G627" s="247"/>
      <c r="H627" s="253" t="s">
        <v>264</v>
      </c>
      <c r="I627" s="10"/>
    </row>
    <row r="628" spans="2:9" ht="12" customHeight="1">
      <c r="B628" s="97" t="s">
        <v>314</v>
      </c>
      <c r="C628" s="98">
        <v>614</v>
      </c>
      <c r="D628" s="99" t="s">
        <v>326</v>
      </c>
      <c r="E628" s="87"/>
      <c r="F628" s="250" t="s">
        <v>332</v>
      </c>
      <c r="G628" s="247"/>
      <c r="H628" s="253" t="s">
        <v>264</v>
      </c>
      <c r="I628" s="10"/>
    </row>
    <row r="629" spans="2:9" ht="12" customHeight="1">
      <c r="B629" s="105" t="s">
        <v>314</v>
      </c>
      <c r="C629" s="106">
        <v>615</v>
      </c>
      <c r="D629" s="107" t="s">
        <v>326</v>
      </c>
      <c r="E629" s="87"/>
      <c r="F629" s="251" t="s">
        <v>332</v>
      </c>
      <c r="G629" s="252"/>
      <c r="H629" s="254" t="s">
        <v>264</v>
      </c>
      <c r="I629" s="10"/>
    </row>
  </sheetData>
  <mergeCells count="9">
    <mergeCell ref="F6:G6"/>
    <mergeCell ref="F7:G7"/>
    <mergeCell ref="B2:H2"/>
    <mergeCell ref="B1:H1"/>
    <mergeCell ref="C6:D6"/>
    <mergeCell ref="C5:D5"/>
    <mergeCell ref="B3:H3"/>
    <mergeCell ref="C7:D7"/>
    <mergeCell ref="F5:G5"/>
  </mergeCells>
  <pageMargins left="0.25" right="0.25" top="0.75" bottom="0.75" header="0.3" footer="0.3"/>
  <pageSetup scale="96" orientation="portrait" r:id="rId1"/>
  <rowBreaks count="14" manualBreakCount="14">
    <brk id="53" max="8" man="1"/>
    <brk id="95" max="8" man="1"/>
    <brk id="137" max="8" man="1"/>
    <brk id="184" max="8" man="1"/>
    <brk id="228" max="8" man="1"/>
    <brk id="257" max="8" man="1"/>
    <brk id="302" max="8" man="1"/>
    <brk id="340" max="8" man="1"/>
    <brk id="392" max="8" man="1"/>
    <brk id="437" max="8" man="1"/>
    <brk id="464" max="8" man="1"/>
    <brk id="515" max="8" man="1"/>
    <brk id="560" max="8" man="1"/>
    <brk id="582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48"/>
  <sheetViews>
    <sheetView showGridLines="0" zoomScaleNormal="100" workbookViewId="0">
      <pane ySplit="5" topLeftCell="A110" activePane="bottomLeft" state="frozen"/>
      <selection pane="bottomLeft" activeCell="C155" sqref="C155"/>
    </sheetView>
  </sheetViews>
  <sheetFormatPr defaultColWidth="14.453125" defaultRowHeight="15" customHeight="1"/>
  <cols>
    <col min="1" max="1" width="4.7265625" style="273" customWidth="1"/>
    <col min="2" max="2" width="6.1796875" customWidth="1"/>
    <col min="3" max="3" width="60.7265625" customWidth="1"/>
    <col min="4" max="4" width="10.7265625" customWidth="1"/>
    <col min="5" max="5" width="9.7265625" customWidth="1"/>
  </cols>
  <sheetData>
    <row r="1" spans="2:5" ht="14">
      <c r="B1" s="363" t="s">
        <v>343</v>
      </c>
      <c r="C1" s="357"/>
      <c r="D1" s="357"/>
    </row>
    <row r="2" spans="2:5" ht="12.75" customHeight="1">
      <c r="B2" s="364" t="str">
        <f>'13 Key to Locations'!A2</f>
        <v>University of California, San Diego Parking Space Inventory, Summer 2018</v>
      </c>
      <c r="C2" s="357"/>
      <c r="D2" s="357"/>
    </row>
    <row r="3" spans="2:5" ht="12.75" customHeight="1">
      <c r="B3" s="364" t="s">
        <v>39</v>
      </c>
      <c r="C3" s="357"/>
      <c r="D3" s="357"/>
      <c r="E3" s="93"/>
    </row>
    <row r="4" spans="2:5" ht="12" customHeight="1">
      <c r="B4" s="10"/>
      <c r="C4" s="10"/>
      <c r="D4" s="10"/>
      <c r="E4" s="93"/>
    </row>
    <row r="5" spans="2:5" ht="12" customHeight="1">
      <c r="B5" s="76" t="s">
        <v>100</v>
      </c>
      <c r="C5" s="76" t="s">
        <v>344</v>
      </c>
      <c r="D5" s="76" t="s">
        <v>56</v>
      </c>
      <c r="E5" s="93"/>
    </row>
    <row r="6" spans="2:5" ht="12" customHeight="1">
      <c r="B6" s="259" t="s">
        <v>102</v>
      </c>
      <c r="C6" s="35" t="s">
        <v>345</v>
      </c>
      <c r="D6" s="18">
        <v>3</v>
      </c>
    </row>
    <row r="7" spans="2:5" ht="12" customHeight="1">
      <c r="B7" s="260" t="s">
        <v>102</v>
      </c>
      <c r="C7" s="79" t="s">
        <v>346</v>
      </c>
      <c r="D7" s="112">
        <v>4</v>
      </c>
    </row>
    <row r="8" spans="2:5" ht="12" customHeight="1">
      <c r="B8" s="261" t="s">
        <v>103</v>
      </c>
      <c r="C8" s="66" t="s">
        <v>345</v>
      </c>
      <c r="D8" s="113">
        <v>31</v>
      </c>
    </row>
    <row r="9" spans="2:5" ht="12" customHeight="1">
      <c r="B9" s="260" t="s">
        <v>104</v>
      </c>
      <c r="C9" s="79" t="s">
        <v>347</v>
      </c>
      <c r="D9" s="114">
        <v>1</v>
      </c>
    </row>
    <row r="10" spans="2:5" ht="12" customHeight="1">
      <c r="B10" s="261" t="s">
        <v>104</v>
      </c>
      <c r="C10" s="66" t="s">
        <v>345</v>
      </c>
      <c r="D10" s="113">
        <v>64</v>
      </c>
    </row>
    <row r="11" spans="2:5" ht="12" customHeight="1">
      <c r="B11" s="260" t="s">
        <v>105</v>
      </c>
      <c r="C11" s="79" t="s">
        <v>346</v>
      </c>
      <c r="D11" s="114">
        <v>1</v>
      </c>
    </row>
    <row r="12" spans="2:5" ht="12" customHeight="1">
      <c r="B12" s="261" t="s">
        <v>105</v>
      </c>
      <c r="C12" s="66" t="s">
        <v>348</v>
      </c>
      <c r="D12" s="113">
        <v>1</v>
      </c>
    </row>
    <row r="13" spans="2:5" ht="12" customHeight="1">
      <c r="B13" s="260" t="s">
        <v>107</v>
      </c>
      <c r="C13" s="79" t="s">
        <v>345</v>
      </c>
      <c r="D13" s="114">
        <v>14</v>
      </c>
    </row>
    <row r="14" spans="2:5" ht="12" customHeight="1">
      <c r="B14" s="261" t="s">
        <v>108</v>
      </c>
      <c r="C14" s="66" t="s">
        <v>345</v>
      </c>
      <c r="D14" s="115">
        <v>29</v>
      </c>
    </row>
    <row r="15" spans="2:5" ht="12" customHeight="1">
      <c r="B15" s="260" t="s">
        <v>109</v>
      </c>
      <c r="C15" s="79" t="s">
        <v>345</v>
      </c>
      <c r="D15" s="114">
        <v>26</v>
      </c>
    </row>
    <row r="16" spans="2:5" ht="12" customHeight="1">
      <c r="B16" s="261" t="s">
        <v>111</v>
      </c>
      <c r="C16" s="66" t="s">
        <v>345</v>
      </c>
      <c r="D16" s="113">
        <v>20</v>
      </c>
    </row>
    <row r="17" spans="2:4" ht="12" customHeight="1">
      <c r="B17" s="260" t="s">
        <v>112</v>
      </c>
      <c r="C17" s="79" t="s">
        <v>349</v>
      </c>
      <c r="D17" s="114">
        <v>4</v>
      </c>
    </row>
    <row r="18" spans="2:4" ht="12" customHeight="1">
      <c r="B18" s="261" t="s">
        <v>114</v>
      </c>
      <c r="C18" s="66" t="s">
        <v>346</v>
      </c>
      <c r="D18" s="115">
        <v>2</v>
      </c>
    </row>
    <row r="19" spans="2:4" ht="12" customHeight="1">
      <c r="B19" s="260" t="s">
        <v>115</v>
      </c>
      <c r="C19" s="79" t="s">
        <v>346</v>
      </c>
      <c r="D19" s="114">
        <v>2</v>
      </c>
    </row>
    <row r="20" spans="2:4" ht="12" customHeight="1">
      <c r="B20" s="261" t="s">
        <v>118</v>
      </c>
      <c r="C20" s="66" t="s">
        <v>350</v>
      </c>
      <c r="D20" s="113">
        <v>258</v>
      </c>
    </row>
    <row r="21" spans="2:4" ht="12" customHeight="1">
      <c r="B21" s="260" t="s">
        <v>118</v>
      </c>
      <c r="C21" s="79" t="s">
        <v>346</v>
      </c>
      <c r="D21" s="112">
        <v>2</v>
      </c>
    </row>
    <row r="22" spans="2:4" ht="12" customHeight="1">
      <c r="B22" s="80" t="s">
        <v>121</v>
      </c>
      <c r="C22" s="66" t="s">
        <v>351</v>
      </c>
      <c r="D22" s="113">
        <v>6</v>
      </c>
    </row>
    <row r="23" spans="2:4" ht="12" customHeight="1">
      <c r="B23" s="78" t="s">
        <v>121</v>
      </c>
      <c r="C23" s="79" t="s">
        <v>352</v>
      </c>
      <c r="D23" s="114">
        <v>9</v>
      </c>
    </row>
    <row r="24" spans="2:4" ht="12" customHeight="1">
      <c r="B24" s="80" t="s">
        <v>122</v>
      </c>
      <c r="C24" s="66" t="s">
        <v>346</v>
      </c>
      <c r="D24" s="113">
        <v>2</v>
      </c>
    </row>
    <row r="25" spans="2:4" ht="12" customHeight="1">
      <c r="B25" s="78" t="s">
        <v>122</v>
      </c>
      <c r="C25" s="79" t="s">
        <v>353</v>
      </c>
      <c r="D25" s="114">
        <v>3</v>
      </c>
    </row>
    <row r="26" spans="2:4" ht="12" customHeight="1">
      <c r="B26" s="80" t="s">
        <v>123</v>
      </c>
      <c r="C26" s="49" t="s">
        <v>354</v>
      </c>
      <c r="D26" s="113">
        <v>8</v>
      </c>
    </row>
    <row r="27" spans="2:4" ht="12" customHeight="1">
      <c r="B27" s="78" t="s">
        <v>132</v>
      </c>
      <c r="C27" s="79" t="s">
        <v>355</v>
      </c>
      <c r="D27" s="114">
        <v>5</v>
      </c>
    </row>
    <row r="28" spans="2:4" ht="12" customHeight="1">
      <c r="B28" s="80" t="s">
        <v>132</v>
      </c>
      <c r="C28" s="66" t="s">
        <v>356</v>
      </c>
      <c r="D28" s="113">
        <v>5</v>
      </c>
    </row>
    <row r="29" spans="2:4" ht="12" customHeight="1">
      <c r="B29" s="78" t="s">
        <v>132</v>
      </c>
      <c r="C29" s="79" t="s">
        <v>357</v>
      </c>
      <c r="D29" s="114">
        <v>1</v>
      </c>
    </row>
    <row r="30" spans="2:4" ht="12" customHeight="1">
      <c r="B30" s="80" t="s">
        <v>136</v>
      </c>
      <c r="C30" s="66" t="s">
        <v>358</v>
      </c>
      <c r="D30" s="113">
        <v>2</v>
      </c>
    </row>
    <row r="31" spans="2:4" ht="12" customHeight="1">
      <c r="B31" s="78" t="s">
        <v>138</v>
      </c>
      <c r="C31" s="79" t="s">
        <v>359</v>
      </c>
      <c r="D31" s="114">
        <v>55</v>
      </c>
    </row>
    <row r="32" spans="2:4" ht="12" customHeight="1">
      <c r="B32" s="80" t="s">
        <v>138</v>
      </c>
      <c r="C32" s="66" t="s">
        <v>353</v>
      </c>
      <c r="D32" s="113">
        <v>4</v>
      </c>
    </row>
    <row r="33" spans="2:4" ht="12" customHeight="1">
      <c r="B33" s="78" t="s">
        <v>138</v>
      </c>
      <c r="C33" s="79" t="s">
        <v>346</v>
      </c>
      <c r="D33" s="114">
        <v>1</v>
      </c>
    </row>
    <row r="34" spans="2:4" ht="12" customHeight="1">
      <c r="B34" s="80" t="s">
        <v>140</v>
      </c>
      <c r="C34" s="66" t="s">
        <v>360</v>
      </c>
      <c r="D34" s="113">
        <v>2</v>
      </c>
    </row>
    <row r="35" spans="2:4" ht="12" customHeight="1">
      <c r="B35" s="78" t="s">
        <v>143</v>
      </c>
      <c r="C35" s="79" t="s">
        <v>355</v>
      </c>
      <c r="D35" s="114">
        <v>3</v>
      </c>
    </row>
    <row r="36" spans="2:4" ht="12" customHeight="1">
      <c r="B36" s="80" t="s">
        <v>147</v>
      </c>
      <c r="C36" s="66" t="s">
        <v>346</v>
      </c>
      <c r="D36" s="115">
        <v>2</v>
      </c>
    </row>
    <row r="37" spans="2:4" ht="12" customHeight="1">
      <c r="B37" s="80" t="s">
        <v>147</v>
      </c>
      <c r="C37" s="80" t="s">
        <v>361</v>
      </c>
      <c r="D37" s="115">
        <v>2</v>
      </c>
    </row>
    <row r="38" spans="2:4" ht="12" customHeight="1">
      <c r="B38" s="78" t="s">
        <v>148</v>
      </c>
      <c r="C38" s="79" t="s">
        <v>362</v>
      </c>
      <c r="D38" s="114">
        <v>1</v>
      </c>
    </row>
    <row r="39" spans="2:4" ht="12" customHeight="1">
      <c r="B39" s="80" t="s">
        <v>148</v>
      </c>
      <c r="C39" s="66" t="s">
        <v>363</v>
      </c>
      <c r="D39" s="115">
        <v>3</v>
      </c>
    </row>
    <row r="40" spans="2:4" ht="12" customHeight="1">
      <c r="B40" s="80" t="s">
        <v>148</v>
      </c>
      <c r="C40" s="80" t="s">
        <v>346</v>
      </c>
      <c r="D40" s="115">
        <v>10</v>
      </c>
    </row>
    <row r="41" spans="2:4" ht="12" customHeight="1">
      <c r="B41" s="78" t="s">
        <v>149</v>
      </c>
      <c r="C41" s="79" t="s">
        <v>346</v>
      </c>
      <c r="D41" s="112">
        <v>1</v>
      </c>
    </row>
    <row r="42" spans="2:4" ht="12" customHeight="1">
      <c r="B42" s="80" t="s">
        <v>151</v>
      </c>
      <c r="C42" s="66" t="s">
        <v>352</v>
      </c>
      <c r="D42" s="113">
        <v>12</v>
      </c>
    </row>
    <row r="43" spans="2:4" ht="12" customHeight="1">
      <c r="B43" s="78" t="s">
        <v>154</v>
      </c>
      <c r="C43" s="79" t="s">
        <v>364</v>
      </c>
      <c r="D43" s="114">
        <v>3</v>
      </c>
    </row>
    <row r="44" spans="2:4" ht="12" customHeight="1">
      <c r="B44" s="80" t="s">
        <v>156</v>
      </c>
      <c r="C44" s="66" t="s">
        <v>365</v>
      </c>
      <c r="D44" s="113">
        <v>1</v>
      </c>
    </row>
    <row r="45" spans="2:4" ht="12" customHeight="1">
      <c r="B45" s="80" t="s">
        <v>158</v>
      </c>
      <c r="C45" s="80" t="s">
        <v>346</v>
      </c>
      <c r="D45" s="115">
        <v>8</v>
      </c>
    </row>
    <row r="46" spans="2:4" ht="12" customHeight="1">
      <c r="B46" s="287" t="s">
        <v>158</v>
      </c>
      <c r="C46" s="287" t="s">
        <v>361</v>
      </c>
      <c r="D46" s="288">
        <v>2</v>
      </c>
    </row>
    <row r="47" spans="2:4" ht="12" customHeight="1">
      <c r="B47" s="78" t="s">
        <v>165</v>
      </c>
      <c r="C47" s="79" t="s">
        <v>346</v>
      </c>
      <c r="D47" s="112">
        <v>10</v>
      </c>
    </row>
    <row r="48" spans="2:4" ht="12" customHeight="1">
      <c r="B48" s="78" t="s">
        <v>166</v>
      </c>
      <c r="C48" s="79" t="s">
        <v>346</v>
      </c>
      <c r="D48" s="114">
        <v>6</v>
      </c>
    </row>
    <row r="49" spans="2:4" ht="12" customHeight="1">
      <c r="B49" s="80" t="s">
        <v>167</v>
      </c>
      <c r="C49" s="66" t="s">
        <v>353</v>
      </c>
      <c r="D49" s="113">
        <v>3</v>
      </c>
    </row>
    <row r="50" spans="2:4" ht="12" customHeight="1">
      <c r="B50" s="78" t="s">
        <v>169</v>
      </c>
      <c r="C50" s="79" t="s">
        <v>366</v>
      </c>
      <c r="D50" s="114">
        <v>2</v>
      </c>
    </row>
    <row r="51" spans="2:4" ht="12" customHeight="1">
      <c r="B51" s="80" t="s">
        <v>169</v>
      </c>
      <c r="C51" s="66" t="s">
        <v>367</v>
      </c>
      <c r="D51" s="113">
        <v>1</v>
      </c>
    </row>
    <row r="52" spans="2:4" ht="12" customHeight="1">
      <c r="B52" s="78" t="s">
        <v>169</v>
      </c>
      <c r="C52" s="79" t="s">
        <v>368</v>
      </c>
      <c r="D52" s="112">
        <v>2</v>
      </c>
    </row>
    <row r="53" spans="2:4" ht="12" customHeight="1">
      <c r="B53" s="80" t="s">
        <v>169</v>
      </c>
      <c r="C53" s="66" t="s">
        <v>369</v>
      </c>
      <c r="D53" s="113">
        <v>1</v>
      </c>
    </row>
    <row r="54" spans="2:4" ht="12" customHeight="1">
      <c r="B54" s="78" t="s">
        <v>169</v>
      </c>
      <c r="C54" s="79" t="s">
        <v>370</v>
      </c>
      <c r="D54" s="114">
        <v>2</v>
      </c>
    </row>
    <row r="55" spans="2:4" ht="12" customHeight="1">
      <c r="B55" s="80" t="s">
        <v>169</v>
      </c>
      <c r="C55" s="66" t="s">
        <v>371</v>
      </c>
      <c r="D55" s="113">
        <v>2</v>
      </c>
    </row>
    <row r="56" spans="2:4" ht="12" customHeight="1">
      <c r="B56" s="78" t="s">
        <v>170</v>
      </c>
      <c r="C56" s="79" t="s">
        <v>366</v>
      </c>
      <c r="D56" s="114">
        <v>6</v>
      </c>
    </row>
    <row r="57" spans="2:4" ht="12" customHeight="1">
      <c r="B57" s="80" t="s">
        <v>170</v>
      </c>
      <c r="C57" s="66" t="s">
        <v>369</v>
      </c>
      <c r="D57" s="113">
        <v>1</v>
      </c>
    </row>
    <row r="58" spans="2:4" ht="12" customHeight="1">
      <c r="B58" s="335" t="s">
        <v>173</v>
      </c>
      <c r="C58" s="335" t="s">
        <v>372</v>
      </c>
      <c r="D58" s="122">
        <v>52</v>
      </c>
    </row>
    <row r="59" spans="2:4" ht="12" customHeight="1">
      <c r="B59" s="190" t="s">
        <v>179</v>
      </c>
      <c r="C59" s="66" t="s">
        <v>373</v>
      </c>
      <c r="D59" s="190">
        <v>1</v>
      </c>
    </row>
    <row r="60" spans="2:4" ht="12" customHeight="1">
      <c r="B60" s="78" t="s">
        <v>182</v>
      </c>
      <c r="C60" s="79" t="s">
        <v>374</v>
      </c>
      <c r="D60" s="114">
        <v>1</v>
      </c>
    </row>
    <row r="61" spans="2:4" ht="12" customHeight="1">
      <c r="B61" s="80" t="s">
        <v>183</v>
      </c>
      <c r="C61" s="66" t="s">
        <v>352</v>
      </c>
      <c r="D61" s="113">
        <v>9</v>
      </c>
    </row>
    <row r="62" spans="2:4" ht="12" customHeight="1">
      <c r="B62" s="80" t="s">
        <v>189</v>
      </c>
      <c r="C62" s="66" t="s">
        <v>366</v>
      </c>
      <c r="D62" s="113">
        <v>12</v>
      </c>
    </row>
    <row r="63" spans="2:4" ht="12" customHeight="1">
      <c r="B63" s="256" t="s">
        <v>191</v>
      </c>
      <c r="C63" s="257" t="s">
        <v>373</v>
      </c>
      <c r="D63" s="255">
        <v>1</v>
      </c>
    </row>
    <row r="64" spans="2:4" ht="12" customHeight="1">
      <c r="B64" s="119" t="s">
        <v>191</v>
      </c>
      <c r="C64" s="119" t="s">
        <v>366</v>
      </c>
      <c r="D64" s="190">
        <v>21</v>
      </c>
    </row>
    <row r="65" spans="2:4" ht="12" customHeight="1">
      <c r="B65" s="78" t="s">
        <v>191</v>
      </c>
      <c r="C65" s="79" t="s">
        <v>377</v>
      </c>
      <c r="D65" s="114">
        <v>2</v>
      </c>
    </row>
    <row r="66" spans="2:4" ht="12" customHeight="1">
      <c r="B66" s="118" t="s">
        <v>192</v>
      </c>
      <c r="C66" s="119" t="s">
        <v>378</v>
      </c>
      <c r="D66" s="66">
        <v>2</v>
      </c>
    </row>
    <row r="67" spans="2:4" ht="12" customHeight="1">
      <c r="B67" s="78" t="s">
        <v>193</v>
      </c>
      <c r="C67" s="79" t="s">
        <v>346</v>
      </c>
      <c r="D67" s="112">
        <v>1</v>
      </c>
    </row>
    <row r="68" spans="2:4" ht="12" customHeight="1">
      <c r="B68" s="80" t="s">
        <v>197</v>
      </c>
      <c r="C68" s="66" t="s">
        <v>379</v>
      </c>
      <c r="D68" s="113">
        <v>1</v>
      </c>
    </row>
    <row r="69" spans="2:4" ht="12" customHeight="1">
      <c r="B69" s="78" t="s">
        <v>197</v>
      </c>
      <c r="C69" s="79" t="s">
        <v>380</v>
      </c>
      <c r="D69" s="114">
        <v>5</v>
      </c>
    </row>
    <row r="70" spans="2:4" ht="12" customHeight="1">
      <c r="B70" s="80" t="s">
        <v>201</v>
      </c>
      <c r="C70" s="66" t="s">
        <v>381</v>
      </c>
      <c r="D70" s="113">
        <v>10</v>
      </c>
    </row>
    <row r="71" spans="2:4" ht="12" customHeight="1">
      <c r="B71" s="78" t="s">
        <v>201</v>
      </c>
      <c r="C71" s="79" t="s">
        <v>382</v>
      </c>
      <c r="D71" s="114">
        <v>10</v>
      </c>
    </row>
    <row r="72" spans="2:4" ht="12" customHeight="1">
      <c r="B72" s="80" t="s">
        <v>202</v>
      </c>
      <c r="C72" s="66" t="s">
        <v>346</v>
      </c>
      <c r="D72" s="113">
        <v>4</v>
      </c>
    </row>
    <row r="73" spans="2:4" ht="12" customHeight="1">
      <c r="B73" s="78" t="s">
        <v>202</v>
      </c>
      <c r="C73" s="79" t="s">
        <v>383</v>
      </c>
      <c r="D73" s="114">
        <v>6</v>
      </c>
    </row>
    <row r="74" spans="2:4" ht="12" customHeight="1">
      <c r="B74" s="80" t="s">
        <v>202</v>
      </c>
      <c r="C74" s="66" t="s">
        <v>384</v>
      </c>
      <c r="D74" s="113">
        <v>1</v>
      </c>
    </row>
    <row r="75" spans="2:4" ht="12" customHeight="1">
      <c r="B75" s="78" t="s">
        <v>202</v>
      </c>
      <c r="C75" s="79" t="s">
        <v>385</v>
      </c>
      <c r="D75" s="112">
        <v>6</v>
      </c>
    </row>
    <row r="76" spans="2:4" ht="12" customHeight="1">
      <c r="B76" s="80" t="s">
        <v>202</v>
      </c>
      <c r="C76" s="66" t="s">
        <v>353</v>
      </c>
      <c r="D76" s="113">
        <v>2</v>
      </c>
    </row>
    <row r="77" spans="2:4" ht="12" customHeight="1">
      <c r="B77" s="78" t="s">
        <v>202</v>
      </c>
      <c r="C77" s="78" t="s">
        <v>386</v>
      </c>
      <c r="D77" s="112">
        <v>3</v>
      </c>
    </row>
    <row r="78" spans="2:4" ht="12" customHeight="1">
      <c r="B78" s="78" t="s">
        <v>203</v>
      </c>
      <c r="C78" s="79" t="s">
        <v>346</v>
      </c>
      <c r="D78" s="114">
        <v>6</v>
      </c>
    </row>
    <row r="79" spans="2:4" ht="12" customHeight="1">
      <c r="B79" s="78" t="s">
        <v>203</v>
      </c>
      <c r="C79" s="78" t="s">
        <v>361</v>
      </c>
      <c r="D79" s="112">
        <v>1</v>
      </c>
    </row>
    <row r="80" spans="2:4" ht="12" customHeight="1">
      <c r="B80" s="78" t="s">
        <v>203</v>
      </c>
      <c r="C80" s="78" t="s">
        <v>348</v>
      </c>
      <c r="D80" s="112">
        <v>4</v>
      </c>
    </row>
    <row r="81" spans="2:4" ht="12" customHeight="1">
      <c r="B81" s="80" t="s">
        <v>215</v>
      </c>
      <c r="C81" s="66" t="s">
        <v>387</v>
      </c>
      <c r="D81" s="115">
        <v>4</v>
      </c>
    </row>
    <row r="82" spans="2:4" ht="12" customHeight="1">
      <c r="B82" s="78" t="s">
        <v>215</v>
      </c>
      <c r="C82" s="79" t="s">
        <v>388</v>
      </c>
      <c r="D82" s="114">
        <v>1</v>
      </c>
    </row>
    <row r="83" spans="2:4" ht="12" customHeight="1">
      <c r="B83" s="80" t="s">
        <v>215</v>
      </c>
      <c r="C83" s="66" t="s">
        <v>389</v>
      </c>
      <c r="D83" s="113">
        <v>1</v>
      </c>
    </row>
    <row r="84" spans="2:4" ht="12" customHeight="1">
      <c r="B84" s="78" t="s">
        <v>215</v>
      </c>
      <c r="C84" s="79" t="s">
        <v>390</v>
      </c>
      <c r="D84" s="114">
        <v>2</v>
      </c>
    </row>
    <row r="85" spans="2:4" ht="12" customHeight="1">
      <c r="B85" s="80" t="s">
        <v>215</v>
      </c>
      <c r="C85" s="66" t="s">
        <v>391</v>
      </c>
      <c r="D85" s="115">
        <v>2</v>
      </c>
    </row>
    <row r="86" spans="2:4" ht="12" customHeight="1">
      <c r="B86" s="304" t="s">
        <v>219</v>
      </c>
      <c r="C86" s="304" t="s">
        <v>366</v>
      </c>
      <c r="D86" s="305">
        <v>2</v>
      </c>
    </row>
    <row r="87" spans="2:4" ht="12" customHeight="1">
      <c r="B87" s="80" t="s">
        <v>223</v>
      </c>
      <c r="C87" s="66" t="s">
        <v>366</v>
      </c>
      <c r="D87" s="113">
        <v>7</v>
      </c>
    </row>
    <row r="88" spans="2:4" ht="12" customHeight="1">
      <c r="B88" s="78" t="s">
        <v>223</v>
      </c>
      <c r="C88" s="79" t="s">
        <v>392</v>
      </c>
      <c r="D88" s="114">
        <v>4</v>
      </c>
    </row>
    <row r="89" spans="2:4" ht="12" customHeight="1">
      <c r="B89" s="80" t="s">
        <v>223</v>
      </c>
      <c r="C89" s="49" t="s">
        <v>393</v>
      </c>
      <c r="D89" s="113">
        <v>2</v>
      </c>
    </row>
    <row r="90" spans="2:4" ht="12" customHeight="1">
      <c r="B90" s="78" t="s">
        <v>224</v>
      </c>
      <c r="C90" s="79" t="s">
        <v>394</v>
      </c>
      <c r="D90" s="114">
        <v>1</v>
      </c>
    </row>
    <row r="91" spans="2:4" ht="12" customHeight="1">
      <c r="B91" s="80" t="s">
        <v>229</v>
      </c>
      <c r="C91" s="66" t="s">
        <v>395</v>
      </c>
      <c r="D91" s="113">
        <v>1</v>
      </c>
    </row>
    <row r="92" spans="2:4" ht="12" customHeight="1">
      <c r="B92" s="78" t="s">
        <v>229</v>
      </c>
      <c r="C92" s="79" t="s">
        <v>353</v>
      </c>
      <c r="D92" s="114">
        <v>2</v>
      </c>
    </row>
    <row r="93" spans="2:4" ht="12" customHeight="1">
      <c r="B93" s="80" t="s">
        <v>230</v>
      </c>
      <c r="C93" s="66" t="s">
        <v>373</v>
      </c>
      <c r="D93" s="113">
        <v>2</v>
      </c>
    </row>
    <row r="94" spans="2:4" ht="12" customHeight="1">
      <c r="B94" s="78" t="s">
        <v>230</v>
      </c>
      <c r="C94" s="79" t="s">
        <v>346</v>
      </c>
      <c r="D94" s="114">
        <v>6</v>
      </c>
    </row>
    <row r="95" spans="2:4" ht="12" customHeight="1">
      <c r="B95" s="80" t="s">
        <v>232</v>
      </c>
      <c r="C95" s="66" t="s">
        <v>396</v>
      </c>
      <c r="D95" s="113">
        <v>2</v>
      </c>
    </row>
    <row r="96" spans="2:4" ht="12" customHeight="1">
      <c r="B96" s="78" t="s">
        <v>232</v>
      </c>
      <c r="C96" s="79" t="s">
        <v>346</v>
      </c>
      <c r="D96" s="112">
        <v>10</v>
      </c>
    </row>
    <row r="97" spans="2:4" ht="12" customHeight="1">
      <c r="B97" s="78" t="s">
        <v>232</v>
      </c>
      <c r="C97" s="78" t="s">
        <v>361</v>
      </c>
      <c r="D97" s="112">
        <v>8</v>
      </c>
    </row>
    <row r="98" spans="2:4" ht="12" customHeight="1">
      <c r="B98" s="80" t="s">
        <v>232</v>
      </c>
      <c r="C98" s="66" t="s">
        <v>397</v>
      </c>
      <c r="D98" s="113">
        <v>17</v>
      </c>
    </row>
    <row r="99" spans="2:4" ht="12" customHeight="1">
      <c r="B99" s="78" t="s">
        <v>232</v>
      </c>
      <c r="C99" s="79" t="s">
        <v>348</v>
      </c>
      <c r="D99" s="114">
        <v>2</v>
      </c>
    </row>
    <row r="100" spans="2:4" ht="12" customHeight="1">
      <c r="B100" s="80" t="s">
        <v>240</v>
      </c>
      <c r="C100" s="66" t="s">
        <v>346</v>
      </c>
      <c r="D100" s="113">
        <v>3</v>
      </c>
    </row>
    <row r="101" spans="2:4" ht="12" customHeight="1">
      <c r="B101" s="78" t="s">
        <v>245</v>
      </c>
      <c r="C101" s="79" t="s">
        <v>346</v>
      </c>
      <c r="D101" s="114">
        <v>3</v>
      </c>
    </row>
    <row r="102" spans="2:4" ht="12" customHeight="1">
      <c r="B102" s="80" t="s">
        <v>246</v>
      </c>
      <c r="C102" s="66" t="s">
        <v>398</v>
      </c>
      <c r="D102" s="113">
        <v>3</v>
      </c>
    </row>
    <row r="103" spans="2:4" ht="12" customHeight="1">
      <c r="B103" s="78" t="s">
        <v>246</v>
      </c>
      <c r="C103" s="79" t="s">
        <v>346</v>
      </c>
      <c r="D103" s="114">
        <v>3</v>
      </c>
    </row>
    <row r="104" spans="2:4" ht="12" customHeight="1">
      <c r="B104" s="78" t="s">
        <v>246</v>
      </c>
      <c r="C104" s="78" t="s">
        <v>399</v>
      </c>
      <c r="D104" s="112">
        <v>10</v>
      </c>
    </row>
    <row r="105" spans="2:4" ht="12" customHeight="1">
      <c r="B105" s="80" t="s">
        <v>246</v>
      </c>
      <c r="C105" s="66" t="s">
        <v>400</v>
      </c>
      <c r="D105" s="115">
        <v>1</v>
      </c>
    </row>
    <row r="106" spans="2:4" ht="12" customHeight="1">
      <c r="B106" s="78" t="s">
        <v>246</v>
      </c>
      <c r="C106" s="79" t="s">
        <v>385</v>
      </c>
      <c r="D106" s="112">
        <v>3</v>
      </c>
    </row>
    <row r="107" spans="2:4" ht="12" customHeight="1">
      <c r="B107" s="80" t="s">
        <v>249</v>
      </c>
      <c r="C107" s="66" t="s">
        <v>346</v>
      </c>
      <c r="D107" s="113">
        <v>10</v>
      </c>
    </row>
    <row r="108" spans="2:4" ht="12" customHeight="1">
      <c r="B108" s="78" t="s">
        <v>249</v>
      </c>
      <c r="C108" s="79" t="s">
        <v>400</v>
      </c>
      <c r="D108" s="114">
        <v>7</v>
      </c>
    </row>
    <row r="109" spans="2:4" ht="12" customHeight="1">
      <c r="B109" s="80" t="s">
        <v>255</v>
      </c>
      <c r="C109" s="66" t="s">
        <v>346</v>
      </c>
      <c r="D109" s="115">
        <v>10</v>
      </c>
    </row>
    <row r="110" spans="2:4" ht="12" customHeight="1">
      <c r="B110" s="78" t="s">
        <v>258</v>
      </c>
      <c r="C110" s="79" t="s">
        <v>400</v>
      </c>
      <c r="D110" s="114">
        <v>9</v>
      </c>
    </row>
    <row r="111" spans="2:4" ht="12" customHeight="1">
      <c r="B111" s="190" t="s">
        <v>258</v>
      </c>
      <c r="C111" s="190" t="s">
        <v>332</v>
      </c>
      <c r="D111" s="311">
        <v>107</v>
      </c>
    </row>
    <row r="112" spans="2:4" ht="12" customHeight="1">
      <c r="B112" s="335" t="s">
        <v>260</v>
      </c>
      <c r="C112" s="79" t="s">
        <v>401</v>
      </c>
      <c r="D112" s="335">
        <v>4</v>
      </c>
    </row>
    <row r="113" spans="2:4" ht="12" customHeight="1">
      <c r="B113" s="80" t="s">
        <v>260</v>
      </c>
      <c r="C113" s="66" t="s">
        <v>402</v>
      </c>
      <c r="D113" s="113">
        <v>1</v>
      </c>
    </row>
    <row r="114" spans="2:4" ht="12" customHeight="1">
      <c r="B114" s="78" t="s">
        <v>260</v>
      </c>
      <c r="C114" s="79" t="s">
        <v>332</v>
      </c>
      <c r="D114" s="112">
        <v>24</v>
      </c>
    </row>
    <row r="115" spans="2:4" ht="12" customHeight="1">
      <c r="B115" s="80" t="s">
        <v>263</v>
      </c>
      <c r="C115" s="66" t="s">
        <v>366</v>
      </c>
      <c r="D115" s="113">
        <v>1</v>
      </c>
    </row>
    <row r="116" spans="2:4" ht="12" customHeight="1">
      <c r="B116" s="78" t="s">
        <v>263</v>
      </c>
      <c r="C116" s="79" t="s">
        <v>403</v>
      </c>
      <c r="D116" s="114">
        <v>1</v>
      </c>
    </row>
    <row r="117" spans="2:4" ht="12" customHeight="1">
      <c r="B117" s="80" t="s">
        <v>264</v>
      </c>
      <c r="C117" s="49" t="s">
        <v>404</v>
      </c>
      <c r="D117" s="113">
        <v>10</v>
      </c>
    </row>
    <row r="118" spans="2:4" ht="12" customHeight="1">
      <c r="B118" s="78" t="s">
        <v>264</v>
      </c>
      <c r="C118" s="79" t="s">
        <v>331</v>
      </c>
      <c r="D118" s="114">
        <v>2</v>
      </c>
    </row>
    <row r="119" spans="2:4" ht="12" customHeight="1">
      <c r="B119" s="80" t="s">
        <v>264</v>
      </c>
      <c r="C119" s="66" t="s">
        <v>332</v>
      </c>
      <c r="D119" s="113">
        <v>6</v>
      </c>
    </row>
    <row r="120" spans="2:4" ht="12" customHeight="1">
      <c r="B120" s="304" t="s">
        <v>269</v>
      </c>
      <c r="C120" s="304" t="s">
        <v>332</v>
      </c>
      <c r="D120" s="305">
        <v>12</v>
      </c>
    </row>
    <row r="121" spans="2:4" ht="12" customHeight="1">
      <c r="B121" s="190" t="s">
        <v>279</v>
      </c>
      <c r="C121" s="190" t="s">
        <v>405</v>
      </c>
      <c r="D121" s="311">
        <v>4</v>
      </c>
    </row>
    <row r="122" spans="2:4" ht="12" customHeight="1">
      <c r="B122" s="78" t="s">
        <v>280</v>
      </c>
      <c r="C122" s="79" t="s">
        <v>385</v>
      </c>
      <c r="D122" s="114">
        <v>2</v>
      </c>
    </row>
    <row r="123" spans="2:4" ht="12" customHeight="1">
      <c r="B123" s="80" t="s">
        <v>281</v>
      </c>
      <c r="C123" s="66" t="s">
        <v>346</v>
      </c>
      <c r="D123" s="115">
        <v>6</v>
      </c>
    </row>
    <row r="124" spans="2:4" ht="12" customHeight="1">
      <c r="B124" s="78" t="s">
        <v>290</v>
      </c>
      <c r="C124" s="79" t="s">
        <v>406</v>
      </c>
      <c r="D124" s="114">
        <v>4</v>
      </c>
    </row>
    <row r="125" spans="2:4" ht="12" customHeight="1">
      <c r="B125" s="80" t="s">
        <v>290</v>
      </c>
      <c r="C125" s="66" t="s">
        <v>346</v>
      </c>
      <c r="D125" s="113">
        <v>3</v>
      </c>
    </row>
    <row r="126" spans="2:4" ht="12" customHeight="1">
      <c r="B126" s="78" t="s">
        <v>291</v>
      </c>
      <c r="C126" s="79" t="s">
        <v>385</v>
      </c>
      <c r="D126" s="114">
        <v>3</v>
      </c>
    </row>
    <row r="127" spans="2:4" ht="12" customHeight="1">
      <c r="B127" s="80" t="s">
        <v>302</v>
      </c>
      <c r="C127" s="66" t="s">
        <v>407</v>
      </c>
      <c r="D127" s="113">
        <v>32</v>
      </c>
    </row>
    <row r="128" spans="2:4" ht="12" customHeight="1">
      <c r="B128" s="78" t="s">
        <v>303</v>
      </c>
      <c r="C128" s="79" t="s">
        <v>407</v>
      </c>
      <c r="D128" s="114">
        <v>3</v>
      </c>
    </row>
    <row r="129" spans="2:4" ht="12" customHeight="1">
      <c r="B129" s="80" t="s">
        <v>303</v>
      </c>
      <c r="C129" s="66" t="s">
        <v>408</v>
      </c>
      <c r="D129" s="113">
        <v>7</v>
      </c>
    </row>
    <row r="130" spans="2:4" ht="12" customHeight="1">
      <c r="B130" s="335" t="s">
        <v>304</v>
      </c>
      <c r="C130" s="335" t="s">
        <v>409</v>
      </c>
      <c r="D130" s="122">
        <v>4</v>
      </c>
    </row>
    <row r="131" spans="2:4" ht="12" customHeight="1">
      <c r="B131" s="190" t="s">
        <v>304</v>
      </c>
      <c r="C131" s="190" t="s">
        <v>410</v>
      </c>
      <c r="D131" s="190">
        <v>1</v>
      </c>
    </row>
    <row r="132" spans="2:4" ht="12" customHeight="1">
      <c r="B132" s="78" t="s">
        <v>306</v>
      </c>
      <c r="C132" s="79" t="s">
        <v>396</v>
      </c>
      <c r="D132" s="114">
        <v>1</v>
      </c>
    </row>
    <row r="133" spans="2:4" ht="12" customHeight="1">
      <c r="B133" s="80" t="s">
        <v>306</v>
      </c>
      <c r="C133" s="66" t="s">
        <v>411</v>
      </c>
      <c r="D133" s="113">
        <v>10</v>
      </c>
    </row>
    <row r="134" spans="2:4" ht="12" customHeight="1">
      <c r="B134" s="123" t="s">
        <v>307</v>
      </c>
      <c r="C134" s="124" t="s">
        <v>412</v>
      </c>
      <c r="D134" s="79">
        <v>1</v>
      </c>
    </row>
    <row r="135" spans="2:4" ht="12" customHeight="1">
      <c r="B135" s="80" t="s">
        <v>307</v>
      </c>
      <c r="C135" s="66" t="s">
        <v>413</v>
      </c>
      <c r="D135" s="113">
        <v>1</v>
      </c>
    </row>
    <row r="136" spans="2:4" ht="12" customHeight="1">
      <c r="B136" s="123" t="s">
        <v>309</v>
      </c>
      <c r="C136" s="124" t="s">
        <v>414</v>
      </c>
      <c r="D136" s="79">
        <v>16</v>
      </c>
    </row>
    <row r="137" spans="2:4" ht="12" customHeight="1">
      <c r="B137" s="125" t="s">
        <v>309</v>
      </c>
      <c r="C137" s="125" t="s">
        <v>415</v>
      </c>
      <c r="D137" s="258">
        <v>3</v>
      </c>
    </row>
    <row r="138" spans="2:4" ht="12" customHeight="1">
      <c r="B138" s="80" t="s">
        <v>309</v>
      </c>
      <c r="C138" s="66" t="s">
        <v>416</v>
      </c>
      <c r="D138" s="113">
        <v>1</v>
      </c>
    </row>
    <row r="139" spans="2:4" ht="12" customHeight="1">
      <c r="B139" s="78" t="s">
        <v>309</v>
      </c>
      <c r="C139" s="79" t="s">
        <v>417</v>
      </c>
      <c r="D139" s="114">
        <v>1</v>
      </c>
    </row>
    <row r="140" spans="2:4" ht="12" customHeight="1">
      <c r="B140" s="80" t="s">
        <v>309</v>
      </c>
      <c r="C140" s="66" t="s">
        <v>353</v>
      </c>
      <c r="D140" s="113">
        <v>1</v>
      </c>
    </row>
    <row r="141" spans="2:4" ht="12" customHeight="1">
      <c r="B141" s="78" t="s">
        <v>313</v>
      </c>
      <c r="C141" s="79" t="s">
        <v>405</v>
      </c>
      <c r="D141" s="114">
        <v>2</v>
      </c>
    </row>
    <row r="142" spans="2:4" ht="12" customHeight="1">
      <c r="B142" s="126" t="s">
        <v>56</v>
      </c>
      <c r="C142" s="126"/>
      <c r="D142" s="127">
        <f>SUM(D6:D141)</f>
        <v>1222</v>
      </c>
    </row>
    <row r="143" spans="2:4" ht="12" customHeight="1">
      <c r="B143" s="10"/>
      <c r="C143" s="10"/>
      <c r="D143" s="10"/>
    </row>
    <row r="144" spans="2:4" ht="12" customHeight="1">
      <c r="B144" s="10"/>
      <c r="C144" s="10"/>
      <c r="D144" s="10"/>
    </row>
    <row r="145" spans="2:4" ht="12" customHeight="1">
      <c r="B145" s="10"/>
      <c r="C145" s="10"/>
      <c r="D145" s="10"/>
    </row>
    <row r="146" spans="2:4" ht="12" customHeight="1">
      <c r="B146" s="10"/>
      <c r="C146" s="10"/>
      <c r="D146" s="10"/>
    </row>
    <row r="147" spans="2:4" ht="12" customHeight="1">
      <c r="B147" s="10"/>
      <c r="C147" s="10"/>
      <c r="D147" s="10"/>
    </row>
    <row r="148" spans="2:4" ht="12" customHeight="1">
      <c r="B148" s="10"/>
      <c r="C148" s="10"/>
      <c r="D148" s="10"/>
    </row>
  </sheetData>
  <mergeCells count="3">
    <mergeCell ref="B2:D2"/>
    <mergeCell ref="B3:D3"/>
    <mergeCell ref="B1:D1"/>
  </mergeCells>
  <pageMargins left="0.7" right="0.7" top="0.75" bottom="0.75" header="0" footer="0"/>
  <pageSetup scale="110" orientation="portrait" r:id="rId1"/>
  <rowBreaks count="3" manualBreakCount="3">
    <brk id="46" max="16383" man="1"/>
    <brk id="86" max="16383" man="1"/>
    <brk id="1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18"/>
  <sheetViews>
    <sheetView showGridLines="0" zoomScaleNormal="100" workbookViewId="0">
      <pane ySplit="5" topLeftCell="A54" activePane="bottomLeft" state="frozen"/>
      <selection pane="bottomLeft"/>
    </sheetView>
  </sheetViews>
  <sheetFormatPr defaultColWidth="14.453125" defaultRowHeight="15" customHeight="1"/>
  <cols>
    <col min="1" max="1" width="6.81640625" style="273" customWidth="1"/>
    <col min="2" max="5" width="16" customWidth="1"/>
    <col min="6" max="6" width="4.26953125" customWidth="1"/>
    <col min="7" max="7" width="3.7265625" customWidth="1"/>
    <col min="8" max="9" width="9.7265625" customWidth="1"/>
    <col min="10" max="10" width="8.81640625" customWidth="1"/>
    <col min="11" max="11" width="9.7265625" customWidth="1"/>
    <col min="12" max="12" width="2.26953125" customWidth="1"/>
    <col min="13" max="13" width="19.26953125" customWidth="1"/>
    <col min="14" max="15" width="9.7265625" customWidth="1"/>
    <col min="16" max="16" width="18.453125" customWidth="1"/>
  </cols>
  <sheetData>
    <row r="1" spans="2:16" ht="14">
      <c r="B1" s="382" t="s">
        <v>375</v>
      </c>
      <c r="C1" s="382"/>
      <c r="D1" s="382"/>
      <c r="E1" s="382"/>
      <c r="G1" s="93"/>
    </row>
    <row r="2" spans="2:16" ht="12.75" customHeight="1">
      <c r="B2" s="364" t="str">
        <f>'13 Key to Locations'!A2</f>
        <v>University of California, San Diego Parking Space Inventory, Summer 2018</v>
      </c>
      <c r="C2" s="364"/>
      <c r="D2" s="364"/>
      <c r="E2" s="364"/>
      <c r="G2" s="93"/>
    </row>
    <row r="3" spans="2:16" ht="12.75" customHeight="1">
      <c r="B3" s="364" t="s">
        <v>41</v>
      </c>
      <c r="C3" s="364"/>
      <c r="D3" s="364"/>
      <c r="E3" s="364"/>
      <c r="F3" s="93"/>
      <c r="G3" s="93"/>
    </row>
    <row r="4" spans="2:16" ht="12" customHeight="1">
      <c r="B4" s="10"/>
      <c r="C4" s="10"/>
      <c r="D4" s="10"/>
      <c r="E4" s="10"/>
      <c r="F4" s="93"/>
      <c r="G4" s="93"/>
    </row>
    <row r="5" spans="2:16" ht="12" customHeight="1">
      <c r="B5" s="76" t="s">
        <v>100</v>
      </c>
      <c r="C5" s="76" t="s">
        <v>376</v>
      </c>
      <c r="D5" s="76" t="s">
        <v>317</v>
      </c>
      <c r="E5" s="76" t="s">
        <v>56</v>
      </c>
      <c r="F5" s="93"/>
      <c r="G5" s="93"/>
      <c r="H5" s="77"/>
      <c r="I5" s="77"/>
      <c r="J5" s="77"/>
      <c r="K5" s="77"/>
      <c r="L5" s="77"/>
      <c r="M5" s="77"/>
      <c r="N5" s="77"/>
      <c r="O5" s="77"/>
      <c r="P5" s="77"/>
    </row>
    <row r="6" spans="2:16" ht="12" customHeight="1">
      <c r="B6" s="100">
        <v>1</v>
      </c>
      <c r="C6" s="52">
        <v>1</v>
      </c>
      <c r="D6" s="52"/>
      <c r="E6" s="52">
        <f t="shared" ref="E6:E107" si="0">SUM(C6:D6)</f>
        <v>1</v>
      </c>
      <c r="F6" s="93"/>
      <c r="H6" s="77"/>
      <c r="I6" s="77"/>
      <c r="J6" s="77"/>
      <c r="K6" s="77"/>
      <c r="L6" s="77"/>
      <c r="M6" s="77"/>
      <c r="N6" s="77"/>
      <c r="O6" s="77"/>
      <c r="P6" s="77"/>
    </row>
    <row r="7" spans="2:16" ht="12" customHeight="1">
      <c r="B7" s="120">
        <v>2</v>
      </c>
      <c r="C7" s="48">
        <v>1</v>
      </c>
      <c r="D7" s="48">
        <v>1</v>
      </c>
      <c r="E7" s="52">
        <f t="shared" si="0"/>
        <v>2</v>
      </c>
      <c r="H7" s="77"/>
      <c r="I7" s="77"/>
      <c r="J7" s="77"/>
      <c r="K7" s="77"/>
      <c r="L7" s="77"/>
      <c r="M7" s="77"/>
      <c r="N7" s="77"/>
      <c r="O7" s="77"/>
      <c r="P7" s="77"/>
    </row>
    <row r="8" spans="2:16" ht="12" customHeight="1">
      <c r="B8" s="100">
        <v>3</v>
      </c>
      <c r="C8" s="52">
        <v>2</v>
      </c>
      <c r="D8" s="52"/>
      <c r="E8" s="52">
        <f t="shared" si="0"/>
        <v>2</v>
      </c>
      <c r="H8" s="77"/>
      <c r="I8" s="77"/>
      <c r="J8" s="77"/>
      <c r="K8" s="77"/>
      <c r="L8" s="77"/>
      <c r="M8" s="77"/>
      <c r="N8" s="77"/>
      <c r="O8" s="77"/>
      <c r="P8" s="77"/>
    </row>
    <row r="9" spans="2:16" ht="12" customHeight="1">
      <c r="B9" s="100">
        <v>5</v>
      </c>
      <c r="C9" s="52"/>
      <c r="D9" s="100">
        <v>1</v>
      </c>
      <c r="E9" s="52">
        <f t="shared" si="0"/>
        <v>1</v>
      </c>
      <c r="H9" s="77"/>
      <c r="I9" s="77"/>
      <c r="J9" s="77"/>
      <c r="K9" s="77"/>
      <c r="L9" s="77"/>
      <c r="M9" s="77"/>
      <c r="N9" s="77"/>
      <c r="O9" s="77"/>
      <c r="P9" s="77"/>
    </row>
    <row r="10" spans="2:16" ht="12" customHeight="1">
      <c r="B10" s="100">
        <v>7</v>
      </c>
      <c r="C10" s="52">
        <v>1</v>
      </c>
      <c r="D10" s="52">
        <v>1</v>
      </c>
      <c r="E10" s="52">
        <f t="shared" si="0"/>
        <v>2</v>
      </c>
      <c r="H10" s="77"/>
      <c r="I10" s="77"/>
      <c r="J10" s="77"/>
      <c r="K10" s="77"/>
      <c r="L10" s="77"/>
      <c r="M10" s="77"/>
      <c r="N10" s="77"/>
      <c r="O10" s="77"/>
      <c r="P10" s="77"/>
    </row>
    <row r="11" spans="2:16" ht="12" customHeight="1">
      <c r="B11" s="120">
        <v>8</v>
      </c>
      <c r="C11" s="48">
        <v>1</v>
      </c>
      <c r="D11" s="48">
        <v>1</v>
      </c>
      <c r="E11" s="52">
        <f t="shared" si="0"/>
        <v>2</v>
      </c>
      <c r="H11" s="77"/>
      <c r="I11" s="77"/>
      <c r="J11" s="77"/>
      <c r="K11" s="77"/>
      <c r="L11" s="77"/>
      <c r="M11" s="77"/>
      <c r="N11" s="77"/>
      <c r="O11" s="77"/>
      <c r="P11" s="77"/>
    </row>
    <row r="12" spans="2:16" ht="12" customHeight="1">
      <c r="B12" s="100">
        <v>10</v>
      </c>
      <c r="C12" s="52"/>
      <c r="D12" s="52">
        <v>1</v>
      </c>
      <c r="E12" s="52">
        <f t="shared" si="0"/>
        <v>1</v>
      </c>
      <c r="H12" s="77"/>
      <c r="I12" s="77"/>
      <c r="J12" s="77"/>
      <c r="K12" s="77"/>
      <c r="L12" s="77"/>
      <c r="M12" s="77"/>
      <c r="N12" s="77"/>
      <c r="O12" s="77"/>
      <c r="P12" s="77"/>
    </row>
    <row r="13" spans="2:16" ht="12" customHeight="1">
      <c r="B13" s="120">
        <v>11</v>
      </c>
      <c r="C13" s="48">
        <v>1</v>
      </c>
      <c r="D13" s="48">
        <v>2</v>
      </c>
      <c r="E13" s="52">
        <f t="shared" si="0"/>
        <v>3</v>
      </c>
      <c r="H13" s="77"/>
      <c r="I13" s="77"/>
      <c r="J13" s="77"/>
      <c r="K13" s="77"/>
      <c r="L13" s="77"/>
      <c r="M13" s="77"/>
      <c r="N13" s="77"/>
      <c r="O13" s="77"/>
      <c r="P13" s="77"/>
    </row>
    <row r="14" spans="2:16" ht="12" customHeight="1">
      <c r="B14" s="100">
        <v>12</v>
      </c>
      <c r="C14" s="52">
        <v>1</v>
      </c>
      <c r="D14" s="52"/>
      <c r="E14" s="52">
        <f t="shared" si="0"/>
        <v>1</v>
      </c>
      <c r="H14" s="77"/>
      <c r="I14" s="77"/>
      <c r="J14" s="77"/>
      <c r="K14" s="77"/>
      <c r="L14" s="77"/>
      <c r="M14" s="77"/>
      <c r="N14" s="77"/>
      <c r="O14" s="77"/>
      <c r="P14" s="77"/>
    </row>
    <row r="15" spans="2:16" ht="12" customHeight="1">
      <c r="B15" s="120">
        <v>13</v>
      </c>
      <c r="C15" s="48">
        <v>1</v>
      </c>
      <c r="D15" s="48"/>
      <c r="E15" s="52">
        <f t="shared" si="0"/>
        <v>1</v>
      </c>
      <c r="H15" s="77"/>
      <c r="I15" s="77"/>
      <c r="J15" s="77"/>
      <c r="K15" s="77"/>
      <c r="L15" s="77"/>
      <c r="M15" s="77"/>
      <c r="N15" s="77"/>
      <c r="O15" s="77"/>
      <c r="P15" s="77"/>
    </row>
    <row r="16" spans="2:16" ht="12" customHeight="1">
      <c r="B16" s="100">
        <v>14</v>
      </c>
      <c r="C16" s="52">
        <v>1</v>
      </c>
      <c r="D16" s="52">
        <v>3</v>
      </c>
      <c r="E16" s="52">
        <f t="shared" si="0"/>
        <v>4</v>
      </c>
      <c r="H16" s="77"/>
      <c r="I16" s="77"/>
      <c r="J16" s="77"/>
      <c r="K16" s="77"/>
      <c r="L16" s="77"/>
      <c r="M16" s="77"/>
      <c r="N16" s="77"/>
      <c r="O16" s="77"/>
      <c r="P16" s="121"/>
    </row>
    <row r="17" spans="2:16" ht="12" customHeight="1">
      <c r="B17" s="120">
        <v>16</v>
      </c>
      <c r="C17" s="48">
        <v>1</v>
      </c>
      <c r="D17" s="48">
        <v>1</v>
      </c>
      <c r="E17" s="52">
        <f t="shared" si="0"/>
        <v>2</v>
      </c>
      <c r="H17" s="77"/>
      <c r="I17" s="77"/>
      <c r="J17" s="77"/>
      <c r="K17" s="77"/>
      <c r="L17" s="77"/>
      <c r="M17" s="77"/>
      <c r="N17" s="77"/>
      <c r="O17" s="77"/>
      <c r="P17" s="77"/>
    </row>
    <row r="18" spans="2:16" ht="12" customHeight="1">
      <c r="B18" s="100">
        <v>17</v>
      </c>
      <c r="C18" s="52">
        <v>2</v>
      </c>
      <c r="D18" s="52">
        <v>7</v>
      </c>
      <c r="E18" s="52">
        <f t="shared" si="0"/>
        <v>9</v>
      </c>
      <c r="H18" s="77"/>
      <c r="I18" s="77"/>
      <c r="J18" s="77"/>
      <c r="K18" s="77"/>
      <c r="L18" s="77"/>
      <c r="M18" s="77"/>
      <c r="N18" s="77"/>
      <c r="O18" s="77"/>
      <c r="P18" s="77"/>
    </row>
    <row r="19" spans="2:16" ht="12" customHeight="1">
      <c r="B19" s="120">
        <v>101</v>
      </c>
      <c r="C19" s="120">
        <v>2</v>
      </c>
      <c r="D19" s="120">
        <v>8</v>
      </c>
      <c r="E19" s="52">
        <f t="shared" si="0"/>
        <v>10</v>
      </c>
      <c r="H19" s="77"/>
      <c r="I19" s="77"/>
      <c r="J19" s="77"/>
      <c r="K19" s="77"/>
      <c r="L19" s="77"/>
      <c r="M19" s="77"/>
      <c r="N19" s="77"/>
      <c r="O19" s="77"/>
      <c r="P19" s="77"/>
    </row>
    <row r="20" spans="2:16" ht="12" customHeight="1">
      <c r="B20" s="100">
        <v>102</v>
      </c>
      <c r="C20" s="52">
        <v>2</v>
      </c>
      <c r="D20" s="52">
        <v>8</v>
      </c>
      <c r="E20" s="52">
        <f t="shared" si="0"/>
        <v>10</v>
      </c>
      <c r="H20" s="77"/>
      <c r="I20" s="77"/>
      <c r="J20" s="77"/>
      <c r="K20" s="77"/>
      <c r="L20" s="77"/>
      <c r="M20" s="77"/>
      <c r="N20" s="77"/>
      <c r="O20" s="77"/>
      <c r="P20" s="77"/>
    </row>
    <row r="21" spans="2:16" ht="12" customHeight="1">
      <c r="B21" s="120">
        <v>103</v>
      </c>
      <c r="C21" s="48">
        <v>3</v>
      </c>
      <c r="D21" s="48">
        <v>17</v>
      </c>
      <c r="E21" s="52">
        <f t="shared" si="0"/>
        <v>20</v>
      </c>
      <c r="H21" s="77"/>
      <c r="I21" s="77"/>
      <c r="J21" s="77"/>
      <c r="K21" s="77"/>
      <c r="L21" s="77"/>
      <c r="M21" s="77"/>
      <c r="N21" s="77"/>
      <c r="O21" s="77"/>
      <c r="P21" s="77"/>
    </row>
    <row r="22" spans="2:16" ht="12" customHeight="1">
      <c r="B22" s="100">
        <v>105</v>
      </c>
      <c r="C22" s="52">
        <v>1</v>
      </c>
      <c r="D22" s="52">
        <v>1</v>
      </c>
      <c r="E22" s="52">
        <f t="shared" si="0"/>
        <v>2</v>
      </c>
      <c r="H22" s="77"/>
      <c r="I22" s="77"/>
      <c r="J22" s="77"/>
      <c r="K22" s="77"/>
      <c r="L22" s="77"/>
      <c r="M22" s="77"/>
      <c r="N22" s="77"/>
      <c r="O22" s="77"/>
      <c r="P22" s="77"/>
    </row>
    <row r="23" spans="2:16" ht="12" customHeight="1">
      <c r="B23" s="120">
        <v>106</v>
      </c>
      <c r="C23" s="48">
        <v>1</v>
      </c>
      <c r="D23" s="48"/>
      <c r="E23" s="52">
        <f t="shared" si="0"/>
        <v>1</v>
      </c>
      <c r="H23" s="77"/>
      <c r="I23" s="77"/>
      <c r="J23" s="77"/>
      <c r="K23" s="77"/>
      <c r="L23" s="77"/>
      <c r="M23" s="77"/>
      <c r="N23" s="77"/>
      <c r="O23" s="77"/>
      <c r="P23" s="77"/>
    </row>
    <row r="24" spans="2:16" ht="12" customHeight="1">
      <c r="B24" s="100">
        <v>108</v>
      </c>
      <c r="C24" s="52">
        <v>1</v>
      </c>
      <c r="D24" s="52">
        <v>1</v>
      </c>
      <c r="E24" s="52">
        <f t="shared" si="0"/>
        <v>2</v>
      </c>
      <c r="H24" s="77"/>
      <c r="I24" s="77"/>
      <c r="J24" s="77"/>
      <c r="K24" s="77"/>
      <c r="L24" s="77"/>
      <c r="M24" s="77"/>
      <c r="N24" s="77"/>
      <c r="O24" s="77"/>
      <c r="P24" s="77"/>
    </row>
    <row r="25" spans="2:16" ht="12" customHeight="1">
      <c r="B25" s="120">
        <v>113</v>
      </c>
      <c r="C25" s="48">
        <v>1</v>
      </c>
      <c r="D25" s="48">
        <v>1</v>
      </c>
      <c r="E25" s="52">
        <f t="shared" si="0"/>
        <v>2</v>
      </c>
      <c r="H25" s="77"/>
      <c r="I25" s="77"/>
      <c r="J25" s="77"/>
      <c r="K25" s="77"/>
      <c r="L25" s="77"/>
      <c r="M25" s="77"/>
      <c r="N25" s="77"/>
      <c r="O25" s="77"/>
      <c r="P25" s="77"/>
    </row>
    <row r="26" spans="2:16" ht="12" customHeight="1">
      <c r="B26" s="100">
        <v>201</v>
      </c>
      <c r="C26" s="52">
        <v>1</v>
      </c>
      <c r="D26" s="52">
        <v>2</v>
      </c>
      <c r="E26" s="52">
        <f t="shared" si="0"/>
        <v>3</v>
      </c>
      <c r="H26" s="77"/>
      <c r="I26" s="77"/>
      <c r="J26" s="77"/>
      <c r="K26" s="77"/>
      <c r="L26" s="77"/>
      <c r="M26" s="77"/>
      <c r="N26" s="77"/>
      <c r="O26" s="77"/>
      <c r="P26" s="77"/>
    </row>
    <row r="27" spans="2:16" ht="12" customHeight="1">
      <c r="B27" s="120">
        <v>202</v>
      </c>
      <c r="C27" s="48">
        <v>2</v>
      </c>
      <c r="D27" s="48">
        <v>1</v>
      </c>
      <c r="E27" s="52">
        <f t="shared" si="0"/>
        <v>3</v>
      </c>
      <c r="H27" s="77"/>
      <c r="I27" s="77"/>
      <c r="J27" s="77"/>
      <c r="K27" s="77"/>
      <c r="L27" s="77"/>
      <c r="M27" s="77"/>
      <c r="N27" s="121"/>
      <c r="O27" s="77"/>
      <c r="P27" s="77"/>
    </row>
    <row r="28" spans="2:16" ht="12" customHeight="1">
      <c r="B28" s="100">
        <v>206</v>
      </c>
      <c r="C28" s="52">
        <v>2</v>
      </c>
      <c r="D28" s="100">
        <v>10</v>
      </c>
      <c r="E28" s="52">
        <f t="shared" si="0"/>
        <v>12</v>
      </c>
      <c r="H28" s="77"/>
      <c r="I28" s="77"/>
      <c r="J28" s="77"/>
      <c r="K28" s="77"/>
      <c r="L28" s="77"/>
      <c r="M28" s="77"/>
      <c r="N28" s="121"/>
      <c r="O28" s="77"/>
      <c r="P28" s="77"/>
    </row>
    <row r="29" spans="2:16" ht="12" customHeight="1">
      <c r="B29" s="120">
        <v>302</v>
      </c>
      <c r="C29" s="48">
        <v>1</v>
      </c>
      <c r="D29" s="48">
        <v>4</v>
      </c>
      <c r="E29" s="52">
        <f t="shared" si="0"/>
        <v>5</v>
      </c>
      <c r="H29" s="77"/>
      <c r="I29" s="77"/>
      <c r="J29" s="77"/>
      <c r="K29" s="77"/>
      <c r="L29" s="77"/>
      <c r="M29" s="77"/>
      <c r="N29" s="77"/>
      <c r="O29" s="77"/>
      <c r="P29" s="77"/>
    </row>
    <row r="30" spans="2:16" ht="12" customHeight="1">
      <c r="B30" s="100">
        <v>303</v>
      </c>
      <c r="C30" s="52">
        <v>1</v>
      </c>
      <c r="D30" s="52">
        <v>5</v>
      </c>
      <c r="E30" s="52">
        <f t="shared" si="0"/>
        <v>6</v>
      </c>
      <c r="H30" s="77"/>
      <c r="I30" s="77"/>
      <c r="J30" s="77"/>
      <c r="K30" s="77"/>
      <c r="L30" s="77"/>
      <c r="M30" s="77"/>
      <c r="N30" s="77"/>
      <c r="O30" s="77"/>
      <c r="P30" s="77"/>
    </row>
    <row r="31" spans="2:16" ht="12" customHeight="1">
      <c r="B31" s="120">
        <v>304</v>
      </c>
      <c r="C31" s="48"/>
      <c r="D31" s="48">
        <v>2</v>
      </c>
      <c r="E31" s="52">
        <f t="shared" si="0"/>
        <v>2</v>
      </c>
      <c r="H31" s="77"/>
      <c r="I31" s="77"/>
      <c r="J31" s="77"/>
      <c r="K31" s="77"/>
      <c r="L31" s="77"/>
      <c r="M31" s="77"/>
      <c r="N31" s="77"/>
      <c r="O31" s="77"/>
      <c r="P31" s="77"/>
    </row>
    <row r="32" spans="2:16" ht="12" customHeight="1">
      <c r="B32" s="100">
        <v>306</v>
      </c>
      <c r="C32" s="52"/>
      <c r="D32" s="52">
        <v>3</v>
      </c>
      <c r="E32" s="52">
        <f t="shared" si="0"/>
        <v>3</v>
      </c>
      <c r="H32" s="77"/>
      <c r="I32" s="77"/>
      <c r="J32" s="77"/>
      <c r="K32" s="77"/>
      <c r="L32" s="77"/>
      <c r="M32" s="77"/>
      <c r="N32" s="77"/>
      <c r="O32" s="77"/>
      <c r="P32" s="77"/>
    </row>
    <row r="33" spans="2:16" ht="12" customHeight="1">
      <c r="B33" s="120">
        <v>308</v>
      </c>
      <c r="C33" s="48">
        <v>1</v>
      </c>
      <c r="D33" s="48">
        <v>1</v>
      </c>
      <c r="E33" s="52">
        <f t="shared" si="0"/>
        <v>2</v>
      </c>
      <c r="H33" s="77"/>
      <c r="I33" s="77"/>
      <c r="J33" s="77"/>
      <c r="K33" s="77"/>
      <c r="L33" s="77"/>
      <c r="M33" s="77"/>
      <c r="N33" s="77"/>
      <c r="O33" s="77"/>
      <c r="P33" s="77"/>
    </row>
    <row r="34" spans="2:16" ht="12" customHeight="1">
      <c r="B34" s="100">
        <v>309</v>
      </c>
      <c r="C34" s="52">
        <v>2</v>
      </c>
      <c r="D34" s="52">
        <v>7</v>
      </c>
      <c r="E34" s="52">
        <f t="shared" si="0"/>
        <v>9</v>
      </c>
      <c r="H34" s="77"/>
      <c r="I34" s="77"/>
      <c r="J34" s="77"/>
      <c r="K34" s="77"/>
      <c r="L34" s="77"/>
      <c r="M34" s="77"/>
      <c r="N34" s="77"/>
      <c r="O34" s="77"/>
      <c r="P34" s="77"/>
    </row>
    <row r="35" spans="2:16" ht="12" customHeight="1">
      <c r="B35" s="120">
        <v>310</v>
      </c>
      <c r="C35" s="48">
        <v>1</v>
      </c>
      <c r="D35" s="48">
        <v>1</v>
      </c>
      <c r="E35" s="52">
        <f t="shared" si="0"/>
        <v>2</v>
      </c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2" customHeight="1">
      <c r="B36" s="100">
        <v>342</v>
      </c>
      <c r="C36" s="52">
        <v>1</v>
      </c>
      <c r="D36" s="52">
        <v>4</v>
      </c>
      <c r="E36" s="52">
        <f t="shared" si="0"/>
        <v>5</v>
      </c>
      <c r="H36" s="77"/>
      <c r="I36" s="77"/>
      <c r="J36" s="77"/>
      <c r="K36" s="77"/>
      <c r="L36" s="77"/>
      <c r="M36" s="77"/>
      <c r="N36" s="77"/>
      <c r="O36" s="77"/>
      <c r="P36" s="77"/>
    </row>
    <row r="37" spans="2:16" ht="12" customHeight="1">
      <c r="B37" s="120">
        <v>345</v>
      </c>
      <c r="C37" s="48"/>
      <c r="D37" s="48">
        <v>1</v>
      </c>
      <c r="E37" s="52">
        <f t="shared" si="0"/>
        <v>1</v>
      </c>
      <c r="H37" s="77"/>
      <c r="I37" s="77"/>
      <c r="J37" s="77"/>
      <c r="K37" s="77"/>
      <c r="L37" s="77"/>
      <c r="M37" s="77"/>
      <c r="N37" s="77"/>
      <c r="O37" s="77"/>
      <c r="P37" s="77"/>
    </row>
    <row r="38" spans="2:16" ht="12" customHeight="1">
      <c r="B38" s="100">
        <v>346</v>
      </c>
      <c r="C38" s="100">
        <v>2</v>
      </c>
      <c r="D38" s="100">
        <v>14</v>
      </c>
      <c r="E38" s="52">
        <f t="shared" si="0"/>
        <v>16</v>
      </c>
      <c r="H38" s="77"/>
      <c r="I38" s="77"/>
      <c r="J38" s="77"/>
      <c r="K38" s="77"/>
      <c r="L38" s="77"/>
      <c r="M38" s="77"/>
      <c r="N38" s="77"/>
      <c r="O38" s="77"/>
      <c r="P38" s="77"/>
    </row>
    <row r="39" spans="2:16" ht="12" customHeight="1">
      <c r="B39" s="120">
        <v>347</v>
      </c>
      <c r="C39" s="48">
        <v>2</v>
      </c>
      <c r="D39" s="48">
        <v>1</v>
      </c>
      <c r="E39" s="52">
        <f t="shared" si="0"/>
        <v>3</v>
      </c>
      <c r="H39" s="77"/>
      <c r="I39" s="77"/>
      <c r="J39" s="77"/>
      <c r="K39" s="77"/>
      <c r="L39" s="77"/>
      <c r="M39" s="77"/>
      <c r="N39" s="77"/>
      <c r="O39" s="77"/>
      <c r="P39" s="77"/>
    </row>
    <row r="40" spans="2:16" ht="12" customHeight="1">
      <c r="B40" s="100">
        <v>352</v>
      </c>
      <c r="C40" s="52">
        <v>1</v>
      </c>
      <c r="D40" s="52"/>
      <c r="E40" s="52">
        <f t="shared" si="0"/>
        <v>1</v>
      </c>
      <c r="H40" s="77"/>
      <c r="I40" s="77"/>
      <c r="J40" s="77"/>
      <c r="K40" s="77"/>
      <c r="L40" s="77"/>
      <c r="M40" s="77"/>
      <c r="N40" s="77"/>
      <c r="O40" s="77"/>
      <c r="P40" s="77"/>
    </row>
    <row r="41" spans="2:16" ht="12" customHeight="1">
      <c r="B41" s="120">
        <v>353</v>
      </c>
      <c r="C41" s="48">
        <v>2</v>
      </c>
      <c r="D41" s="48">
        <v>2</v>
      </c>
      <c r="E41" s="52">
        <f t="shared" si="0"/>
        <v>4</v>
      </c>
      <c r="H41" s="77"/>
      <c r="I41" s="77"/>
      <c r="J41" s="77"/>
      <c r="K41" s="77"/>
      <c r="L41" s="77"/>
      <c r="M41" s="77"/>
      <c r="N41" s="77"/>
      <c r="O41" s="77"/>
      <c r="P41" s="77"/>
    </row>
    <row r="42" spans="2:16" ht="12" customHeight="1">
      <c r="B42" s="100">
        <v>354</v>
      </c>
      <c r="C42" s="52"/>
      <c r="D42" s="52">
        <v>4</v>
      </c>
      <c r="E42" s="52">
        <f t="shared" si="0"/>
        <v>4</v>
      </c>
      <c r="H42" s="77"/>
      <c r="I42" s="77"/>
      <c r="J42" s="77"/>
      <c r="K42" s="77"/>
      <c r="L42" s="77"/>
      <c r="M42" s="77"/>
      <c r="N42" s="77"/>
      <c r="O42" s="77"/>
      <c r="P42" s="77"/>
    </row>
    <row r="43" spans="2:16" ht="12" customHeight="1">
      <c r="B43" s="120">
        <v>357</v>
      </c>
      <c r="C43" s="48">
        <v>2</v>
      </c>
      <c r="D43" s="48">
        <v>4</v>
      </c>
      <c r="E43" s="52">
        <f t="shared" si="0"/>
        <v>6</v>
      </c>
      <c r="H43" s="77"/>
      <c r="I43" s="77"/>
      <c r="J43" s="77"/>
      <c r="K43" s="77"/>
      <c r="L43" s="77"/>
      <c r="M43" s="77"/>
      <c r="N43" s="77"/>
      <c r="O43" s="77"/>
      <c r="P43" s="77"/>
    </row>
    <row r="44" spans="2:16" ht="12" customHeight="1">
      <c r="B44" s="120">
        <v>375</v>
      </c>
      <c r="C44" s="48">
        <v>2</v>
      </c>
      <c r="D44" s="48">
        <v>3</v>
      </c>
      <c r="E44" s="52">
        <f t="shared" si="0"/>
        <v>5</v>
      </c>
      <c r="H44" s="77"/>
      <c r="I44" s="77"/>
      <c r="J44" s="77"/>
      <c r="K44" s="77"/>
      <c r="L44" s="77"/>
      <c r="M44" s="77"/>
      <c r="N44" s="77"/>
      <c r="O44" s="77"/>
      <c r="P44" s="77"/>
    </row>
    <row r="45" spans="2:16" ht="12" customHeight="1">
      <c r="B45" s="120">
        <v>376</v>
      </c>
      <c r="C45" s="48">
        <v>3</v>
      </c>
      <c r="D45" s="48">
        <v>7</v>
      </c>
      <c r="E45" s="52">
        <f t="shared" si="0"/>
        <v>10</v>
      </c>
      <c r="H45" s="77"/>
      <c r="I45" s="77"/>
      <c r="J45" s="77"/>
      <c r="K45" s="77"/>
      <c r="L45" s="77"/>
      <c r="M45" s="77"/>
      <c r="N45" s="77"/>
      <c r="O45" s="77"/>
      <c r="P45" s="77"/>
    </row>
    <row r="46" spans="2:16" ht="12" customHeight="1">
      <c r="B46" s="120">
        <v>381</v>
      </c>
      <c r="C46" s="48"/>
      <c r="D46" s="48">
        <v>6</v>
      </c>
      <c r="E46" s="52">
        <f t="shared" si="0"/>
        <v>6</v>
      </c>
      <c r="H46" s="77"/>
      <c r="I46" s="77"/>
      <c r="J46" s="77"/>
      <c r="K46" s="77"/>
      <c r="L46" s="77"/>
      <c r="M46" s="77"/>
      <c r="N46" s="77"/>
      <c r="O46" s="77"/>
      <c r="P46" s="77"/>
    </row>
    <row r="47" spans="2:16" ht="12" customHeight="1">
      <c r="B47" s="285">
        <v>382</v>
      </c>
      <c r="C47" s="285"/>
      <c r="D47" s="285">
        <v>4</v>
      </c>
      <c r="E47" s="285">
        <f t="shared" si="0"/>
        <v>4</v>
      </c>
      <c r="H47" s="77"/>
      <c r="I47" s="77"/>
      <c r="J47" s="77"/>
      <c r="K47" s="77"/>
      <c r="L47" s="77"/>
      <c r="M47" s="77"/>
      <c r="N47" s="77"/>
      <c r="O47" s="77"/>
      <c r="P47" s="77"/>
    </row>
    <row r="48" spans="2:16" ht="12" customHeight="1">
      <c r="B48" s="120">
        <v>383</v>
      </c>
      <c r="C48" s="48">
        <v>1</v>
      </c>
      <c r="D48" s="48"/>
      <c r="E48" s="52">
        <f t="shared" si="0"/>
        <v>1</v>
      </c>
      <c r="H48" s="77"/>
      <c r="I48" s="77"/>
      <c r="J48" s="77"/>
      <c r="K48" s="77"/>
      <c r="L48" s="77"/>
      <c r="M48" s="77"/>
      <c r="N48" s="77"/>
      <c r="O48" s="77"/>
      <c r="P48" s="77"/>
    </row>
    <row r="49" spans="2:16" ht="12" customHeight="1">
      <c r="B49" s="120">
        <v>385</v>
      </c>
      <c r="C49" s="48">
        <v>1</v>
      </c>
      <c r="D49" s="48">
        <v>9</v>
      </c>
      <c r="E49" s="52">
        <f t="shared" si="0"/>
        <v>10</v>
      </c>
      <c r="H49" s="77"/>
      <c r="I49" s="77"/>
      <c r="J49" s="77"/>
      <c r="K49" s="77"/>
      <c r="L49" s="77"/>
      <c r="M49" s="77"/>
      <c r="N49" s="77"/>
      <c r="O49" s="77"/>
      <c r="P49" s="77"/>
    </row>
    <row r="50" spans="2:16" ht="12" customHeight="1">
      <c r="B50" s="120">
        <v>391</v>
      </c>
      <c r="C50" s="48">
        <v>1</v>
      </c>
      <c r="D50" s="48">
        <v>2</v>
      </c>
      <c r="E50" s="52">
        <f t="shared" si="0"/>
        <v>3</v>
      </c>
      <c r="H50" s="77"/>
      <c r="I50" s="77"/>
      <c r="J50" s="77"/>
      <c r="K50" s="77"/>
      <c r="L50" s="77"/>
      <c r="M50" s="77"/>
      <c r="N50" s="77"/>
      <c r="O50" s="77"/>
      <c r="P50" s="77"/>
    </row>
    <row r="51" spans="2:16" ht="12" customHeight="1">
      <c r="B51" s="120">
        <v>401</v>
      </c>
      <c r="C51" s="48">
        <v>1</v>
      </c>
      <c r="D51" s="48"/>
      <c r="E51" s="52">
        <f t="shared" si="0"/>
        <v>1</v>
      </c>
      <c r="H51" s="77"/>
      <c r="I51" s="77"/>
      <c r="J51" s="77"/>
      <c r="K51" s="77"/>
      <c r="L51" s="77"/>
      <c r="M51" s="77"/>
      <c r="N51" s="77"/>
      <c r="O51" s="77"/>
      <c r="P51" s="77"/>
    </row>
    <row r="52" spans="2:16" ht="12" customHeight="1">
      <c r="B52" s="120">
        <v>402</v>
      </c>
      <c r="C52" s="48">
        <v>1</v>
      </c>
      <c r="D52" s="48">
        <v>2</v>
      </c>
      <c r="E52" s="52">
        <f t="shared" si="0"/>
        <v>3</v>
      </c>
      <c r="H52" s="77"/>
      <c r="I52" s="77"/>
      <c r="J52" s="77"/>
      <c r="K52" s="77"/>
      <c r="L52" s="77"/>
      <c r="M52" s="77"/>
      <c r="N52" s="77"/>
      <c r="O52" s="77"/>
      <c r="P52" s="77"/>
    </row>
    <row r="53" spans="2:16" ht="12" customHeight="1">
      <c r="B53" s="120">
        <v>405</v>
      </c>
      <c r="C53" s="48">
        <v>2</v>
      </c>
      <c r="D53" s="48">
        <v>5</v>
      </c>
      <c r="E53" s="52">
        <f t="shared" si="0"/>
        <v>7</v>
      </c>
      <c r="H53" s="77"/>
      <c r="I53" s="77"/>
      <c r="J53" s="77"/>
      <c r="K53" s="77"/>
      <c r="L53" s="77"/>
      <c r="M53" s="77"/>
      <c r="N53" s="77"/>
      <c r="O53" s="77"/>
      <c r="P53" s="77"/>
    </row>
    <row r="54" spans="2:16" ht="12" customHeight="1">
      <c r="B54" s="120">
        <v>406</v>
      </c>
      <c r="C54" s="48">
        <v>2</v>
      </c>
      <c r="D54" s="48">
        <v>2</v>
      </c>
      <c r="E54" s="52">
        <f t="shared" si="0"/>
        <v>4</v>
      </c>
      <c r="H54" s="77"/>
      <c r="I54" s="77"/>
      <c r="J54" s="77"/>
      <c r="K54" s="77"/>
      <c r="L54" s="77"/>
      <c r="M54" s="77"/>
      <c r="N54" s="77"/>
      <c r="O54" s="77"/>
      <c r="P54" s="77"/>
    </row>
    <row r="55" spans="2:16" ht="12" customHeight="1">
      <c r="B55" s="120">
        <v>410</v>
      </c>
      <c r="C55" s="48">
        <v>1</v>
      </c>
      <c r="D55" s="48"/>
      <c r="E55" s="52">
        <f t="shared" si="0"/>
        <v>1</v>
      </c>
      <c r="H55" s="77"/>
      <c r="I55" s="77"/>
      <c r="J55" s="77"/>
      <c r="K55" s="77"/>
      <c r="L55" s="77"/>
      <c r="M55" s="77"/>
      <c r="N55" s="77"/>
      <c r="O55" s="77"/>
      <c r="P55" s="77"/>
    </row>
    <row r="56" spans="2:16" ht="12" customHeight="1">
      <c r="B56" s="120">
        <v>411</v>
      </c>
      <c r="C56" s="48">
        <v>2</v>
      </c>
      <c r="D56" s="48">
        <v>10</v>
      </c>
      <c r="E56" s="52">
        <f t="shared" si="0"/>
        <v>12</v>
      </c>
      <c r="H56" s="77"/>
      <c r="I56" s="77"/>
      <c r="J56" s="77"/>
      <c r="K56" s="77"/>
      <c r="L56" s="77"/>
      <c r="M56" s="77"/>
      <c r="N56" s="77"/>
      <c r="O56" s="77"/>
      <c r="P56" s="77"/>
    </row>
    <row r="57" spans="2:16" ht="12" customHeight="1">
      <c r="B57" s="120">
        <v>412</v>
      </c>
      <c r="C57" s="48">
        <v>1</v>
      </c>
      <c r="D57" s="48">
        <v>4</v>
      </c>
      <c r="E57" s="52">
        <f t="shared" si="0"/>
        <v>5</v>
      </c>
      <c r="H57" s="77"/>
      <c r="I57" s="77"/>
      <c r="J57" s="77"/>
      <c r="K57" s="77"/>
      <c r="L57" s="77"/>
      <c r="M57" s="77"/>
      <c r="N57" s="77"/>
      <c r="O57" s="77"/>
      <c r="P57" s="77"/>
    </row>
    <row r="58" spans="2:16" ht="12" customHeight="1">
      <c r="B58" s="62">
        <v>413</v>
      </c>
      <c r="C58" s="62">
        <v>1</v>
      </c>
      <c r="D58" s="62">
        <v>1</v>
      </c>
      <c r="E58" s="52">
        <f t="shared" si="0"/>
        <v>2</v>
      </c>
      <c r="H58" s="77"/>
      <c r="I58" s="77"/>
      <c r="J58" s="77"/>
      <c r="K58" s="77"/>
      <c r="L58" s="77"/>
      <c r="M58" s="77"/>
      <c r="N58" s="77"/>
      <c r="O58" s="77"/>
      <c r="P58" s="77"/>
    </row>
    <row r="59" spans="2:16" ht="12" customHeight="1">
      <c r="B59" s="268">
        <v>415</v>
      </c>
      <c r="C59" s="268">
        <v>1</v>
      </c>
      <c r="D59" s="267"/>
      <c r="E59" s="269">
        <f t="shared" si="0"/>
        <v>1</v>
      </c>
      <c r="H59" s="77"/>
      <c r="I59" s="77"/>
      <c r="J59" s="77"/>
      <c r="K59" s="77"/>
      <c r="L59" s="77"/>
      <c r="M59" s="77"/>
      <c r="N59" s="77"/>
      <c r="O59" s="77"/>
      <c r="P59" s="77"/>
    </row>
    <row r="60" spans="2:16" ht="12" customHeight="1">
      <c r="B60" s="120">
        <v>416</v>
      </c>
      <c r="C60" s="48">
        <v>1</v>
      </c>
      <c r="D60" s="48">
        <v>3</v>
      </c>
      <c r="E60" s="52">
        <f t="shared" si="0"/>
        <v>4</v>
      </c>
      <c r="H60" s="77"/>
      <c r="I60" s="77"/>
      <c r="J60" s="77"/>
      <c r="K60" s="77"/>
      <c r="L60" s="77"/>
      <c r="M60" s="77"/>
      <c r="N60" s="77"/>
      <c r="O60" s="77"/>
      <c r="P60" s="77"/>
    </row>
    <row r="61" spans="2:16" ht="12" customHeight="1">
      <c r="B61" s="120">
        <v>418</v>
      </c>
      <c r="C61" s="48">
        <v>1</v>
      </c>
      <c r="D61" s="48">
        <v>5</v>
      </c>
      <c r="E61" s="52">
        <f t="shared" si="0"/>
        <v>6</v>
      </c>
      <c r="H61" s="77"/>
      <c r="I61" s="77"/>
      <c r="J61" s="77"/>
      <c r="K61" s="77"/>
      <c r="L61" s="77"/>
      <c r="M61" s="77"/>
      <c r="N61" s="77"/>
      <c r="O61" s="77"/>
      <c r="P61" s="77"/>
    </row>
    <row r="62" spans="2:16" ht="12" customHeight="1">
      <c r="B62" s="120">
        <v>451</v>
      </c>
      <c r="C62" s="120">
        <v>1</v>
      </c>
      <c r="D62" s="120">
        <v>9</v>
      </c>
      <c r="E62" s="52">
        <f t="shared" si="0"/>
        <v>10</v>
      </c>
      <c r="H62" s="77"/>
      <c r="I62" s="77"/>
      <c r="J62" s="77"/>
      <c r="K62" s="77"/>
      <c r="L62" s="77"/>
      <c r="M62" s="77"/>
      <c r="N62" s="77"/>
      <c r="O62" s="77"/>
      <c r="P62" s="77"/>
    </row>
    <row r="63" spans="2:16" ht="12" customHeight="1">
      <c r="B63" s="120">
        <v>452</v>
      </c>
      <c r="C63" s="120">
        <v>0</v>
      </c>
      <c r="D63" s="120">
        <v>9</v>
      </c>
      <c r="E63" s="52">
        <f t="shared" si="0"/>
        <v>9</v>
      </c>
      <c r="H63" s="77"/>
      <c r="I63" s="77"/>
      <c r="J63" s="77"/>
      <c r="K63" s="77"/>
      <c r="L63" s="77"/>
      <c r="M63" s="77"/>
      <c r="N63" s="77"/>
      <c r="O63" s="77"/>
      <c r="P63" s="77"/>
    </row>
    <row r="64" spans="2:16" ht="12" customHeight="1">
      <c r="B64" s="120">
        <v>501</v>
      </c>
      <c r="C64" s="48">
        <v>2</v>
      </c>
      <c r="D64" s="48">
        <v>3</v>
      </c>
      <c r="E64" s="52">
        <f t="shared" si="0"/>
        <v>5</v>
      </c>
      <c r="H64" s="77"/>
      <c r="I64" s="77"/>
      <c r="J64" s="77"/>
      <c r="K64" s="77"/>
      <c r="L64" s="77"/>
      <c r="M64" s="77"/>
      <c r="N64" s="77"/>
      <c r="O64" s="77"/>
      <c r="P64" s="77"/>
    </row>
    <row r="65" spans="2:16" ht="12" customHeight="1">
      <c r="B65" s="120">
        <v>503</v>
      </c>
      <c r="C65" s="48">
        <v>1</v>
      </c>
      <c r="D65" s="48">
        <v>5</v>
      </c>
      <c r="E65" s="52">
        <f t="shared" si="0"/>
        <v>6</v>
      </c>
      <c r="H65" s="77"/>
      <c r="I65" s="77"/>
      <c r="J65" s="77"/>
      <c r="K65" s="77"/>
      <c r="L65" s="77"/>
      <c r="M65" s="77"/>
      <c r="N65" s="77"/>
      <c r="O65" s="77"/>
      <c r="P65" s="77"/>
    </row>
    <row r="66" spans="2:16" ht="12" customHeight="1">
      <c r="B66" s="120">
        <v>504</v>
      </c>
      <c r="C66" s="48"/>
      <c r="D66" s="48">
        <v>6</v>
      </c>
      <c r="E66" s="52">
        <f t="shared" si="0"/>
        <v>6</v>
      </c>
      <c r="H66" s="77"/>
      <c r="I66" s="77"/>
      <c r="J66" s="77"/>
      <c r="K66" s="77"/>
      <c r="L66" s="77"/>
      <c r="M66" s="77"/>
      <c r="N66" s="77"/>
      <c r="O66" s="77"/>
      <c r="P66" s="77"/>
    </row>
    <row r="67" spans="2:16" ht="12" customHeight="1">
      <c r="B67" s="120">
        <v>506</v>
      </c>
      <c r="C67" s="48">
        <v>1</v>
      </c>
      <c r="D67" s="48">
        <v>1</v>
      </c>
      <c r="E67" s="52">
        <f t="shared" si="0"/>
        <v>2</v>
      </c>
      <c r="H67" s="77"/>
      <c r="I67" s="77"/>
      <c r="J67" s="77"/>
      <c r="K67" s="77"/>
      <c r="L67" s="77"/>
      <c r="M67" s="77"/>
      <c r="N67" s="77"/>
      <c r="O67" s="77"/>
      <c r="P67" s="77"/>
    </row>
    <row r="68" spans="2:16" ht="12" customHeight="1">
      <c r="B68" s="120">
        <v>507</v>
      </c>
      <c r="C68" s="48">
        <v>1</v>
      </c>
      <c r="D68" s="48">
        <v>8</v>
      </c>
      <c r="E68" s="52">
        <f t="shared" si="0"/>
        <v>9</v>
      </c>
      <c r="H68" s="77"/>
      <c r="I68" s="77"/>
      <c r="J68" s="77"/>
      <c r="K68" s="77"/>
      <c r="L68" s="77"/>
      <c r="M68" s="77"/>
      <c r="N68" s="77"/>
      <c r="O68" s="77"/>
      <c r="P68" s="77"/>
    </row>
    <row r="69" spans="2:16" ht="12" customHeight="1">
      <c r="B69" s="120">
        <v>508</v>
      </c>
      <c r="C69" s="48">
        <v>2</v>
      </c>
      <c r="D69" s="48">
        <v>8</v>
      </c>
      <c r="E69" s="52">
        <f t="shared" si="0"/>
        <v>10</v>
      </c>
      <c r="H69" s="77"/>
      <c r="I69" s="77"/>
      <c r="J69" s="77"/>
      <c r="K69" s="77"/>
      <c r="L69" s="77"/>
      <c r="M69" s="77"/>
      <c r="N69" s="77"/>
      <c r="O69" s="77"/>
      <c r="P69" s="77"/>
    </row>
    <row r="70" spans="2:16" ht="12" customHeight="1">
      <c r="B70" s="120">
        <v>601</v>
      </c>
      <c r="C70" s="48">
        <v>1</v>
      </c>
      <c r="D70" s="48">
        <v>9</v>
      </c>
      <c r="E70" s="52">
        <f t="shared" si="0"/>
        <v>10</v>
      </c>
      <c r="H70" s="77"/>
      <c r="I70" s="77"/>
      <c r="J70" s="77"/>
      <c r="K70" s="77"/>
      <c r="L70" s="77"/>
      <c r="M70" s="77"/>
      <c r="N70" s="77"/>
      <c r="O70" s="77"/>
      <c r="P70" s="77"/>
    </row>
    <row r="71" spans="2:16" ht="12" customHeight="1">
      <c r="B71" s="120">
        <v>602</v>
      </c>
      <c r="C71" s="48">
        <v>1</v>
      </c>
      <c r="D71" s="48">
        <v>3</v>
      </c>
      <c r="E71" s="52">
        <f t="shared" si="0"/>
        <v>4</v>
      </c>
      <c r="H71" s="77"/>
      <c r="I71" s="77"/>
      <c r="J71" s="77"/>
      <c r="K71" s="77"/>
      <c r="L71" s="77"/>
      <c r="M71" s="77"/>
      <c r="N71" s="77"/>
      <c r="O71" s="77"/>
      <c r="P71" s="77"/>
    </row>
    <row r="72" spans="2:16" ht="12" customHeight="1">
      <c r="B72" s="120">
        <v>603</v>
      </c>
      <c r="C72" s="120">
        <v>3</v>
      </c>
      <c r="D72" s="120">
        <v>12</v>
      </c>
      <c r="E72" s="52">
        <f t="shared" si="0"/>
        <v>15</v>
      </c>
      <c r="H72" s="77"/>
      <c r="I72" s="77"/>
      <c r="J72" s="77"/>
      <c r="K72" s="77"/>
      <c r="L72" s="77"/>
      <c r="M72" s="77"/>
      <c r="N72" s="77"/>
      <c r="O72" s="77"/>
      <c r="P72" s="77"/>
    </row>
    <row r="73" spans="2:16" ht="12" customHeight="1">
      <c r="B73" s="120">
        <v>605</v>
      </c>
      <c r="C73" s="48">
        <v>1</v>
      </c>
      <c r="D73" s="48"/>
      <c r="E73" s="52">
        <f t="shared" si="0"/>
        <v>1</v>
      </c>
      <c r="H73" s="77"/>
      <c r="I73" s="77"/>
      <c r="J73" s="77"/>
      <c r="K73" s="77"/>
      <c r="L73" s="77"/>
      <c r="M73" s="77"/>
      <c r="N73" s="77"/>
      <c r="O73" s="77"/>
      <c r="P73" s="77"/>
    </row>
    <row r="74" spans="2:16" ht="12" customHeight="1">
      <c r="B74" s="120">
        <v>606</v>
      </c>
      <c r="C74" s="48"/>
      <c r="D74" s="48">
        <v>2</v>
      </c>
      <c r="E74" s="52">
        <f t="shared" si="0"/>
        <v>2</v>
      </c>
      <c r="H74" s="77"/>
      <c r="I74" s="77"/>
      <c r="J74" s="77"/>
      <c r="K74" s="77"/>
      <c r="L74" s="77"/>
      <c r="M74" s="77"/>
      <c r="N74" s="77"/>
      <c r="O74" s="77"/>
      <c r="P74" s="77"/>
    </row>
    <row r="75" spans="2:16" ht="12" customHeight="1">
      <c r="B75" s="120">
        <v>608</v>
      </c>
      <c r="C75" s="48">
        <v>1</v>
      </c>
      <c r="D75" s="48">
        <v>1</v>
      </c>
      <c r="E75" s="52">
        <f t="shared" si="0"/>
        <v>2</v>
      </c>
      <c r="H75" s="77"/>
      <c r="I75" s="77"/>
      <c r="J75" s="77"/>
      <c r="K75" s="77"/>
      <c r="L75" s="77"/>
      <c r="M75" s="77"/>
      <c r="N75" s="77"/>
      <c r="O75" s="77"/>
      <c r="P75" s="77"/>
    </row>
    <row r="76" spans="2:16" ht="12" customHeight="1">
      <c r="B76" s="120">
        <v>610</v>
      </c>
      <c r="C76" s="48">
        <v>1</v>
      </c>
      <c r="D76" s="48">
        <v>4</v>
      </c>
      <c r="E76" s="52">
        <f t="shared" si="0"/>
        <v>5</v>
      </c>
      <c r="H76" s="77"/>
      <c r="I76" s="77"/>
      <c r="J76" s="77"/>
      <c r="K76" s="77"/>
      <c r="L76" s="77"/>
      <c r="M76" s="77"/>
      <c r="N76" s="77"/>
      <c r="O76" s="77"/>
      <c r="P76" s="77"/>
    </row>
    <row r="77" spans="2:16" ht="12" customHeight="1">
      <c r="B77" s="120">
        <v>703</v>
      </c>
      <c r="C77" s="48">
        <v>3</v>
      </c>
      <c r="D77" s="48">
        <v>9</v>
      </c>
      <c r="E77" s="52">
        <f t="shared" si="0"/>
        <v>12</v>
      </c>
      <c r="H77" s="77"/>
      <c r="I77" s="77"/>
      <c r="J77" s="77"/>
      <c r="K77" s="77"/>
      <c r="L77" s="77"/>
      <c r="M77" s="77"/>
      <c r="N77" s="77"/>
      <c r="O77" s="77"/>
      <c r="P77" s="77"/>
    </row>
    <row r="78" spans="2:16" ht="12" customHeight="1">
      <c r="B78" s="120">
        <v>706</v>
      </c>
      <c r="C78" s="48">
        <v>2</v>
      </c>
      <c r="D78" s="48">
        <v>2</v>
      </c>
      <c r="E78" s="52">
        <f t="shared" si="0"/>
        <v>4</v>
      </c>
      <c r="H78" s="77"/>
      <c r="I78" s="77"/>
      <c r="J78" s="77"/>
      <c r="K78" s="77"/>
      <c r="L78" s="77"/>
      <c r="M78" s="77"/>
      <c r="N78" s="77"/>
      <c r="O78" s="77"/>
      <c r="P78" s="77"/>
    </row>
    <row r="79" spans="2:16" ht="12" customHeight="1">
      <c r="B79" s="120">
        <v>722</v>
      </c>
      <c r="C79" s="120">
        <v>1</v>
      </c>
      <c r="D79" s="120">
        <v>11</v>
      </c>
      <c r="E79" s="52">
        <f t="shared" si="0"/>
        <v>12</v>
      </c>
      <c r="H79" s="77"/>
      <c r="I79" s="77"/>
      <c r="J79" s="77"/>
      <c r="K79" s="77"/>
      <c r="L79" s="77"/>
      <c r="M79" s="77"/>
      <c r="N79" s="77"/>
      <c r="O79" s="77"/>
      <c r="P79" s="77"/>
    </row>
    <row r="80" spans="2:16" ht="12" customHeight="1">
      <c r="B80" s="120">
        <v>733</v>
      </c>
      <c r="C80" s="120">
        <v>5</v>
      </c>
      <c r="D80" s="120">
        <v>13</v>
      </c>
      <c r="E80" s="52">
        <f t="shared" si="0"/>
        <v>18</v>
      </c>
      <c r="H80" s="77"/>
      <c r="I80" s="77"/>
      <c r="J80" s="77"/>
      <c r="K80" s="77"/>
      <c r="L80" s="77"/>
      <c r="M80" s="77"/>
      <c r="N80" s="77"/>
      <c r="O80" s="77"/>
      <c r="P80" s="77"/>
    </row>
    <row r="81" spans="2:16" ht="12" customHeight="1">
      <c r="B81" s="120">
        <v>734</v>
      </c>
      <c r="C81" s="120">
        <v>1</v>
      </c>
      <c r="D81" s="120">
        <v>24</v>
      </c>
      <c r="E81" s="52">
        <f t="shared" si="0"/>
        <v>25</v>
      </c>
      <c r="H81" s="77"/>
      <c r="I81" s="77"/>
      <c r="J81" s="77"/>
      <c r="K81" s="77"/>
      <c r="L81" s="77"/>
      <c r="M81" s="77"/>
      <c r="N81" s="77"/>
      <c r="O81" s="77"/>
      <c r="P81" s="77"/>
    </row>
    <row r="82" spans="2:16" ht="12" customHeight="1">
      <c r="B82" s="120">
        <v>741</v>
      </c>
      <c r="C82" s="120">
        <v>4</v>
      </c>
      <c r="D82" s="120">
        <v>60</v>
      </c>
      <c r="E82" s="52">
        <f t="shared" si="0"/>
        <v>64</v>
      </c>
      <c r="H82" s="77"/>
      <c r="I82" s="77"/>
      <c r="J82" s="77"/>
      <c r="K82" s="77"/>
      <c r="L82" s="77"/>
      <c r="M82" s="77"/>
      <c r="N82" s="77"/>
      <c r="O82" s="77"/>
      <c r="P82" s="77"/>
    </row>
    <row r="83" spans="2:16" ht="12" customHeight="1">
      <c r="B83" s="120">
        <v>742</v>
      </c>
      <c r="C83" s="120">
        <v>0</v>
      </c>
      <c r="D83" s="120">
        <v>10</v>
      </c>
      <c r="E83" s="52">
        <f t="shared" si="0"/>
        <v>10</v>
      </c>
      <c r="H83" s="77"/>
      <c r="I83" s="77"/>
      <c r="J83" s="77"/>
      <c r="K83" s="77"/>
      <c r="L83" s="77"/>
      <c r="M83" s="77"/>
      <c r="N83" s="77"/>
      <c r="O83" s="77"/>
      <c r="P83" s="77"/>
    </row>
    <row r="84" spans="2:16" ht="12" customHeight="1">
      <c r="B84" s="120">
        <v>743</v>
      </c>
      <c r="C84" s="120">
        <v>2</v>
      </c>
      <c r="D84" s="120">
        <v>7</v>
      </c>
      <c r="E84" s="52">
        <f t="shared" si="0"/>
        <v>9</v>
      </c>
      <c r="H84" s="77"/>
      <c r="I84" s="77"/>
      <c r="J84" s="77"/>
      <c r="K84" s="77"/>
      <c r="L84" s="77"/>
      <c r="M84" s="77"/>
      <c r="N84" s="77"/>
      <c r="O84" s="77"/>
      <c r="P84" s="77"/>
    </row>
    <row r="85" spans="2:16" ht="12" customHeight="1">
      <c r="B85" s="120">
        <v>751</v>
      </c>
      <c r="C85" s="120">
        <v>1</v>
      </c>
      <c r="D85" s="120">
        <v>8</v>
      </c>
      <c r="E85" s="52">
        <f t="shared" si="0"/>
        <v>9</v>
      </c>
      <c r="H85" s="77"/>
      <c r="I85" s="77"/>
      <c r="J85" s="77"/>
      <c r="K85" s="77"/>
      <c r="L85" s="77"/>
      <c r="M85" s="77"/>
      <c r="N85" s="77"/>
      <c r="O85" s="77"/>
      <c r="P85" s="77"/>
    </row>
    <row r="86" spans="2:16" ht="12" customHeight="1">
      <c r="B86" s="120">
        <v>752</v>
      </c>
      <c r="C86" s="48">
        <v>2</v>
      </c>
      <c r="D86" s="120">
        <v>2</v>
      </c>
      <c r="E86" s="52">
        <f t="shared" si="0"/>
        <v>4</v>
      </c>
      <c r="H86" s="77"/>
      <c r="I86" s="77"/>
      <c r="J86" s="77"/>
      <c r="K86" s="77"/>
      <c r="L86" s="77"/>
      <c r="M86" s="77"/>
      <c r="N86" s="77"/>
      <c r="O86" s="77"/>
      <c r="P86" s="77"/>
    </row>
    <row r="87" spans="2:16" ht="12" customHeight="1">
      <c r="B87" s="120">
        <v>753</v>
      </c>
      <c r="C87" s="48"/>
      <c r="D87" s="48">
        <v>2</v>
      </c>
      <c r="E87" s="52">
        <f t="shared" si="0"/>
        <v>2</v>
      </c>
      <c r="H87" s="77"/>
      <c r="I87" s="77"/>
      <c r="J87" s="77"/>
      <c r="K87" s="77"/>
      <c r="L87" s="77"/>
      <c r="M87" s="77"/>
      <c r="N87" s="77"/>
      <c r="O87" s="77"/>
      <c r="P87" s="77"/>
    </row>
    <row r="88" spans="2:16" ht="12" customHeight="1">
      <c r="B88" s="120">
        <v>758</v>
      </c>
      <c r="C88" s="48"/>
      <c r="D88" s="48">
        <v>2</v>
      </c>
      <c r="E88" s="52">
        <f t="shared" si="0"/>
        <v>2</v>
      </c>
      <c r="H88" s="77"/>
      <c r="I88" s="77"/>
      <c r="J88" s="77"/>
      <c r="K88" s="77"/>
      <c r="L88" s="77"/>
      <c r="M88" s="77"/>
      <c r="N88" s="77"/>
      <c r="O88" s="77"/>
      <c r="P88" s="77"/>
    </row>
    <row r="89" spans="2:16" ht="12" customHeight="1">
      <c r="B89" s="120">
        <v>759</v>
      </c>
      <c r="C89" s="120">
        <v>2</v>
      </c>
      <c r="D89" s="120">
        <v>7</v>
      </c>
      <c r="E89" s="52">
        <f t="shared" si="0"/>
        <v>9</v>
      </c>
      <c r="H89" s="77"/>
      <c r="I89" s="77"/>
      <c r="J89" s="77"/>
      <c r="K89" s="77"/>
      <c r="L89" s="77"/>
      <c r="M89" s="77"/>
      <c r="N89" s="77"/>
      <c r="O89" s="77"/>
      <c r="P89" s="77"/>
    </row>
    <row r="90" spans="2:16" ht="12" customHeight="1">
      <c r="B90" s="120">
        <v>760</v>
      </c>
      <c r="C90" s="48">
        <v>1</v>
      </c>
      <c r="D90" s="48">
        <v>10</v>
      </c>
      <c r="E90" s="52">
        <f t="shared" si="0"/>
        <v>11</v>
      </c>
      <c r="H90" s="77"/>
      <c r="I90" s="77"/>
      <c r="J90" s="77"/>
      <c r="K90" s="77"/>
      <c r="L90" s="77"/>
      <c r="M90" s="77"/>
      <c r="N90" s="77"/>
      <c r="O90" s="77"/>
      <c r="P90" s="77"/>
    </row>
    <row r="91" spans="2:16" ht="12" customHeight="1">
      <c r="B91" s="120">
        <v>784</v>
      </c>
      <c r="C91" s="48">
        <v>2</v>
      </c>
      <c r="D91" s="48">
        <v>16</v>
      </c>
      <c r="E91" s="52">
        <f t="shared" si="0"/>
        <v>18</v>
      </c>
      <c r="H91" s="77"/>
      <c r="I91" s="77"/>
      <c r="J91" s="77"/>
      <c r="K91" s="77"/>
      <c r="L91" s="77"/>
      <c r="M91" s="77"/>
      <c r="N91" s="77"/>
      <c r="O91" s="77"/>
      <c r="P91" s="77"/>
    </row>
    <row r="92" spans="2:16" ht="12" customHeight="1">
      <c r="B92" s="285">
        <v>785</v>
      </c>
      <c r="C92" s="285">
        <v>1</v>
      </c>
      <c r="D92" s="285">
        <v>7</v>
      </c>
      <c r="E92" s="285">
        <f t="shared" si="0"/>
        <v>8</v>
      </c>
      <c r="H92" s="77"/>
      <c r="I92" s="77"/>
      <c r="J92" s="77"/>
      <c r="K92" s="77"/>
      <c r="L92" s="77"/>
      <c r="M92" s="77"/>
      <c r="N92" s="77"/>
      <c r="O92" s="77"/>
      <c r="P92" s="77"/>
    </row>
    <row r="93" spans="2:16" ht="12" customHeight="1">
      <c r="B93" s="62">
        <v>908</v>
      </c>
      <c r="C93" s="62"/>
      <c r="D93" s="62">
        <v>10</v>
      </c>
      <c r="E93" s="62">
        <f t="shared" si="0"/>
        <v>10</v>
      </c>
      <c r="H93" s="77"/>
      <c r="I93" s="77"/>
      <c r="J93" s="77"/>
      <c r="K93" s="77"/>
      <c r="L93" s="77"/>
      <c r="M93" s="77"/>
      <c r="N93" s="77"/>
      <c r="O93" s="77"/>
      <c r="P93" s="77"/>
    </row>
    <row r="94" spans="2:16" ht="12" customHeight="1">
      <c r="B94" s="120">
        <v>910</v>
      </c>
      <c r="C94" s="48"/>
      <c r="D94" s="120">
        <v>2</v>
      </c>
      <c r="E94" s="52">
        <f t="shared" si="0"/>
        <v>2</v>
      </c>
      <c r="H94" s="77"/>
      <c r="I94" s="77"/>
      <c r="J94" s="77"/>
      <c r="K94" s="77"/>
      <c r="L94" s="77"/>
      <c r="M94" s="77"/>
      <c r="N94" s="77"/>
      <c r="O94" s="77"/>
      <c r="P94" s="77"/>
    </row>
    <row r="95" spans="2:16" ht="12" customHeight="1">
      <c r="B95" s="120">
        <v>912</v>
      </c>
      <c r="C95" s="48"/>
      <c r="D95" s="48">
        <v>1</v>
      </c>
      <c r="E95" s="52">
        <f t="shared" si="0"/>
        <v>1</v>
      </c>
      <c r="H95" s="77"/>
      <c r="I95" s="77"/>
      <c r="J95" s="77"/>
      <c r="K95" s="77"/>
      <c r="L95" s="77"/>
      <c r="M95" s="77"/>
      <c r="N95" s="77"/>
      <c r="O95" s="77"/>
      <c r="P95" s="77"/>
    </row>
    <row r="96" spans="2:16" ht="12" customHeight="1">
      <c r="B96" s="120">
        <v>914</v>
      </c>
      <c r="C96" s="48"/>
      <c r="D96" s="48">
        <v>1</v>
      </c>
      <c r="E96" s="52">
        <f t="shared" si="0"/>
        <v>1</v>
      </c>
      <c r="H96" s="77"/>
      <c r="I96" s="77"/>
      <c r="J96" s="77"/>
      <c r="K96" s="77"/>
      <c r="L96" s="77"/>
      <c r="M96" s="77"/>
      <c r="N96" s="77"/>
      <c r="O96" s="77"/>
      <c r="P96" s="77"/>
    </row>
    <row r="97" spans="2:16" ht="12" customHeight="1">
      <c r="B97" s="120">
        <v>921</v>
      </c>
      <c r="C97" s="48"/>
      <c r="D97" s="48">
        <v>2</v>
      </c>
      <c r="E97" s="52">
        <f t="shared" si="0"/>
        <v>2</v>
      </c>
      <c r="H97" s="77"/>
      <c r="I97" s="77"/>
      <c r="J97" s="77"/>
      <c r="K97" s="77"/>
      <c r="L97" s="77"/>
      <c r="M97" s="77"/>
      <c r="N97" s="77"/>
      <c r="O97" s="77"/>
      <c r="P97" s="77"/>
    </row>
    <row r="98" spans="2:16" ht="12" customHeight="1">
      <c r="B98" s="120">
        <v>922</v>
      </c>
      <c r="C98" s="48"/>
      <c r="D98" s="48">
        <v>2</v>
      </c>
      <c r="E98" s="52">
        <f t="shared" si="0"/>
        <v>2</v>
      </c>
      <c r="H98" s="77"/>
      <c r="I98" s="77"/>
      <c r="J98" s="77"/>
      <c r="K98" s="77"/>
      <c r="L98" s="77"/>
      <c r="M98" s="77"/>
      <c r="N98" s="77"/>
      <c r="O98" s="77"/>
      <c r="P98" s="77"/>
    </row>
    <row r="99" spans="2:16" ht="12" customHeight="1">
      <c r="B99" s="120">
        <v>926</v>
      </c>
      <c r="C99" s="48"/>
      <c r="D99" s="48">
        <v>2</v>
      </c>
      <c r="E99" s="52">
        <f t="shared" si="0"/>
        <v>2</v>
      </c>
      <c r="H99" s="77"/>
      <c r="I99" s="77"/>
      <c r="J99" s="77"/>
      <c r="K99" s="77"/>
      <c r="L99" s="77"/>
      <c r="M99" s="77"/>
      <c r="N99" s="77"/>
      <c r="O99" s="77"/>
      <c r="P99" s="77"/>
    </row>
    <row r="100" spans="2:16" ht="12" customHeight="1">
      <c r="B100" s="120">
        <v>941</v>
      </c>
      <c r="C100" s="48">
        <v>1</v>
      </c>
      <c r="D100" s="48">
        <v>2</v>
      </c>
      <c r="E100" s="52">
        <f t="shared" si="0"/>
        <v>3</v>
      </c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2:16" ht="12" customHeight="1">
      <c r="B101" s="120">
        <v>942</v>
      </c>
      <c r="C101" s="48"/>
      <c r="D101" s="48">
        <v>1</v>
      </c>
      <c r="E101" s="52">
        <f t="shared" si="0"/>
        <v>1</v>
      </c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2:16" ht="12" customHeight="1">
      <c r="B102" s="120">
        <v>953</v>
      </c>
      <c r="C102" s="48"/>
      <c r="D102" s="48">
        <v>3</v>
      </c>
      <c r="E102" s="52">
        <f t="shared" si="0"/>
        <v>3</v>
      </c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2:16" ht="12" customHeight="1">
      <c r="B103" s="120">
        <v>954</v>
      </c>
      <c r="C103" s="48"/>
      <c r="D103" s="48">
        <v>3</v>
      </c>
      <c r="E103" s="52">
        <f t="shared" si="0"/>
        <v>3</v>
      </c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2:16" ht="12" customHeight="1">
      <c r="B104" s="120">
        <v>955</v>
      </c>
      <c r="C104" s="48">
        <v>1</v>
      </c>
      <c r="D104" s="48"/>
      <c r="E104" s="52">
        <f t="shared" si="0"/>
        <v>1</v>
      </c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 ht="12" customHeight="1">
      <c r="B105" s="120">
        <v>957</v>
      </c>
      <c r="C105" s="120">
        <v>2</v>
      </c>
      <c r="D105" s="48">
        <v>8</v>
      </c>
      <c r="E105" s="52">
        <f t="shared" si="0"/>
        <v>10</v>
      </c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2:16" ht="12" customHeight="1">
      <c r="B106" s="120">
        <v>964</v>
      </c>
      <c r="C106" s="48">
        <v>2</v>
      </c>
      <c r="D106" s="48">
        <v>9</v>
      </c>
      <c r="E106" s="52">
        <f t="shared" si="0"/>
        <v>11</v>
      </c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2:16" ht="12" customHeight="1">
      <c r="B107" s="86" t="s">
        <v>56</v>
      </c>
      <c r="C107" s="135">
        <f t="shared" ref="C107:D107" si="1">SUM(C6:C106)</f>
        <v>116</v>
      </c>
      <c r="D107" s="135">
        <f t="shared" si="1"/>
        <v>499</v>
      </c>
      <c r="E107" s="86">
        <f t="shared" si="0"/>
        <v>615</v>
      </c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2:16" ht="12" customHeight="1">
      <c r="B108" s="10"/>
      <c r="C108" s="10"/>
      <c r="D108" s="10"/>
      <c r="E108" s="10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2:16" ht="12" customHeight="1">
      <c r="B109" s="10"/>
      <c r="C109" s="10"/>
      <c r="D109" s="10"/>
      <c r="E109" s="10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 ht="12" customHeight="1">
      <c r="B110" s="10"/>
      <c r="C110" s="10"/>
      <c r="D110" s="10"/>
      <c r="E110" s="10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2:16" ht="12" customHeight="1">
      <c r="B111" s="10"/>
      <c r="C111" s="10"/>
      <c r="D111" s="10"/>
      <c r="E111" s="10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2:16" ht="12" customHeight="1">
      <c r="B112" s="44"/>
      <c r="C112" s="10"/>
      <c r="D112" s="10"/>
      <c r="E112" s="10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2:16" ht="12" customHeight="1">
      <c r="B113" s="10"/>
      <c r="C113" s="44"/>
      <c r="D113" s="10"/>
      <c r="E113" s="10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2:16" ht="12" customHeight="1">
      <c r="B114" s="10"/>
      <c r="C114" s="10"/>
      <c r="D114" s="10"/>
      <c r="E114" s="10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2:16" ht="12" customHeight="1">
      <c r="B115" s="10"/>
      <c r="C115" s="10"/>
      <c r="D115" s="10"/>
      <c r="E115" s="10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2:16" ht="12" customHeight="1">
      <c r="B116" s="10"/>
      <c r="C116" s="10"/>
      <c r="D116" s="10"/>
      <c r="E116" s="10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2:16" ht="12" customHeight="1">
      <c r="B117" s="10"/>
      <c r="C117" s="10"/>
      <c r="D117" s="10"/>
      <c r="E117" s="10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2:16" ht="12" customHeight="1">
      <c r="B118" s="10"/>
      <c r="C118" s="10"/>
      <c r="D118" s="10"/>
      <c r="E118" s="10"/>
      <c r="H118" s="77"/>
      <c r="I118" s="77"/>
      <c r="J118" s="77"/>
      <c r="K118" s="77"/>
      <c r="L118" s="77"/>
      <c r="M118" s="77"/>
      <c r="N118" s="77"/>
      <c r="O118" s="77"/>
      <c r="P118" s="77"/>
    </row>
  </sheetData>
  <mergeCells count="3">
    <mergeCell ref="B3:E3"/>
    <mergeCell ref="B1:E1"/>
    <mergeCell ref="B2:E2"/>
  </mergeCells>
  <pageMargins left="0.7" right="0.7" top="0.75" bottom="0.75" header="0" footer="0"/>
  <pageSetup scale="110" orientation="portrait" r:id="rId1"/>
  <rowBreaks count="2" manualBreakCount="2">
    <brk id="47" max="16383" man="1"/>
    <brk id="92" max="16383" man="1"/>
  </row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8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14.1796875" customWidth="1"/>
    <col min="2" max="2" width="21.81640625" customWidth="1"/>
    <col min="3" max="6" width="6.7265625" customWidth="1"/>
    <col min="7" max="7" width="6" customWidth="1"/>
    <col min="8" max="11" width="9.7265625" customWidth="1"/>
  </cols>
  <sheetData>
    <row r="1" spans="1:11" ht="14">
      <c r="B1" s="383" t="s">
        <v>418</v>
      </c>
      <c r="C1" s="116" t="s">
        <v>375</v>
      </c>
      <c r="D1" s="4"/>
      <c r="E1" s="4"/>
      <c r="F1" s="4"/>
      <c r="G1" s="129"/>
      <c r="H1" s="128"/>
      <c r="I1" s="6"/>
      <c r="J1" s="6"/>
      <c r="K1" s="6"/>
    </row>
    <row r="2" spans="1:11" ht="12.75" customHeight="1">
      <c r="B2" s="357"/>
      <c r="C2" s="117" t="str">
        <f>'13 Key to Locations'!A2</f>
        <v>University of California, San Diego Parking Space Inventory, Summer 2018</v>
      </c>
      <c r="D2" s="8"/>
      <c r="E2" s="8"/>
      <c r="F2" s="8"/>
      <c r="G2" s="129"/>
      <c r="H2" s="128"/>
      <c r="I2" s="6"/>
      <c r="J2" s="6"/>
      <c r="K2" s="6"/>
    </row>
    <row r="3" spans="1:11" ht="12.75" customHeight="1">
      <c r="B3" s="357"/>
      <c r="C3" s="117" t="s">
        <v>41</v>
      </c>
      <c r="D3" s="8"/>
      <c r="E3" s="8"/>
      <c r="F3" s="8"/>
      <c r="G3" s="130"/>
      <c r="H3" s="128"/>
      <c r="I3" s="93"/>
      <c r="J3" s="93"/>
      <c r="K3" s="93"/>
    </row>
    <row r="4" spans="1:11" ht="12" customHeight="1">
      <c r="B4" s="357"/>
      <c r="C4" s="10"/>
      <c r="D4" s="10"/>
      <c r="E4" s="10"/>
      <c r="F4" s="10"/>
      <c r="G4" s="130"/>
      <c r="H4" s="128"/>
      <c r="I4" s="93"/>
      <c r="J4" s="93"/>
      <c r="K4" s="93"/>
    </row>
    <row r="5" spans="1:11" ht="12" customHeight="1">
      <c r="A5" s="93"/>
      <c r="B5" s="357"/>
      <c r="C5" s="76" t="s">
        <v>100</v>
      </c>
      <c r="D5" s="76" t="s">
        <v>376</v>
      </c>
      <c r="E5" s="76" t="s">
        <v>317</v>
      </c>
      <c r="F5" s="76" t="s">
        <v>56</v>
      </c>
      <c r="G5" s="131"/>
      <c r="H5" s="128"/>
      <c r="I5" s="93"/>
      <c r="J5" s="93"/>
      <c r="K5" s="93"/>
    </row>
    <row r="6" spans="1:11" ht="12" customHeight="1">
      <c r="B6" s="133" t="s">
        <v>419</v>
      </c>
      <c r="C6" s="84">
        <v>11</v>
      </c>
      <c r="D6" s="40">
        <v>1</v>
      </c>
      <c r="E6" s="40">
        <v>2</v>
      </c>
      <c r="F6" s="40">
        <f t="shared" ref="F6:F21" si="0">SUM(D6:E6)</f>
        <v>3</v>
      </c>
      <c r="G6" s="134"/>
    </row>
    <row r="7" spans="1:11" ht="12" customHeight="1">
      <c r="B7" s="133" t="s">
        <v>419</v>
      </c>
      <c r="C7" s="53">
        <v>14</v>
      </c>
      <c r="D7" s="35">
        <v>1</v>
      </c>
      <c r="E7" s="35">
        <v>3</v>
      </c>
      <c r="F7" s="35">
        <f t="shared" si="0"/>
        <v>4</v>
      </c>
      <c r="G7" s="134"/>
    </row>
    <row r="8" spans="1:11" ht="12" customHeight="1">
      <c r="B8" s="133" t="s">
        <v>419</v>
      </c>
      <c r="C8" s="84">
        <v>101</v>
      </c>
      <c r="D8" s="40"/>
      <c r="E8" s="40">
        <v>12</v>
      </c>
      <c r="F8" s="40">
        <f t="shared" si="0"/>
        <v>12</v>
      </c>
      <c r="G8" s="134"/>
    </row>
    <row r="9" spans="1:11" ht="12" customHeight="1">
      <c r="B9" s="133" t="s">
        <v>419</v>
      </c>
      <c r="C9" s="84">
        <v>103</v>
      </c>
      <c r="D9" s="40">
        <v>3</v>
      </c>
      <c r="E9" s="40">
        <v>17</v>
      </c>
      <c r="F9" s="40">
        <f t="shared" si="0"/>
        <v>20</v>
      </c>
      <c r="G9" s="134"/>
    </row>
    <row r="10" spans="1:11" ht="12" customHeight="1">
      <c r="B10" s="133" t="s">
        <v>419</v>
      </c>
      <c r="C10" s="84">
        <v>202</v>
      </c>
      <c r="D10" s="40">
        <v>2</v>
      </c>
      <c r="E10" s="40">
        <v>1</v>
      </c>
      <c r="F10" s="40">
        <f t="shared" si="0"/>
        <v>3</v>
      </c>
      <c r="G10" s="134"/>
    </row>
    <row r="11" spans="1:11" ht="12" customHeight="1">
      <c r="B11" s="133" t="s">
        <v>419</v>
      </c>
      <c r="C11" s="53">
        <v>203</v>
      </c>
      <c r="D11" s="53">
        <v>1</v>
      </c>
      <c r="E11" s="35"/>
      <c r="F11" s="35">
        <f t="shared" si="0"/>
        <v>1</v>
      </c>
      <c r="G11" s="134"/>
    </row>
    <row r="12" spans="1:11" ht="12" customHeight="1">
      <c r="B12" s="133" t="s">
        <v>419</v>
      </c>
      <c r="C12" s="53">
        <v>303</v>
      </c>
      <c r="D12" s="35">
        <v>1</v>
      </c>
      <c r="E12" s="35">
        <v>5</v>
      </c>
      <c r="F12" s="35">
        <f t="shared" si="0"/>
        <v>6</v>
      </c>
      <c r="G12" s="134"/>
    </row>
    <row r="13" spans="1:11" ht="12" customHeight="1">
      <c r="A13" s="136" t="s">
        <v>216</v>
      </c>
      <c r="B13" s="137" t="s">
        <v>419</v>
      </c>
      <c r="C13" s="138">
        <v>342</v>
      </c>
      <c r="D13" s="139">
        <v>1</v>
      </c>
      <c r="E13" s="139">
        <v>4</v>
      </c>
      <c r="F13" s="139">
        <f t="shared" si="0"/>
        <v>5</v>
      </c>
      <c r="G13" s="141"/>
      <c r="H13" s="143"/>
      <c r="I13" s="143"/>
      <c r="J13" s="143"/>
      <c r="K13" s="143"/>
    </row>
    <row r="14" spans="1:11" ht="12" customHeight="1">
      <c r="A14" s="145" t="s">
        <v>216</v>
      </c>
      <c r="B14" s="140" t="s">
        <v>419</v>
      </c>
      <c r="C14" s="146">
        <v>345</v>
      </c>
      <c r="D14" s="147"/>
      <c r="E14" s="147">
        <v>1</v>
      </c>
      <c r="F14" s="147">
        <f t="shared" si="0"/>
        <v>1</v>
      </c>
      <c r="G14" s="141"/>
      <c r="H14" s="143"/>
      <c r="I14" s="143"/>
      <c r="J14" s="143"/>
      <c r="K14" s="143"/>
    </row>
    <row r="15" spans="1:11" ht="12" customHeight="1">
      <c r="A15" s="145" t="s">
        <v>216</v>
      </c>
      <c r="B15" s="140" t="s">
        <v>419</v>
      </c>
      <c r="C15" s="142">
        <v>346</v>
      </c>
      <c r="D15" s="144">
        <v>3</v>
      </c>
      <c r="E15" s="144">
        <v>13</v>
      </c>
      <c r="F15" s="144">
        <f t="shared" si="0"/>
        <v>16</v>
      </c>
      <c r="G15" s="141"/>
      <c r="H15" s="143"/>
      <c r="I15" s="143"/>
      <c r="J15" s="143"/>
      <c r="K15" s="143"/>
    </row>
    <row r="16" spans="1:11" ht="12" customHeight="1">
      <c r="A16" s="148" t="s">
        <v>216</v>
      </c>
      <c r="B16" s="149" t="s">
        <v>419</v>
      </c>
      <c r="C16" s="150">
        <v>347</v>
      </c>
      <c r="D16" s="151">
        <v>2</v>
      </c>
      <c r="E16" s="151">
        <v>1</v>
      </c>
      <c r="F16" s="151">
        <f t="shared" si="0"/>
        <v>3</v>
      </c>
      <c r="G16" s="141"/>
      <c r="H16" s="143"/>
      <c r="I16" s="143"/>
      <c r="J16" s="143"/>
      <c r="K16" s="143"/>
    </row>
    <row r="17" spans="1:11" ht="12" customHeight="1">
      <c r="B17" s="133" t="s">
        <v>419</v>
      </c>
      <c r="C17" s="84">
        <v>353</v>
      </c>
      <c r="D17" s="40">
        <v>2</v>
      </c>
      <c r="E17" s="40">
        <v>2</v>
      </c>
      <c r="F17" s="40">
        <f t="shared" si="0"/>
        <v>4</v>
      </c>
      <c r="G17" s="134"/>
    </row>
    <row r="18" spans="1:11" ht="12" customHeight="1">
      <c r="A18" s="136" t="s">
        <v>220</v>
      </c>
      <c r="B18" s="137" t="s">
        <v>419</v>
      </c>
      <c r="C18" s="152">
        <v>375</v>
      </c>
      <c r="D18" s="153">
        <v>2</v>
      </c>
      <c r="E18" s="153">
        <v>3</v>
      </c>
      <c r="F18" s="153">
        <f t="shared" si="0"/>
        <v>5</v>
      </c>
      <c r="G18" s="141"/>
      <c r="H18" s="143"/>
      <c r="I18" s="143"/>
      <c r="J18" s="143"/>
      <c r="K18" s="143"/>
    </row>
    <row r="19" spans="1:11" ht="12" customHeight="1">
      <c r="A19" s="148" t="s">
        <v>220</v>
      </c>
      <c r="B19" s="149" t="s">
        <v>419</v>
      </c>
      <c r="C19" s="150">
        <v>376</v>
      </c>
      <c r="D19" s="151">
        <v>3</v>
      </c>
      <c r="E19" s="151">
        <v>7</v>
      </c>
      <c r="F19" s="151">
        <f t="shared" si="0"/>
        <v>10</v>
      </c>
      <c r="G19" s="141"/>
      <c r="H19" s="143"/>
      <c r="I19" s="143"/>
      <c r="J19" s="143"/>
      <c r="K19" s="143"/>
    </row>
    <row r="20" spans="1:11" ht="12" customHeight="1">
      <c r="A20" s="145" t="s">
        <v>420</v>
      </c>
      <c r="B20" s="154" t="s">
        <v>419</v>
      </c>
      <c r="C20" s="155">
        <v>381</v>
      </c>
      <c r="D20" s="156"/>
      <c r="E20" s="156">
        <v>6</v>
      </c>
      <c r="F20" s="156">
        <f t="shared" si="0"/>
        <v>6</v>
      </c>
      <c r="G20" s="157"/>
      <c r="H20" s="158"/>
      <c r="I20" s="158"/>
      <c r="J20" s="158"/>
      <c r="K20" s="158"/>
    </row>
    <row r="21" spans="1:11" ht="12" customHeight="1">
      <c r="A21" s="148" t="s">
        <v>420</v>
      </c>
      <c r="B21" s="159" t="s">
        <v>419</v>
      </c>
      <c r="C21" s="160">
        <v>382</v>
      </c>
      <c r="D21" s="161"/>
      <c r="E21" s="161">
        <v>4</v>
      </c>
      <c r="F21" s="161">
        <f t="shared" si="0"/>
        <v>4</v>
      </c>
      <c r="G21" s="157"/>
      <c r="H21" s="158"/>
      <c r="I21" s="158"/>
      <c r="J21" s="158"/>
      <c r="K21" s="158"/>
    </row>
    <row r="22" spans="1:11" ht="12" customHeight="1">
      <c r="B22" s="133" t="s">
        <v>419</v>
      </c>
      <c r="C22" s="85">
        <v>384</v>
      </c>
      <c r="D22" s="85">
        <v>2</v>
      </c>
      <c r="E22" s="85">
        <v>8</v>
      </c>
      <c r="F22" s="85"/>
      <c r="G22" s="134"/>
    </row>
    <row r="23" spans="1:11" ht="12" customHeight="1">
      <c r="B23" s="133" t="s">
        <v>419</v>
      </c>
      <c r="C23" s="85">
        <v>385</v>
      </c>
      <c r="D23" s="65">
        <v>1</v>
      </c>
      <c r="E23" s="65">
        <v>9</v>
      </c>
      <c r="F23" s="65">
        <f t="shared" ref="F23:F57" si="1">SUM(D23:E23)</f>
        <v>10</v>
      </c>
      <c r="G23" s="134"/>
    </row>
    <row r="24" spans="1:11" ht="12" customHeight="1">
      <c r="B24" s="133" t="s">
        <v>419</v>
      </c>
      <c r="C24" s="80">
        <v>402</v>
      </c>
      <c r="D24" s="66">
        <v>1</v>
      </c>
      <c r="E24" s="66">
        <v>2</v>
      </c>
      <c r="F24" s="66">
        <f t="shared" si="1"/>
        <v>3</v>
      </c>
      <c r="G24" s="134"/>
    </row>
    <row r="25" spans="1:11" ht="12" customHeight="1">
      <c r="B25" s="133" t="s">
        <v>419</v>
      </c>
      <c r="C25" s="80">
        <v>406</v>
      </c>
      <c r="D25" s="66">
        <v>2</v>
      </c>
      <c r="E25" s="66">
        <v>2</v>
      </c>
      <c r="F25" s="66">
        <f t="shared" si="1"/>
        <v>4</v>
      </c>
      <c r="G25" s="134"/>
    </row>
    <row r="26" spans="1:11" ht="12" customHeight="1">
      <c r="B26" s="133" t="s">
        <v>419</v>
      </c>
      <c r="C26" s="162">
        <v>418</v>
      </c>
      <c r="D26" s="163">
        <v>1</v>
      </c>
      <c r="E26" s="163">
        <v>5</v>
      </c>
      <c r="F26" s="163">
        <f t="shared" si="1"/>
        <v>6</v>
      </c>
      <c r="G26" s="134"/>
    </row>
    <row r="27" spans="1:11" ht="12" customHeight="1">
      <c r="A27" s="136" t="s">
        <v>421</v>
      </c>
      <c r="B27" s="137" t="s">
        <v>419</v>
      </c>
      <c r="C27" s="152">
        <v>451</v>
      </c>
      <c r="D27" s="153">
        <v>2</v>
      </c>
      <c r="E27" s="153">
        <v>8</v>
      </c>
      <c r="F27" s="153">
        <f t="shared" si="1"/>
        <v>10</v>
      </c>
      <c r="G27" s="141"/>
      <c r="H27" s="143"/>
      <c r="I27" s="143"/>
      <c r="J27" s="143"/>
      <c r="K27" s="143"/>
    </row>
    <row r="28" spans="1:11" ht="12" customHeight="1">
      <c r="A28" s="148" t="s">
        <v>421</v>
      </c>
      <c r="B28" s="149" t="s">
        <v>419</v>
      </c>
      <c r="C28" s="150">
        <v>452</v>
      </c>
      <c r="D28" s="151">
        <v>1</v>
      </c>
      <c r="E28" s="151">
        <v>8</v>
      </c>
      <c r="F28" s="151">
        <f t="shared" si="1"/>
        <v>9</v>
      </c>
      <c r="G28" s="141"/>
      <c r="H28" s="143"/>
      <c r="I28" s="143"/>
      <c r="J28" s="143"/>
      <c r="K28" s="143"/>
    </row>
    <row r="29" spans="1:11" ht="12" customHeight="1">
      <c r="B29" s="133" t="s">
        <v>419</v>
      </c>
      <c r="C29" s="80">
        <v>507</v>
      </c>
      <c r="D29" s="66">
        <v>1</v>
      </c>
      <c r="E29" s="66">
        <v>8</v>
      </c>
      <c r="F29" s="66">
        <f t="shared" si="1"/>
        <v>9</v>
      </c>
      <c r="G29" s="134"/>
    </row>
    <row r="30" spans="1:11" ht="12" customHeight="1">
      <c r="B30" s="133" t="s">
        <v>419</v>
      </c>
      <c r="C30" s="80">
        <v>603</v>
      </c>
      <c r="D30" s="66">
        <v>4</v>
      </c>
      <c r="E30" s="66">
        <v>13</v>
      </c>
      <c r="F30" s="66">
        <f t="shared" si="1"/>
        <v>17</v>
      </c>
      <c r="G30" s="134"/>
    </row>
    <row r="31" spans="1:11" ht="12" customHeight="1">
      <c r="B31" s="133" t="s">
        <v>419</v>
      </c>
      <c r="C31" s="80">
        <v>606</v>
      </c>
      <c r="D31" s="66"/>
      <c r="E31" s="66">
        <v>2</v>
      </c>
      <c r="F31" s="66">
        <f t="shared" si="1"/>
        <v>2</v>
      </c>
      <c r="G31" s="134"/>
    </row>
    <row r="32" spans="1:11" ht="12" customHeight="1">
      <c r="A32" s="136" t="s">
        <v>422</v>
      </c>
      <c r="B32" s="164" t="s">
        <v>419</v>
      </c>
      <c r="C32" s="165">
        <v>722</v>
      </c>
      <c r="D32" s="165">
        <v>2</v>
      </c>
      <c r="E32" s="165">
        <v>10</v>
      </c>
      <c r="F32" s="165">
        <f t="shared" si="1"/>
        <v>12</v>
      </c>
      <c r="G32" s="157"/>
      <c r="H32" s="158"/>
      <c r="I32" s="158"/>
      <c r="J32" s="158"/>
      <c r="K32" s="158"/>
    </row>
    <row r="33" spans="1:11" ht="12" customHeight="1">
      <c r="A33" s="136" t="s">
        <v>423</v>
      </c>
      <c r="B33" s="164" t="s">
        <v>419</v>
      </c>
      <c r="C33" s="166">
        <v>733</v>
      </c>
      <c r="D33" s="167">
        <v>1</v>
      </c>
      <c r="E33" s="167">
        <v>24</v>
      </c>
      <c r="F33" s="167">
        <f t="shared" si="1"/>
        <v>25</v>
      </c>
      <c r="G33" s="157"/>
      <c r="H33" s="158"/>
      <c r="I33" s="158"/>
      <c r="J33" s="158"/>
      <c r="K33" s="158"/>
    </row>
    <row r="34" spans="1:11" ht="12" customHeight="1">
      <c r="A34" s="148" t="s">
        <v>423</v>
      </c>
      <c r="B34" s="168" t="s">
        <v>419</v>
      </c>
      <c r="C34" s="160">
        <v>734</v>
      </c>
      <c r="D34" s="161">
        <v>7</v>
      </c>
      <c r="E34" s="161">
        <v>20</v>
      </c>
      <c r="F34" s="161">
        <f t="shared" si="1"/>
        <v>27</v>
      </c>
      <c r="G34" s="157"/>
      <c r="H34" s="169"/>
      <c r="I34" s="169"/>
      <c r="J34" s="169"/>
      <c r="K34" s="169"/>
    </row>
    <row r="35" spans="1:11" ht="12" customHeight="1">
      <c r="A35" s="145" t="s">
        <v>259</v>
      </c>
      <c r="B35" s="170" t="s">
        <v>419</v>
      </c>
      <c r="C35" s="171">
        <v>741</v>
      </c>
      <c r="D35" s="172">
        <v>5</v>
      </c>
      <c r="E35" s="172">
        <v>61</v>
      </c>
      <c r="F35" s="172">
        <f t="shared" si="1"/>
        <v>66</v>
      </c>
      <c r="G35" s="141"/>
      <c r="H35" s="173"/>
      <c r="I35" s="173"/>
      <c r="J35" s="173"/>
      <c r="K35" s="173"/>
    </row>
    <row r="36" spans="1:11" ht="12" customHeight="1">
      <c r="A36" s="145" t="s">
        <v>259</v>
      </c>
      <c r="B36" s="170" t="s">
        <v>419</v>
      </c>
      <c r="C36" s="146">
        <v>742</v>
      </c>
      <c r="D36" s="147">
        <v>7</v>
      </c>
      <c r="E36" s="147">
        <v>20</v>
      </c>
      <c r="F36" s="147">
        <f t="shared" si="1"/>
        <v>27</v>
      </c>
      <c r="G36" s="141"/>
      <c r="H36" s="173"/>
      <c r="I36" s="173"/>
      <c r="J36" s="173"/>
      <c r="K36" s="173"/>
    </row>
    <row r="37" spans="1:11" ht="12" customHeight="1">
      <c r="A37" s="148" t="s">
        <v>259</v>
      </c>
      <c r="B37" s="174" t="s">
        <v>419</v>
      </c>
      <c r="C37" s="150">
        <v>743</v>
      </c>
      <c r="D37" s="151">
        <v>6</v>
      </c>
      <c r="E37" s="151">
        <v>20</v>
      </c>
      <c r="F37" s="151">
        <f t="shared" si="1"/>
        <v>26</v>
      </c>
      <c r="G37" s="141"/>
      <c r="H37" s="173"/>
      <c r="I37" s="173"/>
      <c r="J37" s="173"/>
      <c r="K37" s="173"/>
    </row>
    <row r="38" spans="1:11" ht="12" customHeight="1">
      <c r="B38" s="132" t="s">
        <v>419</v>
      </c>
      <c r="C38" s="175">
        <v>751</v>
      </c>
      <c r="D38" s="176">
        <v>4</v>
      </c>
      <c r="E38" s="176">
        <v>9</v>
      </c>
      <c r="F38" s="176">
        <f t="shared" si="1"/>
        <v>13</v>
      </c>
      <c r="G38" s="134"/>
      <c r="H38" s="10"/>
      <c r="I38" s="10"/>
      <c r="J38" s="10"/>
      <c r="K38" s="10"/>
    </row>
    <row r="39" spans="1:11" ht="12" customHeight="1">
      <c r="B39" s="132" t="s">
        <v>419</v>
      </c>
      <c r="C39" s="80">
        <v>752</v>
      </c>
      <c r="D39" s="66">
        <v>2</v>
      </c>
      <c r="E39" s="66"/>
      <c r="F39" s="66">
        <f t="shared" si="1"/>
        <v>2</v>
      </c>
      <c r="G39" s="134"/>
      <c r="H39" s="10"/>
      <c r="I39" s="10"/>
      <c r="J39" s="10"/>
      <c r="K39" s="10"/>
    </row>
    <row r="40" spans="1:11" ht="12" customHeight="1">
      <c r="B40" s="132" t="s">
        <v>419</v>
      </c>
      <c r="C40" s="85">
        <v>753</v>
      </c>
      <c r="D40" s="65"/>
      <c r="E40" s="65">
        <v>2</v>
      </c>
      <c r="F40" s="65">
        <f t="shared" si="1"/>
        <v>2</v>
      </c>
      <c r="G40" s="134"/>
      <c r="H40" s="10"/>
      <c r="I40" s="10"/>
      <c r="J40" s="10"/>
      <c r="K40" s="10"/>
    </row>
    <row r="41" spans="1:11" ht="12" customHeight="1">
      <c r="B41" s="132" t="s">
        <v>419</v>
      </c>
      <c r="C41" s="80">
        <v>758</v>
      </c>
      <c r="D41" s="66"/>
      <c r="E41" s="66">
        <v>2</v>
      </c>
      <c r="F41" s="66">
        <f t="shared" si="1"/>
        <v>2</v>
      </c>
      <c r="G41" s="134"/>
      <c r="H41" s="10"/>
      <c r="I41" s="10"/>
      <c r="J41" s="10"/>
      <c r="K41" s="10"/>
    </row>
    <row r="42" spans="1:11" ht="12" customHeight="1">
      <c r="B42" s="132" t="s">
        <v>419</v>
      </c>
      <c r="C42" s="85">
        <v>759</v>
      </c>
      <c r="D42" s="65">
        <v>3</v>
      </c>
      <c r="E42" s="65">
        <v>6</v>
      </c>
      <c r="F42" s="65">
        <f t="shared" si="1"/>
        <v>9</v>
      </c>
      <c r="G42" s="134"/>
      <c r="H42" s="10"/>
      <c r="I42" s="10"/>
      <c r="J42" s="10"/>
      <c r="K42" s="10"/>
    </row>
    <row r="43" spans="1:11" ht="12" customHeight="1">
      <c r="A43" s="136" t="s">
        <v>271</v>
      </c>
      <c r="B43" s="177" t="s">
        <v>419</v>
      </c>
      <c r="C43" s="178">
        <v>908</v>
      </c>
      <c r="D43" s="180"/>
      <c r="E43" s="180">
        <v>10</v>
      </c>
      <c r="F43" s="180">
        <f t="shared" si="1"/>
        <v>10</v>
      </c>
      <c r="G43" s="134"/>
      <c r="H43" s="10"/>
      <c r="I43" s="10"/>
      <c r="J43" s="10"/>
      <c r="K43" s="10"/>
    </row>
    <row r="44" spans="1:11" ht="12" customHeight="1">
      <c r="A44" s="145" t="s">
        <v>271</v>
      </c>
      <c r="B44" s="132" t="s">
        <v>419</v>
      </c>
      <c r="C44" s="80">
        <v>910</v>
      </c>
      <c r="D44" s="66"/>
      <c r="E44" s="66">
        <v>3</v>
      </c>
      <c r="F44" s="66">
        <f t="shared" si="1"/>
        <v>3</v>
      </c>
      <c r="G44" s="134"/>
      <c r="H44" s="10"/>
      <c r="I44" s="10"/>
      <c r="J44" s="10"/>
      <c r="K44" s="10"/>
    </row>
    <row r="45" spans="1:11" ht="12" customHeight="1">
      <c r="A45" s="145" t="s">
        <v>271</v>
      </c>
      <c r="B45" s="132" t="s">
        <v>419</v>
      </c>
      <c r="C45" s="85">
        <v>912</v>
      </c>
      <c r="D45" s="65"/>
      <c r="E45" s="65">
        <v>1</v>
      </c>
      <c r="F45" s="65">
        <f t="shared" si="1"/>
        <v>1</v>
      </c>
      <c r="G45" s="134"/>
      <c r="H45" s="10"/>
      <c r="I45" s="10"/>
      <c r="J45" s="10"/>
      <c r="K45" s="10"/>
    </row>
    <row r="46" spans="1:11" ht="12" customHeight="1">
      <c r="A46" s="145" t="s">
        <v>271</v>
      </c>
      <c r="B46" s="132" t="s">
        <v>419</v>
      </c>
      <c r="C46" s="181">
        <v>914</v>
      </c>
      <c r="D46" s="182"/>
      <c r="E46" s="182">
        <v>1</v>
      </c>
      <c r="F46" s="182">
        <f t="shared" si="1"/>
        <v>1</v>
      </c>
      <c r="G46" s="134"/>
      <c r="H46" s="10"/>
      <c r="I46" s="10"/>
      <c r="J46" s="10"/>
      <c r="K46" s="10"/>
    </row>
    <row r="47" spans="1:11" ht="12" customHeight="1">
      <c r="A47" s="136" t="s">
        <v>284</v>
      </c>
      <c r="B47" s="177" t="s">
        <v>419</v>
      </c>
      <c r="C47" s="178">
        <v>921</v>
      </c>
      <c r="D47" s="180"/>
      <c r="E47" s="180">
        <v>2</v>
      </c>
      <c r="F47" s="180">
        <f t="shared" si="1"/>
        <v>2</v>
      </c>
      <c r="G47" s="134"/>
      <c r="H47" s="10"/>
      <c r="I47" s="10"/>
      <c r="J47" s="10"/>
      <c r="K47" s="10"/>
    </row>
    <row r="48" spans="1:11" ht="12" customHeight="1">
      <c r="A48" s="145" t="s">
        <v>284</v>
      </c>
      <c r="B48" s="132" t="s">
        <v>419</v>
      </c>
      <c r="C48" s="80">
        <v>922</v>
      </c>
      <c r="D48" s="66"/>
      <c r="E48" s="66">
        <v>2</v>
      </c>
      <c r="F48" s="66">
        <f t="shared" si="1"/>
        <v>2</v>
      </c>
      <c r="G48" s="134"/>
      <c r="H48" s="10"/>
      <c r="I48" s="10"/>
      <c r="J48" s="10"/>
      <c r="K48" s="10"/>
    </row>
    <row r="49" spans="1:11" ht="12" customHeight="1">
      <c r="A49" s="145" t="s">
        <v>284</v>
      </c>
      <c r="B49" s="132" t="s">
        <v>419</v>
      </c>
      <c r="C49" s="162">
        <v>926</v>
      </c>
      <c r="D49" s="163"/>
      <c r="E49" s="163">
        <v>2</v>
      </c>
      <c r="F49" s="163">
        <f t="shared" si="1"/>
        <v>2</v>
      </c>
      <c r="G49" s="134"/>
      <c r="H49" s="10"/>
      <c r="I49" s="10"/>
      <c r="J49" s="10"/>
      <c r="K49" s="10"/>
    </row>
    <row r="50" spans="1:11" ht="12" customHeight="1">
      <c r="A50" s="136" t="s">
        <v>271</v>
      </c>
      <c r="B50" s="177" t="s">
        <v>419</v>
      </c>
      <c r="C50" s="184">
        <v>941</v>
      </c>
      <c r="D50" s="83">
        <v>1</v>
      </c>
      <c r="E50" s="83">
        <v>2</v>
      </c>
      <c r="F50" s="83">
        <f t="shared" si="1"/>
        <v>3</v>
      </c>
      <c r="G50" s="134"/>
      <c r="H50" s="10"/>
      <c r="I50" s="10"/>
      <c r="J50" s="10"/>
      <c r="K50" s="10"/>
    </row>
    <row r="51" spans="1:11" ht="12" customHeight="1">
      <c r="A51" s="148" t="s">
        <v>271</v>
      </c>
      <c r="B51" s="186" t="s">
        <v>419</v>
      </c>
      <c r="C51" s="187">
        <v>942</v>
      </c>
      <c r="D51" s="81"/>
      <c r="E51" s="81">
        <v>1</v>
      </c>
      <c r="F51" s="81">
        <f t="shared" si="1"/>
        <v>1</v>
      </c>
      <c r="G51" s="134"/>
      <c r="H51" s="10"/>
      <c r="I51" s="10"/>
      <c r="J51" s="10"/>
      <c r="K51" s="10"/>
    </row>
    <row r="52" spans="1:11" ht="12" customHeight="1">
      <c r="B52" s="132" t="s">
        <v>419</v>
      </c>
      <c r="C52" s="188">
        <v>953</v>
      </c>
      <c r="D52" s="190"/>
      <c r="E52" s="190">
        <v>3</v>
      </c>
      <c r="F52" s="190">
        <f t="shared" si="1"/>
        <v>3</v>
      </c>
      <c r="G52" s="134"/>
      <c r="H52" s="10"/>
      <c r="I52" s="10"/>
      <c r="J52" s="10"/>
      <c r="K52" s="10"/>
    </row>
    <row r="53" spans="1:11" ht="12" customHeight="1">
      <c r="B53" s="132" t="s">
        <v>419</v>
      </c>
      <c r="C53" s="85">
        <v>954</v>
      </c>
      <c r="D53" s="65"/>
      <c r="E53" s="65">
        <v>3</v>
      </c>
      <c r="F53" s="65">
        <f t="shared" si="1"/>
        <v>3</v>
      </c>
      <c r="G53" s="134"/>
      <c r="H53" s="10"/>
      <c r="I53" s="10"/>
      <c r="J53" s="10"/>
      <c r="K53" s="10"/>
    </row>
    <row r="54" spans="1:11" ht="12" customHeight="1">
      <c r="B54" s="132" t="s">
        <v>419</v>
      </c>
      <c r="C54" s="80">
        <v>955</v>
      </c>
      <c r="D54" s="66">
        <v>1</v>
      </c>
      <c r="E54" s="66"/>
      <c r="F54" s="66">
        <f t="shared" si="1"/>
        <v>1</v>
      </c>
      <c r="G54" s="134"/>
      <c r="H54" s="10"/>
      <c r="I54" s="10"/>
      <c r="J54" s="10"/>
      <c r="K54" s="10"/>
    </row>
    <row r="55" spans="1:11" ht="12" customHeight="1">
      <c r="B55" s="132" t="s">
        <v>419</v>
      </c>
      <c r="C55" s="85">
        <v>957</v>
      </c>
      <c r="D55" s="65">
        <v>3</v>
      </c>
      <c r="E55" s="65">
        <v>8</v>
      </c>
      <c r="F55" s="65">
        <f t="shared" si="1"/>
        <v>11</v>
      </c>
      <c r="G55" s="134"/>
      <c r="H55" s="10"/>
      <c r="I55" s="10"/>
      <c r="J55" s="10"/>
      <c r="K55" s="10"/>
    </row>
    <row r="56" spans="1:11" ht="12" customHeight="1">
      <c r="B56" s="132" t="s">
        <v>419</v>
      </c>
      <c r="C56" s="80">
        <v>964</v>
      </c>
      <c r="D56" s="66">
        <v>2</v>
      </c>
      <c r="E56" s="66">
        <v>9</v>
      </c>
      <c r="F56" s="66">
        <f t="shared" si="1"/>
        <v>11</v>
      </c>
      <c r="G56" s="134"/>
      <c r="H56" s="10"/>
      <c r="I56" s="10"/>
      <c r="J56" s="10"/>
      <c r="K56" s="10"/>
    </row>
    <row r="57" spans="1:11" ht="12" customHeight="1">
      <c r="C57" s="86" t="s">
        <v>56</v>
      </c>
      <c r="D57" s="135">
        <f t="shared" ref="D57:E57" si="2">SUM(D6:D56)</f>
        <v>81</v>
      </c>
      <c r="E57" s="135">
        <f t="shared" si="2"/>
        <v>367</v>
      </c>
      <c r="F57" s="86">
        <f t="shared" si="1"/>
        <v>448</v>
      </c>
      <c r="G57" s="134"/>
      <c r="H57" s="10"/>
      <c r="I57" s="10"/>
      <c r="J57" s="10"/>
      <c r="K57" s="10"/>
    </row>
    <row r="58" spans="1:11" ht="12" customHeight="1">
      <c r="C58" s="10"/>
      <c r="D58" s="10"/>
      <c r="E58" s="10"/>
      <c r="F58" s="10"/>
      <c r="G58" s="134"/>
      <c r="H58" s="10"/>
      <c r="I58" s="10"/>
      <c r="J58" s="10"/>
      <c r="K58" s="10"/>
    </row>
    <row r="59" spans="1:11" ht="12" customHeight="1">
      <c r="C59" s="10"/>
      <c r="D59" s="10"/>
      <c r="E59" s="10"/>
      <c r="F59" s="10"/>
      <c r="G59" s="134"/>
      <c r="H59" s="10"/>
      <c r="I59" s="10"/>
      <c r="J59" s="10"/>
      <c r="K59" s="10"/>
    </row>
    <row r="60" spans="1:11" ht="12" customHeight="1">
      <c r="C60" s="10"/>
      <c r="D60" s="10"/>
      <c r="E60" s="10"/>
      <c r="F60" s="10"/>
      <c r="G60" s="134"/>
      <c r="H60" s="10"/>
      <c r="I60" s="10"/>
      <c r="J60" s="10"/>
      <c r="K60" s="10"/>
    </row>
    <row r="61" spans="1:11" ht="12" customHeight="1">
      <c r="C61" s="10"/>
      <c r="D61" s="10"/>
      <c r="E61" s="10"/>
      <c r="F61" s="10"/>
      <c r="G61" s="134"/>
      <c r="H61" s="10"/>
      <c r="I61" s="10"/>
      <c r="J61" s="10"/>
      <c r="K61" s="10"/>
    </row>
    <row r="62" spans="1:11" ht="12" customHeight="1">
      <c r="C62" s="10"/>
      <c r="D62" s="10"/>
      <c r="E62" s="10"/>
      <c r="F62" s="10"/>
      <c r="G62" s="134"/>
      <c r="H62" s="10"/>
      <c r="I62" s="10"/>
      <c r="J62" s="10"/>
      <c r="K62" s="10"/>
    </row>
    <row r="63" spans="1:11" ht="12" customHeight="1">
      <c r="C63" s="10"/>
      <c r="D63" s="44" t="s">
        <v>431</v>
      </c>
      <c r="E63" s="10"/>
      <c r="F63" s="10"/>
      <c r="G63" s="134"/>
      <c r="H63" s="10"/>
      <c r="I63" s="10"/>
      <c r="J63" s="10"/>
      <c r="K63" s="10"/>
    </row>
    <row r="64" spans="1:11" ht="12" customHeight="1">
      <c r="C64" s="10"/>
      <c r="D64" s="10">
        <f>SUM(F38:F42,F29:F31,F22:F26,F17,F6:F12)</f>
        <v>132</v>
      </c>
      <c r="E64" s="10"/>
      <c r="F64" s="10"/>
      <c r="G64" s="134"/>
      <c r="H64" s="10"/>
      <c r="I64" s="10"/>
      <c r="J64" s="10"/>
      <c r="K64" s="10"/>
    </row>
    <row r="65" spans="3:11" ht="12" customHeight="1">
      <c r="C65" s="10"/>
      <c r="D65" s="10"/>
      <c r="E65" s="10"/>
      <c r="F65" s="10"/>
      <c r="G65" s="134"/>
      <c r="H65" s="10"/>
      <c r="I65" s="10"/>
      <c r="J65" s="10"/>
      <c r="K65" s="10"/>
    </row>
    <row r="66" spans="3:11" ht="12" customHeight="1">
      <c r="C66" s="10"/>
      <c r="D66" s="10"/>
      <c r="E66" s="10"/>
      <c r="F66" s="10"/>
      <c r="G66" s="134"/>
      <c r="H66" s="10"/>
      <c r="I66" s="10"/>
      <c r="J66" s="10"/>
      <c r="K66" s="10"/>
    </row>
    <row r="67" spans="3:11" ht="12" customHeight="1">
      <c r="C67" s="10"/>
      <c r="D67" s="10"/>
      <c r="E67" s="10"/>
      <c r="F67" s="10"/>
      <c r="G67" s="134"/>
      <c r="H67" s="10"/>
      <c r="I67" s="10"/>
      <c r="J67" s="10"/>
      <c r="K67" s="10"/>
    </row>
    <row r="68" spans="3:11" ht="12" customHeight="1">
      <c r="C68" s="10"/>
      <c r="D68" s="10"/>
      <c r="E68" s="10"/>
      <c r="F68" s="10"/>
      <c r="G68" s="134"/>
      <c r="H68" s="10"/>
      <c r="I68" s="10"/>
      <c r="J68" s="10"/>
      <c r="K68" s="10"/>
    </row>
  </sheetData>
  <mergeCells count="1">
    <mergeCell ref="B1:B5"/>
  </mergeCells>
  <conditionalFormatting sqref="B1 B6:B56">
    <cfRule type="cellIs" dxfId="1" priority="1" operator="equal">
      <formula>"Y"</formula>
    </cfRule>
  </conditionalFormatting>
  <conditionalFormatting sqref="B1 B6:B56">
    <cfRule type="containsBlanks" dxfId="0" priority="2">
      <formula>LEN(TRIM(B1))=0</formula>
    </cfRule>
  </conditionalFormatting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85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2" width="14.1796875" customWidth="1"/>
    <col min="3" max="3" width="6.7265625" customWidth="1"/>
    <col min="4" max="5" width="8.7265625" customWidth="1"/>
    <col min="6" max="6" width="6" customWidth="1"/>
    <col min="7" max="10" width="9.7265625" customWidth="1"/>
  </cols>
  <sheetData>
    <row r="1" spans="1:10" ht="14">
      <c r="A1" s="116"/>
      <c r="B1" s="116" t="s">
        <v>375</v>
      </c>
      <c r="D1" s="4"/>
      <c r="E1" s="4"/>
      <c r="F1" s="129"/>
      <c r="G1" s="128"/>
      <c r="H1" s="6"/>
      <c r="I1" s="6"/>
      <c r="J1" s="6"/>
    </row>
    <row r="2" spans="1:10" ht="12.75" customHeight="1">
      <c r="A2" s="117"/>
      <c r="B2" s="117" t="str">
        <f>'13 Key to Locations'!A2</f>
        <v>University of California, San Diego Parking Space Inventory, Summer 2018</v>
      </c>
      <c r="D2" s="8"/>
      <c r="E2" s="8"/>
      <c r="F2" s="129"/>
      <c r="G2" s="128"/>
      <c r="H2" s="6"/>
      <c r="I2" s="6"/>
      <c r="J2" s="6"/>
    </row>
    <row r="3" spans="1:10" ht="12.75" customHeight="1">
      <c r="A3" s="117"/>
      <c r="B3" s="117" t="s">
        <v>41</v>
      </c>
      <c r="D3" s="8"/>
      <c r="E3" s="8"/>
      <c r="F3" s="130"/>
      <c r="G3" s="128"/>
      <c r="H3" s="93"/>
      <c r="I3" s="93"/>
      <c r="J3" s="93"/>
    </row>
    <row r="4" spans="1:10" ht="12" customHeight="1">
      <c r="C4" s="10"/>
      <c r="D4" s="10"/>
      <c r="E4" s="10"/>
      <c r="F4" s="130"/>
      <c r="G4" s="128"/>
      <c r="H4" s="93"/>
      <c r="I4" s="93"/>
      <c r="J4" s="93"/>
    </row>
    <row r="5" spans="1:10" ht="12" customHeight="1">
      <c r="A5" s="93"/>
      <c r="B5" s="93"/>
      <c r="C5" s="76" t="s">
        <v>100</v>
      </c>
      <c r="D5" s="76" t="s">
        <v>376</v>
      </c>
      <c r="E5" s="76" t="s">
        <v>317</v>
      </c>
      <c r="F5" s="131"/>
      <c r="G5" s="128"/>
      <c r="H5" s="93"/>
      <c r="I5" s="93"/>
      <c r="J5" s="93"/>
    </row>
    <row r="6" spans="1:10" ht="24" customHeight="1">
      <c r="C6" s="179">
        <v>11</v>
      </c>
      <c r="D6" s="73"/>
      <c r="E6" s="73"/>
      <c r="F6" s="134"/>
    </row>
    <row r="7" spans="1:10" ht="24" customHeight="1">
      <c r="C7" s="179">
        <v>14</v>
      </c>
      <c r="D7" s="73"/>
      <c r="E7" s="73"/>
      <c r="F7" s="134"/>
    </row>
    <row r="8" spans="1:10" ht="24" customHeight="1">
      <c r="C8" s="179">
        <v>101</v>
      </c>
      <c r="D8" s="73"/>
      <c r="E8" s="73"/>
      <c r="F8" s="134"/>
    </row>
    <row r="9" spans="1:10" ht="24" customHeight="1">
      <c r="C9" s="179">
        <v>103</v>
      </c>
      <c r="D9" s="73"/>
      <c r="E9" s="73"/>
      <c r="F9" s="134"/>
    </row>
    <row r="10" spans="1:10" ht="24" customHeight="1">
      <c r="C10" s="179">
        <v>202</v>
      </c>
      <c r="D10" s="73"/>
      <c r="E10" s="73"/>
      <c r="F10" s="134"/>
    </row>
    <row r="11" spans="1:10" ht="24" customHeight="1">
      <c r="C11" s="179">
        <v>203</v>
      </c>
      <c r="D11" s="179"/>
      <c r="E11" s="73"/>
      <c r="F11" s="134"/>
    </row>
    <row r="12" spans="1:10" ht="24" customHeight="1">
      <c r="C12" s="179">
        <v>303</v>
      </c>
      <c r="D12" s="73"/>
      <c r="E12" s="73"/>
    </row>
    <row r="13" spans="1:10" ht="24" customHeight="1">
      <c r="A13" s="145"/>
      <c r="B13" s="136" t="s">
        <v>216</v>
      </c>
      <c r="C13" s="179">
        <v>342</v>
      </c>
      <c r="D13" s="73"/>
      <c r="E13" s="73"/>
    </row>
    <row r="14" spans="1:10" ht="24" customHeight="1">
      <c r="A14" s="145"/>
      <c r="B14" s="145" t="s">
        <v>216</v>
      </c>
      <c r="C14" s="179">
        <v>345</v>
      </c>
      <c r="D14" s="73"/>
      <c r="E14" s="73"/>
    </row>
    <row r="15" spans="1:10" ht="24" customHeight="1">
      <c r="A15" s="145"/>
      <c r="B15" s="145" t="s">
        <v>216</v>
      </c>
      <c r="C15" s="179">
        <v>346</v>
      </c>
      <c r="D15" s="73"/>
      <c r="E15" s="73"/>
    </row>
    <row r="16" spans="1:10" ht="24" customHeight="1">
      <c r="A16" s="145"/>
      <c r="B16" s="148" t="s">
        <v>216</v>
      </c>
      <c r="C16" s="179">
        <v>347</v>
      </c>
      <c r="D16" s="73"/>
      <c r="E16" s="73"/>
    </row>
    <row r="17" spans="1:6" ht="24" customHeight="1">
      <c r="C17" s="179">
        <v>353</v>
      </c>
      <c r="D17" s="73"/>
      <c r="E17" s="73"/>
    </row>
    <row r="18" spans="1:6" ht="24" customHeight="1">
      <c r="A18" s="145"/>
      <c r="B18" s="136" t="s">
        <v>220</v>
      </c>
      <c r="C18" s="179">
        <v>375</v>
      </c>
      <c r="D18" s="73"/>
      <c r="E18" s="73"/>
    </row>
    <row r="19" spans="1:6" ht="24" customHeight="1">
      <c r="A19" s="145"/>
      <c r="B19" s="148" t="s">
        <v>220</v>
      </c>
      <c r="C19" s="179">
        <v>376</v>
      </c>
      <c r="D19" s="73"/>
      <c r="E19" s="73"/>
    </row>
    <row r="20" spans="1:6" ht="24" customHeight="1">
      <c r="A20" s="145"/>
      <c r="B20" s="145" t="s">
        <v>420</v>
      </c>
      <c r="C20" s="179">
        <v>381</v>
      </c>
      <c r="D20" s="73"/>
      <c r="E20" s="73"/>
    </row>
    <row r="21" spans="1:6" ht="24" customHeight="1">
      <c r="A21" s="145"/>
      <c r="B21" s="148" t="s">
        <v>420</v>
      </c>
      <c r="C21" s="179">
        <v>382</v>
      </c>
      <c r="D21" s="73"/>
      <c r="E21" s="73"/>
    </row>
    <row r="22" spans="1:6" ht="24" customHeight="1">
      <c r="C22" s="179">
        <v>384</v>
      </c>
      <c r="D22" s="179"/>
      <c r="E22" s="179"/>
    </row>
    <row r="23" spans="1:6" ht="24" customHeight="1">
      <c r="C23" s="179">
        <v>385</v>
      </c>
      <c r="D23" s="73"/>
      <c r="E23" s="73"/>
      <c r="F23" s="134"/>
    </row>
    <row r="24" spans="1:6" ht="24" customHeight="1">
      <c r="C24" s="179"/>
      <c r="D24" s="73"/>
      <c r="E24" s="73"/>
      <c r="F24" s="134"/>
    </row>
    <row r="25" spans="1:6" ht="24" customHeight="1">
      <c r="C25" s="179"/>
      <c r="D25" s="73"/>
      <c r="E25" s="73"/>
      <c r="F25" s="134"/>
    </row>
    <row r="26" spans="1:6" ht="24" customHeight="1">
      <c r="C26" s="179"/>
      <c r="D26" s="73"/>
      <c r="E26" s="73"/>
      <c r="F26" s="134"/>
    </row>
    <row r="27" spans="1:6" ht="24" customHeight="1">
      <c r="C27" s="179"/>
      <c r="D27" s="73"/>
      <c r="E27" s="73"/>
      <c r="F27" s="134"/>
    </row>
    <row r="28" spans="1:6" ht="24" customHeight="1">
      <c r="C28" s="179">
        <v>402</v>
      </c>
      <c r="D28" s="73"/>
      <c r="E28" s="73"/>
      <c r="F28" s="134"/>
    </row>
    <row r="29" spans="1:6" ht="24" customHeight="1">
      <c r="C29" s="179">
        <v>406</v>
      </c>
      <c r="D29" s="73"/>
      <c r="E29" s="73"/>
      <c r="F29" s="134"/>
    </row>
    <row r="30" spans="1:6" ht="24" customHeight="1">
      <c r="C30" s="179">
        <v>418</v>
      </c>
      <c r="D30" s="73"/>
      <c r="E30" s="73"/>
    </row>
    <row r="31" spans="1:6" ht="24" customHeight="1">
      <c r="A31" s="145"/>
      <c r="B31" s="136" t="s">
        <v>421</v>
      </c>
      <c r="C31" s="179">
        <v>451</v>
      </c>
      <c r="D31" s="73"/>
      <c r="E31" s="73"/>
    </row>
    <row r="32" spans="1:6" ht="24" customHeight="1">
      <c r="A32" s="145"/>
      <c r="B32" s="148" t="s">
        <v>421</v>
      </c>
      <c r="C32" s="179">
        <v>452</v>
      </c>
      <c r="D32" s="73"/>
      <c r="E32" s="73"/>
    </row>
    <row r="33" spans="1:10" ht="24" customHeight="1">
      <c r="C33" s="179">
        <v>507</v>
      </c>
      <c r="D33" s="73"/>
      <c r="E33" s="73"/>
    </row>
    <row r="34" spans="1:10" ht="24" customHeight="1">
      <c r="C34" s="179">
        <v>603</v>
      </c>
      <c r="D34" s="73"/>
      <c r="E34" s="73"/>
    </row>
    <row r="35" spans="1:10" ht="24" customHeight="1">
      <c r="C35" s="179">
        <v>606</v>
      </c>
      <c r="D35" s="73"/>
      <c r="E35" s="73"/>
    </row>
    <row r="36" spans="1:10" ht="24" customHeight="1">
      <c r="A36" s="145"/>
      <c r="B36" s="136" t="s">
        <v>422</v>
      </c>
      <c r="C36" s="179">
        <v>722</v>
      </c>
      <c r="D36" s="179"/>
      <c r="E36" s="179"/>
    </row>
    <row r="37" spans="1:10" ht="24" customHeight="1">
      <c r="A37" s="145"/>
      <c r="B37" s="136" t="s">
        <v>423</v>
      </c>
      <c r="C37" s="179">
        <v>733</v>
      </c>
      <c r="D37" s="73"/>
      <c r="E37" s="73"/>
    </row>
    <row r="38" spans="1:10" ht="24" customHeight="1">
      <c r="A38" s="145"/>
      <c r="B38" s="148" t="s">
        <v>423</v>
      </c>
      <c r="C38" s="179">
        <v>734</v>
      </c>
      <c r="D38" s="73"/>
      <c r="E38" s="73"/>
    </row>
    <row r="39" spans="1:10" ht="24" customHeight="1">
      <c r="A39" s="145"/>
      <c r="B39" s="145" t="s">
        <v>259</v>
      </c>
      <c r="C39" s="179">
        <v>741</v>
      </c>
      <c r="D39" s="73"/>
      <c r="E39" s="73"/>
    </row>
    <row r="40" spans="1:10" ht="24" customHeight="1">
      <c r="A40" s="145"/>
      <c r="B40" s="145" t="s">
        <v>259</v>
      </c>
      <c r="C40" s="179">
        <v>742</v>
      </c>
      <c r="D40" s="73"/>
      <c r="E40" s="73"/>
    </row>
    <row r="41" spans="1:10" ht="24" customHeight="1">
      <c r="A41" s="145"/>
      <c r="B41" s="148" t="s">
        <v>259</v>
      </c>
      <c r="C41" s="179">
        <v>743</v>
      </c>
      <c r="D41" s="73"/>
      <c r="E41" s="73"/>
    </row>
    <row r="42" spans="1:10" ht="24" customHeight="1">
      <c r="C42" s="179">
        <v>751</v>
      </c>
      <c r="D42" s="73"/>
      <c r="E42" s="73"/>
      <c r="F42" s="134"/>
      <c r="G42" s="10"/>
      <c r="H42" s="10"/>
      <c r="I42" s="10"/>
      <c r="J42" s="10"/>
    </row>
    <row r="43" spans="1:10" ht="24" customHeight="1">
      <c r="C43" s="179">
        <v>752</v>
      </c>
      <c r="D43" s="73"/>
      <c r="E43" s="73"/>
      <c r="F43" s="134"/>
      <c r="G43" s="10"/>
      <c r="H43" s="10"/>
      <c r="I43" s="10"/>
      <c r="J43" s="10"/>
    </row>
    <row r="44" spans="1:10" ht="24" customHeight="1">
      <c r="C44" s="179">
        <v>753</v>
      </c>
      <c r="D44" s="73"/>
      <c r="E44" s="73"/>
      <c r="F44" s="134"/>
      <c r="G44" s="10"/>
      <c r="H44" s="10"/>
      <c r="I44" s="10"/>
      <c r="J44" s="10"/>
    </row>
    <row r="45" spans="1:10" ht="24" customHeight="1">
      <c r="C45" s="179">
        <v>758</v>
      </c>
      <c r="D45" s="73"/>
      <c r="E45" s="73"/>
      <c r="F45" s="134"/>
      <c r="G45" s="10"/>
      <c r="H45" s="10"/>
      <c r="I45" s="10"/>
      <c r="J45" s="10"/>
    </row>
    <row r="46" spans="1:10" ht="24" customHeight="1">
      <c r="C46" s="179">
        <v>759</v>
      </c>
      <c r="D46" s="73"/>
      <c r="E46" s="73"/>
      <c r="F46" s="134"/>
      <c r="G46" s="10"/>
      <c r="H46" s="10"/>
      <c r="I46" s="10"/>
      <c r="J46" s="10"/>
    </row>
    <row r="47" spans="1:10" ht="24" customHeight="1">
      <c r="A47" s="145"/>
      <c r="B47" s="145"/>
      <c r="C47" s="179"/>
      <c r="D47" s="73"/>
      <c r="E47" s="73"/>
      <c r="F47" s="134"/>
      <c r="G47" s="10"/>
      <c r="H47" s="10"/>
      <c r="I47" s="10"/>
      <c r="J47" s="10"/>
    </row>
    <row r="48" spans="1:10" ht="24" customHeight="1">
      <c r="A48" s="145"/>
      <c r="B48" s="145"/>
      <c r="C48" s="179"/>
      <c r="D48" s="73"/>
      <c r="E48" s="73"/>
      <c r="F48" s="134"/>
      <c r="G48" s="10"/>
      <c r="H48" s="10"/>
      <c r="I48" s="10"/>
      <c r="J48" s="10"/>
    </row>
    <row r="49" spans="1:10" ht="24" customHeight="1">
      <c r="A49" s="145"/>
      <c r="B49" s="145"/>
      <c r="C49" s="179"/>
      <c r="D49" s="73"/>
      <c r="E49" s="73"/>
      <c r="F49" s="134"/>
      <c r="G49" s="10"/>
      <c r="H49" s="10"/>
      <c r="I49" s="10"/>
      <c r="J49" s="10"/>
    </row>
    <row r="50" spans="1:10" ht="24" customHeight="1">
      <c r="A50" s="145"/>
      <c r="B50" s="145"/>
      <c r="C50" s="179"/>
      <c r="D50" s="73"/>
      <c r="E50" s="73"/>
      <c r="F50" s="134"/>
      <c r="G50" s="10"/>
      <c r="H50" s="10"/>
      <c r="I50" s="10"/>
      <c r="J50" s="10"/>
    </row>
    <row r="51" spans="1:10" ht="24" customHeight="1">
      <c r="A51" s="145"/>
      <c r="B51" s="136" t="s">
        <v>271</v>
      </c>
      <c r="C51" s="179">
        <v>908</v>
      </c>
      <c r="D51" s="73"/>
      <c r="E51" s="73"/>
      <c r="F51" s="134"/>
      <c r="G51" s="10"/>
      <c r="H51" s="10"/>
      <c r="I51" s="10"/>
      <c r="J51" s="10"/>
    </row>
    <row r="52" spans="1:10" ht="24" customHeight="1">
      <c r="A52" s="145"/>
      <c r="B52" s="145" t="s">
        <v>271</v>
      </c>
      <c r="C52" s="179">
        <v>910</v>
      </c>
      <c r="D52" s="73"/>
      <c r="E52" s="73"/>
      <c r="F52" s="134"/>
      <c r="G52" s="10"/>
      <c r="H52" s="10"/>
      <c r="I52" s="10"/>
      <c r="J52" s="10"/>
    </row>
    <row r="53" spans="1:10" ht="24" customHeight="1">
      <c r="A53" s="145"/>
      <c r="B53" s="145" t="s">
        <v>271</v>
      </c>
      <c r="C53" s="179">
        <v>912</v>
      </c>
      <c r="D53" s="73"/>
      <c r="E53" s="73"/>
      <c r="F53" s="134"/>
      <c r="G53" s="10"/>
      <c r="H53" s="10"/>
      <c r="I53" s="10"/>
      <c r="J53" s="10"/>
    </row>
    <row r="54" spans="1:10" ht="24" customHeight="1">
      <c r="A54" s="145"/>
      <c r="B54" s="145" t="s">
        <v>271</v>
      </c>
      <c r="C54" s="179">
        <v>914</v>
      </c>
      <c r="D54" s="73"/>
      <c r="E54" s="73"/>
      <c r="F54" s="134"/>
      <c r="G54" s="10"/>
      <c r="H54" s="10"/>
      <c r="I54" s="10"/>
      <c r="J54" s="10"/>
    </row>
    <row r="55" spans="1:10" ht="24" customHeight="1">
      <c r="A55" s="145"/>
      <c r="B55" s="136" t="s">
        <v>284</v>
      </c>
      <c r="C55" s="179">
        <v>921</v>
      </c>
      <c r="D55" s="73"/>
      <c r="E55" s="73"/>
      <c r="F55" s="134"/>
      <c r="G55" s="10"/>
      <c r="H55" s="10"/>
      <c r="I55" s="10"/>
      <c r="J55" s="10"/>
    </row>
    <row r="56" spans="1:10" ht="24" customHeight="1">
      <c r="A56" s="145"/>
      <c r="B56" s="145" t="s">
        <v>284</v>
      </c>
      <c r="C56" s="179">
        <v>922</v>
      </c>
      <c r="D56" s="73"/>
      <c r="E56" s="73"/>
      <c r="F56" s="134"/>
      <c r="G56" s="10"/>
      <c r="H56" s="10"/>
      <c r="I56" s="10"/>
      <c r="J56" s="10"/>
    </row>
    <row r="57" spans="1:10" ht="24" customHeight="1">
      <c r="A57" s="145"/>
      <c r="B57" s="145" t="s">
        <v>284</v>
      </c>
      <c r="C57" s="179">
        <v>926</v>
      </c>
      <c r="D57" s="73"/>
      <c r="E57" s="73"/>
      <c r="F57" s="134"/>
      <c r="G57" s="10"/>
      <c r="H57" s="10"/>
      <c r="I57" s="10"/>
      <c r="J57" s="10"/>
    </row>
    <row r="58" spans="1:10" ht="24" customHeight="1">
      <c r="A58" s="145"/>
      <c r="B58" s="136" t="s">
        <v>271</v>
      </c>
      <c r="C58" s="179">
        <v>941</v>
      </c>
      <c r="D58" s="73"/>
      <c r="E58" s="73"/>
      <c r="F58" s="134"/>
      <c r="G58" s="10"/>
      <c r="H58" s="10"/>
      <c r="I58" s="10"/>
      <c r="J58" s="10"/>
    </row>
    <row r="59" spans="1:10" ht="24" customHeight="1">
      <c r="A59" s="145"/>
      <c r="B59" s="148" t="s">
        <v>271</v>
      </c>
      <c r="C59" s="179">
        <v>942</v>
      </c>
      <c r="D59" s="73"/>
      <c r="E59" s="73"/>
      <c r="F59" s="134"/>
      <c r="G59" s="10"/>
      <c r="H59" s="10"/>
      <c r="I59" s="10"/>
      <c r="J59" s="10"/>
    </row>
    <row r="60" spans="1:10" ht="24" customHeight="1">
      <c r="C60" s="179">
        <v>953</v>
      </c>
      <c r="D60" s="73"/>
      <c r="E60" s="73"/>
      <c r="F60" s="134"/>
      <c r="G60" s="10"/>
      <c r="H60" s="10"/>
      <c r="I60" s="10"/>
      <c r="J60" s="10"/>
    </row>
    <row r="61" spans="1:10" ht="24" customHeight="1">
      <c r="C61" s="179">
        <v>954</v>
      </c>
      <c r="D61" s="73"/>
      <c r="E61" s="73"/>
      <c r="F61" s="134"/>
      <c r="G61" s="10"/>
      <c r="H61" s="10"/>
      <c r="I61" s="10"/>
      <c r="J61" s="10"/>
    </row>
    <row r="62" spans="1:10" ht="24" customHeight="1">
      <c r="C62" s="179">
        <v>955</v>
      </c>
      <c r="D62" s="73"/>
      <c r="E62" s="73"/>
      <c r="F62" s="134"/>
      <c r="G62" s="10"/>
      <c r="H62" s="10"/>
      <c r="I62" s="10"/>
      <c r="J62" s="10"/>
    </row>
    <row r="63" spans="1:10" ht="24.75" customHeight="1">
      <c r="C63" s="179">
        <v>957</v>
      </c>
      <c r="D63" s="73"/>
      <c r="E63" s="73"/>
      <c r="F63" s="134"/>
      <c r="G63" s="10"/>
      <c r="H63" s="10"/>
      <c r="I63" s="10"/>
      <c r="J63" s="10"/>
    </row>
    <row r="64" spans="1:10" ht="24.75" customHeight="1">
      <c r="C64" s="179">
        <v>964</v>
      </c>
      <c r="D64" s="73"/>
      <c r="E64" s="73"/>
      <c r="F64" s="134"/>
      <c r="G64" s="10"/>
      <c r="H64" s="10"/>
      <c r="I64" s="10"/>
      <c r="J64" s="10"/>
    </row>
    <row r="65" spans="3:10" ht="24.75" customHeight="1">
      <c r="C65" s="73"/>
      <c r="D65" s="73"/>
      <c r="E65" s="73"/>
      <c r="F65" s="134"/>
      <c r="G65" s="10"/>
      <c r="H65" s="10"/>
      <c r="I65" s="10"/>
      <c r="J65" s="10"/>
    </row>
    <row r="66" spans="3:10" ht="24.75" customHeight="1">
      <c r="C66" s="73"/>
      <c r="D66" s="73"/>
      <c r="E66" s="73"/>
      <c r="F66" s="134"/>
      <c r="G66" s="10"/>
      <c r="H66" s="10"/>
      <c r="I66" s="10"/>
      <c r="J66" s="10"/>
    </row>
    <row r="67" spans="3:10" ht="24.75" customHeight="1">
      <c r="C67" s="73"/>
      <c r="D67" s="73"/>
      <c r="E67" s="73"/>
      <c r="F67" s="134"/>
      <c r="G67" s="10"/>
      <c r="H67" s="10"/>
      <c r="I67" s="10"/>
      <c r="J67" s="10"/>
    </row>
    <row r="68" spans="3:10" ht="24.75" customHeight="1">
      <c r="C68" s="73"/>
      <c r="D68" s="73"/>
      <c r="E68" s="73"/>
      <c r="F68" s="134"/>
      <c r="G68" s="10"/>
      <c r="H68" s="10"/>
      <c r="I68" s="10"/>
      <c r="J68" s="10"/>
    </row>
    <row r="69" spans="3:10" ht="24.75" customHeight="1">
      <c r="C69" s="73"/>
      <c r="D69" s="73"/>
      <c r="E69" s="73"/>
      <c r="F69" s="134"/>
      <c r="G69" s="10"/>
      <c r="H69" s="10"/>
      <c r="I69" s="10"/>
      <c r="J69" s="10"/>
    </row>
    <row r="70" spans="3:10" ht="24.75" customHeight="1">
      <c r="C70" s="73"/>
      <c r="D70" s="179"/>
      <c r="E70" s="73"/>
      <c r="F70" s="134"/>
      <c r="G70" s="10"/>
      <c r="H70" s="10"/>
      <c r="I70" s="10"/>
      <c r="J70" s="10"/>
    </row>
    <row r="71" spans="3:10" ht="24.75" customHeight="1">
      <c r="C71" s="73"/>
      <c r="D71" s="73"/>
      <c r="E71" s="73"/>
      <c r="F71" s="134"/>
      <c r="G71" s="10"/>
      <c r="H71" s="10"/>
      <c r="I71" s="10"/>
      <c r="J71" s="10"/>
    </row>
    <row r="72" spans="3:10" ht="29.25" customHeight="1">
      <c r="C72" s="179">
        <v>5</v>
      </c>
      <c r="D72" s="73"/>
      <c r="E72" s="73"/>
      <c r="F72" s="134"/>
      <c r="G72" s="10"/>
      <c r="H72" s="10"/>
      <c r="I72" s="10"/>
      <c r="J72" s="10"/>
    </row>
    <row r="73" spans="3:10" ht="29.25" customHeight="1">
      <c r="C73" s="179">
        <v>206</v>
      </c>
      <c r="D73" s="73"/>
      <c r="E73" s="73"/>
      <c r="F73" s="134"/>
      <c r="G73" s="10"/>
      <c r="H73" s="10"/>
      <c r="I73" s="10"/>
      <c r="J73" s="10"/>
    </row>
    <row r="74" spans="3:10" ht="29.25" customHeight="1">
      <c r="C74" s="73"/>
      <c r="D74" s="73"/>
      <c r="E74" s="73"/>
      <c r="F74" s="134"/>
      <c r="G74" s="10"/>
      <c r="H74" s="10"/>
      <c r="I74" s="10"/>
      <c r="J74" s="10"/>
    </row>
    <row r="75" spans="3:10" ht="29.25" customHeight="1">
      <c r="C75" s="73"/>
      <c r="D75" s="73"/>
      <c r="E75" s="73"/>
      <c r="F75" s="134"/>
      <c r="G75" s="10"/>
      <c r="H75" s="10"/>
      <c r="I75" s="10"/>
      <c r="J75" s="10"/>
    </row>
    <row r="76" spans="3:10" ht="29.25" customHeight="1">
      <c r="C76" s="73"/>
      <c r="D76" s="73"/>
      <c r="E76" s="73"/>
      <c r="F76" s="134"/>
      <c r="G76" s="10"/>
      <c r="H76" s="10"/>
      <c r="I76" s="10"/>
      <c r="J76" s="10"/>
    </row>
    <row r="77" spans="3:10" ht="29.25" customHeight="1">
      <c r="C77" s="73"/>
      <c r="D77" s="73"/>
      <c r="E77" s="73"/>
      <c r="F77" s="134"/>
      <c r="G77" s="10"/>
      <c r="H77" s="10"/>
      <c r="I77" s="10"/>
      <c r="J77" s="10"/>
    </row>
    <row r="78" spans="3:10" ht="29.25" customHeight="1">
      <c r="C78" s="73"/>
      <c r="D78" s="73"/>
      <c r="E78" s="73"/>
      <c r="F78" s="134"/>
      <c r="G78" s="10"/>
      <c r="H78" s="10"/>
      <c r="I78" s="10"/>
      <c r="J78" s="10"/>
    </row>
    <row r="79" spans="3:10" ht="29.25" customHeight="1">
      <c r="C79" s="73"/>
      <c r="D79" s="73"/>
      <c r="E79" s="73"/>
      <c r="F79" s="134"/>
      <c r="G79" s="10"/>
      <c r="H79" s="10"/>
      <c r="I79" s="10"/>
      <c r="J79" s="10"/>
    </row>
    <row r="80" spans="3:10" ht="29.25" customHeight="1">
      <c r="C80" s="73"/>
      <c r="D80" s="73"/>
      <c r="E80" s="73"/>
      <c r="F80" s="134"/>
      <c r="G80" s="10"/>
      <c r="H80" s="10"/>
      <c r="I80" s="10"/>
      <c r="J80" s="10"/>
    </row>
    <row r="81" spans="3:10" ht="29.25" customHeight="1">
      <c r="C81" s="73"/>
      <c r="D81" s="73"/>
      <c r="E81" s="73"/>
      <c r="F81" s="134"/>
      <c r="G81" s="10"/>
      <c r="H81" s="10"/>
      <c r="I81" s="10"/>
      <c r="J81" s="10"/>
    </row>
    <row r="82" spans="3:10" ht="29.25" customHeight="1">
      <c r="C82" s="73"/>
      <c r="D82" s="73"/>
      <c r="E82" s="73"/>
      <c r="F82" s="134"/>
      <c r="G82" s="10"/>
      <c r="H82" s="10"/>
      <c r="I82" s="10"/>
      <c r="J82" s="10"/>
    </row>
    <row r="83" spans="3:10" ht="29.25" customHeight="1">
      <c r="C83" s="73"/>
      <c r="D83" s="73"/>
      <c r="E83" s="73"/>
      <c r="F83" s="134"/>
      <c r="G83" s="10"/>
      <c r="H83" s="10"/>
      <c r="I83" s="10"/>
      <c r="J83" s="10"/>
    </row>
    <row r="84" spans="3:10" ht="29.25" customHeight="1">
      <c r="C84" s="73"/>
      <c r="D84" s="73"/>
      <c r="E84" s="73"/>
      <c r="F84" s="134"/>
      <c r="G84" s="10"/>
      <c r="H84" s="10"/>
      <c r="I84" s="10"/>
      <c r="J84" s="10"/>
    </row>
    <row r="85" spans="3:10" ht="29.25" customHeight="1">
      <c r="C85" s="73"/>
      <c r="D85" s="73"/>
      <c r="E85" s="73"/>
      <c r="F85" s="134"/>
      <c r="G85" s="10"/>
      <c r="H85" s="10"/>
      <c r="I85" s="10"/>
      <c r="J85" s="10"/>
    </row>
  </sheetData>
  <pageMargins left="0.25" right="0.25" top="0.75" bottom="0.75" header="0" footer="0"/>
  <pageSetup orientation="portrait"/>
  <rowBreaks count="2" manualBreakCount="2">
    <brk id="50" man="1"/>
    <brk id="2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9"/>
  <sheetViews>
    <sheetView showGridLines="0" zoomScaleNormal="100" zoomScaleSheetLayoutView="100" workbookViewId="0">
      <selection activeCell="G4" sqref="G4"/>
    </sheetView>
  </sheetViews>
  <sheetFormatPr defaultColWidth="14.453125" defaultRowHeight="15" customHeight="1"/>
  <cols>
    <col min="1" max="1" width="8.26953125" style="271" customWidth="1"/>
    <col min="2" max="2" width="7" customWidth="1"/>
    <col min="3" max="4" width="11.7265625" customWidth="1"/>
    <col min="5" max="5" width="10.26953125" customWidth="1"/>
    <col min="6" max="6" width="11.7265625" customWidth="1"/>
    <col min="7" max="7" width="8.54296875" customWidth="1"/>
    <col min="8" max="8" width="11.1796875" customWidth="1"/>
    <col min="9" max="9" width="7.54296875" customWidth="1"/>
    <col min="10" max="10" width="11.7265625" customWidth="1"/>
  </cols>
  <sheetData>
    <row r="1" spans="2:10" ht="14">
      <c r="B1" s="363" t="s">
        <v>424</v>
      </c>
      <c r="C1" s="357"/>
      <c r="D1" s="357"/>
      <c r="E1" s="357"/>
      <c r="F1" s="357"/>
      <c r="G1" s="357"/>
      <c r="H1" s="357"/>
      <c r="I1" s="357"/>
      <c r="J1" s="183"/>
    </row>
    <row r="2" spans="2:10" ht="12.75" customHeight="1">
      <c r="B2" s="364" t="str">
        <f>'13 Key to Locations'!A2</f>
        <v>University of California, San Diego Parking Space Inventory, Summer 2018</v>
      </c>
      <c r="C2" s="357"/>
      <c r="D2" s="357"/>
      <c r="E2" s="357"/>
      <c r="F2" s="357"/>
      <c r="G2" s="357"/>
      <c r="H2" s="357"/>
      <c r="I2" s="357"/>
      <c r="J2" s="183"/>
    </row>
    <row r="3" spans="2:10" ht="12.75" customHeight="1">
      <c r="B3" s="364" t="s">
        <v>43</v>
      </c>
      <c r="C3" s="357"/>
      <c r="D3" s="357"/>
      <c r="E3" s="357"/>
      <c r="F3" s="357"/>
      <c r="G3" s="357"/>
      <c r="H3" s="357"/>
      <c r="I3" s="357"/>
      <c r="J3" s="183"/>
    </row>
    <row r="4" spans="2:10" ht="12" customHeight="1">
      <c r="B4" s="10"/>
      <c r="C4" s="10"/>
      <c r="D4" s="10"/>
      <c r="E4" s="10"/>
      <c r="F4" s="10"/>
      <c r="G4" s="10"/>
      <c r="H4" s="10"/>
      <c r="I4" s="10"/>
      <c r="J4" s="185"/>
    </row>
    <row r="5" spans="2:10" ht="12" customHeight="1">
      <c r="B5" s="76" t="s">
        <v>100</v>
      </c>
      <c r="C5" s="76" t="s">
        <v>425</v>
      </c>
      <c r="D5" s="76" t="s">
        <v>426</v>
      </c>
      <c r="E5" s="384" t="s">
        <v>427</v>
      </c>
      <c r="F5" s="361"/>
      <c r="G5" s="362"/>
      <c r="H5" s="76" t="s">
        <v>428</v>
      </c>
      <c r="I5" s="76" t="s">
        <v>56</v>
      </c>
      <c r="J5" s="185"/>
    </row>
    <row r="6" spans="2:10" ht="12" customHeight="1">
      <c r="B6" s="189"/>
      <c r="C6" s="189"/>
      <c r="D6" s="189"/>
      <c r="E6" s="191" t="s">
        <v>317</v>
      </c>
      <c r="F6" s="191" t="s">
        <v>429</v>
      </c>
      <c r="G6" s="191" t="s">
        <v>430</v>
      </c>
      <c r="H6" s="189"/>
      <c r="I6" s="189"/>
      <c r="J6" s="185"/>
    </row>
    <row r="7" spans="2:10" ht="12" customHeight="1">
      <c r="B7" s="188">
        <v>3</v>
      </c>
      <c r="C7" s="190"/>
      <c r="D7" s="190"/>
      <c r="E7" s="190">
        <v>2</v>
      </c>
      <c r="F7" s="190"/>
      <c r="G7" s="190"/>
      <c r="H7" s="190"/>
      <c r="I7" s="190">
        <f>SUM(C7:H7)</f>
        <v>2</v>
      </c>
      <c r="J7" s="185"/>
    </row>
    <row r="8" spans="2:10" ht="12" customHeight="1">
      <c r="B8" s="85">
        <v>4</v>
      </c>
      <c r="C8" s="65"/>
      <c r="D8" s="65"/>
      <c r="E8" s="85">
        <v>4</v>
      </c>
      <c r="F8" s="85">
        <v>2</v>
      </c>
      <c r="G8" s="65"/>
      <c r="H8" s="65"/>
      <c r="I8" s="85">
        <v>6</v>
      </c>
      <c r="J8" s="185"/>
    </row>
    <row r="9" spans="2:10" ht="12" customHeight="1">
      <c r="B9" s="221">
        <v>5</v>
      </c>
      <c r="C9" s="221"/>
      <c r="D9" s="221"/>
      <c r="E9" s="221">
        <v>6</v>
      </c>
      <c r="F9" s="221"/>
      <c r="G9" s="221"/>
      <c r="H9" s="221"/>
      <c r="I9" s="221">
        <f t="shared" ref="I9:I22" si="0">SUM(C9:H9)</f>
        <v>6</v>
      </c>
      <c r="J9" s="185"/>
    </row>
    <row r="10" spans="2:10" ht="12" customHeight="1">
      <c r="B10" s="85">
        <v>7</v>
      </c>
      <c r="C10" s="65"/>
      <c r="D10" s="65"/>
      <c r="E10" s="65">
        <v>1</v>
      </c>
      <c r="F10" s="65"/>
      <c r="G10" s="85">
        <v>1</v>
      </c>
      <c r="H10" s="65"/>
      <c r="I10" s="65">
        <f t="shared" si="0"/>
        <v>2</v>
      </c>
      <c r="J10" s="185"/>
    </row>
    <row r="11" spans="2:10" ht="12" customHeight="1">
      <c r="B11" s="80">
        <v>8</v>
      </c>
      <c r="C11" s="66"/>
      <c r="D11" s="66"/>
      <c r="E11" s="66">
        <v>1</v>
      </c>
      <c r="F11" s="66"/>
      <c r="G11" s="66"/>
      <c r="H11" s="66"/>
      <c r="I11" s="66">
        <f t="shared" si="0"/>
        <v>1</v>
      </c>
      <c r="J11" s="185"/>
    </row>
    <row r="12" spans="2:10" ht="12" customHeight="1">
      <c r="B12" s="85">
        <v>11</v>
      </c>
      <c r="C12" s="65"/>
      <c r="D12" s="65"/>
      <c r="E12" s="85">
        <v>2</v>
      </c>
      <c r="F12" s="65"/>
      <c r="G12" s="65"/>
      <c r="H12" s="65"/>
      <c r="I12" s="65">
        <f t="shared" si="0"/>
        <v>2</v>
      </c>
      <c r="J12" s="185"/>
    </row>
    <row r="13" spans="2:10" ht="12" customHeight="1">
      <c r="B13" s="80">
        <v>15</v>
      </c>
      <c r="C13" s="66"/>
      <c r="D13" s="66"/>
      <c r="E13" s="66">
        <v>2</v>
      </c>
      <c r="F13" s="66"/>
      <c r="G13" s="66"/>
      <c r="H13" s="66"/>
      <c r="I13" s="66">
        <f t="shared" si="0"/>
        <v>2</v>
      </c>
      <c r="J13" s="185"/>
    </row>
    <row r="14" spans="2:10" ht="12" customHeight="1">
      <c r="B14" s="85">
        <v>103</v>
      </c>
      <c r="C14" s="65"/>
      <c r="D14" s="65"/>
      <c r="E14" s="65">
        <v>4</v>
      </c>
      <c r="F14" s="65"/>
      <c r="G14" s="65"/>
      <c r="H14" s="65"/>
      <c r="I14" s="65">
        <f t="shared" si="0"/>
        <v>4</v>
      </c>
      <c r="J14" s="185"/>
    </row>
    <row r="15" spans="2:10" ht="12" customHeight="1">
      <c r="B15" s="80">
        <v>107</v>
      </c>
      <c r="C15" s="66"/>
      <c r="D15" s="66"/>
      <c r="E15" s="66">
        <v>1</v>
      </c>
      <c r="F15" s="66"/>
      <c r="G15" s="66"/>
      <c r="H15" s="66"/>
      <c r="I15" s="66">
        <f t="shared" si="0"/>
        <v>1</v>
      </c>
      <c r="J15" s="185"/>
    </row>
    <row r="16" spans="2:10" ht="12" customHeight="1">
      <c r="B16" s="85">
        <v>113</v>
      </c>
      <c r="C16" s="65"/>
      <c r="D16" s="65"/>
      <c r="E16" s="65">
        <v>1</v>
      </c>
      <c r="F16" s="65"/>
      <c r="G16" s="65"/>
      <c r="H16" s="65"/>
      <c r="I16" s="65">
        <f t="shared" si="0"/>
        <v>1</v>
      </c>
      <c r="J16" s="185"/>
    </row>
    <row r="17" spans="2:10" ht="12" customHeight="1">
      <c r="B17" s="80">
        <v>114</v>
      </c>
      <c r="C17" s="66"/>
      <c r="D17" s="66"/>
      <c r="E17" s="66">
        <v>2</v>
      </c>
      <c r="F17" s="66"/>
      <c r="G17" s="66"/>
      <c r="H17" s="66"/>
      <c r="I17" s="66">
        <f t="shared" si="0"/>
        <v>2</v>
      </c>
      <c r="J17" s="185"/>
    </row>
    <row r="18" spans="2:10" ht="12" customHeight="1">
      <c r="B18" s="85">
        <v>201</v>
      </c>
      <c r="C18" s="65"/>
      <c r="D18" s="65">
        <v>8</v>
      </c>
      <c r="E18" s="65"/>
      <c r="F18" s="65"/>
      <c r="G18" s="65"/>
      <c r="H18" s="65"/>
      <c r="I18" s="65">
        <f t="shared" si="0"/>
        <v>8</v>
      </c>
      <c r="J18" s="185"/>
    </row>
    <row r="19" spans="2:10" ht="12" customHeight="1">
      <c r="B19" s="80">
        <v>202</v>
      </c>
      <c r="C19" s="66"/>
      <c r="D19" s="66"/>
      <c r="E19" s="66">
        <v>5</v>
      </c>
      <c r="F19" s="66"/>
      <c r="G19" s="66"/>
      <c r="H19" s="66"/>
      <c r="I19" s="66">
        <f t="shared" si="0"/>
        <v>5</v>
      </c>
      <c r="J19" s="185"/>
    </row>
    <row r="20" spans="2:10" ht="12" customHeight="1">
      <c r="B20" s="85">
        <v>301</v>
      </c>
      <c r="C20" s="65"/>
      <c r="D20" s="65"/>
      <c r="E20" s="65">
        <v>2</v>
      </c>
      <c r="F20" s="65"/>
      <c r="G20" s="65"/>
      <c r="H20" s="65"/>
      <c r="I20" s="65">
        <f t="shared" si="0"/>
        <v>2</v>
      </c>
      <c r="J20" s="185"/>
    </row>
    <row r="21" spans="2:10" ht="12" customHeight="1">
      <c r="B21" s="80">
        <v>303</v>
      </c>
      <c r="C21" s="66"/>
      <c r="D21" s="66"/>
      <c r="E21" s="66">
        <v>2</v>
      </c>
      <c r="F21" s="66"/>
      <c r="G21" s="66"/>
      <c r="H21" s="66"/>
      <c r="I21" s="66">
        <f t="shared" si="0"/>
        <v>2</v>
      </c>
      <c r="J21" s="185"/>
    </row>
    <row r="22" spans="2:10" ht="12" customHeight="1">
      <c r="B22" s="85">
        <v>304</v>
      </c>
      <c r="C22" s="65"/>
      <c r="D22" s="65"/>
      <c r="E22" s="65">
        <v>2</v>
      </c>
      <c r="F22" s="65"/>
      <c r="G22" s="65"/>
      <c r="H22" s="65"/>
      <c r="I22" s="65">
        <f t="shared" si="0"/>
        <v>2</v>
      </c>
      <c r="J22" s="185"/>
    </row>
    <row r="23" spans="2:10" ht="12" customHeight="1">
      <c r="B23" s="80">
        <v>306</v>
      </c>
      <c r="C23" s="66"/>
      <c r="D23" s="66"/>
      <c r="E23" s="80">
        <v>2</v>
      </c>
      <c r="F23" s="66"/>
      <c r="G23" s="66"/>
      <c r="H23" s="66"/>
      <c r="I23" s="80">
        <v>2</v>
      </c>
      <c r="J23" s="185"/>
    </row>
    <row r="24" spans="2:10" ht="12" customHeight="1">
      <c r="B24" s="85">
        <v>308</v>
      </c>
      <c r="C24" s="65"/>
      <c r="D24" s="65"/>
      <c r="E24" s="65">
        <v>2</v>
      </c>
      <c r="F24" s="65"/>
      <c r="G24" s="85">
        <v>2</v>
      </c>
      <c r="H24" s="65"/>
      <c r="I24" s="65">
        <f t="shared" ref="I24:I57" si="1">SUM(C24:H24)</f>
        <v>4</v>
      </c>
      <c r="J24" s="185"/>
    </row>
    <row r="25" spans="2:10" ht="12" customHeight="1">
      <c r="B25" s="80">
        <v>309</v>
      </c>
      <c r="C25" s="66">
        <v>1</v>
      </c>
      <c r="D25" s="66"/>
      <c r="E25" s="66"/>
      <c r="F25" s="66"/>
      <c r="G25" s="66"/>
      <c r="H25" s="66"/>
      <c r="I25" s="66">
        <f t="shared" si="1"/>
        <v>1</v>
      </c>
      <c r="J25" s="185"/>
    </row>
    <row r="26" spans="2:10" ht="12" customHeight="1">
      <c r="B26" s="85">
        <v>310</v>
      </c>
      <c r="C26" s="65"/>
      <c r="D26" s="65"/>
      <c r="E26" s="65">
        <v>2</v>
      </c>
      <c r="F26" s="65"/>
      <c r="G26" s="65"/>
      <c r="H26" s="65"/>
      <c r="I26" s="65">
        <f t="shared" si="1"/>
        <v>2</v>
      </c>
      <c r="J26" s="185"/>
    </row>
    <row r="27" spans="2:10" ht="12" customHeight="1">
      <c r="B27" s="80">
        <v>352</v>
      </c>
      <c r="C27" s="66"/>
      <c r="D27" s="66"/>
      <c r="E27" s="66"/>
      <c r="F27" s="66"/>
      <c r="G27" s="80">
        <v>1</v>
      </c>
      <c r="H27" s="66"/>
      <c r="I27" s="66">
        <f t="shared" si="1"/>
        <v>1</v>
      </c>
      <c r="J27" s="185"/>
    </row>
    <row r="28" spans="2:10" ht="12" customHeight="1">
      <c r="B28" s="85">
        <v>353</v>
      </c>
      <c r="C28" s="65"/>
      <c r="D28" s="65"/>
      <c r="E28" s="65">
        <v>13</v>
      </c>
      <c r="F28" s="65"/>
      <c r="G28" s="65"/>
      <c r="H28" s="65"/>
      <c r="I28" s="65">
        <f t="shared" si="1"/>
        <v>13</v>
      </c>
      <c r="J28" s="185"/>
    </row>
    <row r="29" spans="2:10" ht="12" customHeight="1">
      <c r="B29" s="80">
        <v>381</v>
      </c>
      <c r="C29" s="66"/>
      <c r="D29" s="66"/>
      <c r="E29" s="66">
        <v>1</v>
      </c>
      <c r="F29" s="66"/>
      <c r="G29" s="66"/>
      <c r="H29" s="66"/>
      <c r="I29" s="66">
        <f t="shared" si="1"/>
        <v>1</v>
      </c>
      <c r="J29" s="185"/>
    </row>
    <row r="30" spans="2:10" ht="12" customHeight="1">
      <c r="B30" s="85">
        <v>383</v>
      </c>
      <c r="C30" s="65"/>
      <c r="D30" s="65"/>
      <c r="E30" s="65"/>
      <c r="F30" s="65"/>
      <c r="G30" s="85">
        <v>4</v>
      </c>
      <c r="H30" s="65"/>
      <c r="I30" s="65">
        <f t="shared" si="1"/>
        <v>4</v>
      </c>
      <c r="J30" s="185"/>
    </row>
    <row r="31" spans="2:10" ht="12" customHeight="1">
      <c r="B31" s="80">
        <v>391</v>
      </c>
      <c r="C31" s="66"/>
      <c r="D31" s="66"/>
      <c r="E31" s="66">
        <v>1</v>
      </c>
      <c r="F31" s="66"/>
      <c r="G31" s="66"/>
      <c r="H31" s="66"/>
      <c r="I31" s="66">
        <f t="shared" si="1"/>
        <v>1</v>
      </c>
      <c r="J31" s="185"/>
    </row>
    <row r="32" spans="2:10" ht="12" customHeight="1">
      <c r="B32" s="109">
        <v>402</v>
      </c>
      <c r="C32" s="65"/>
      <c r="D32" s="65"/>
      <c r="E32" s="85">
        <v>7</v>
      </c>
      <c r="F32" s="65"/>
      <c r="G32" s="65"/>
      <c r="H32" s="65"/>
      <c r="I32" s="65">
        <f t="shared" si="1"/>
        <v>7</v>
      </c>
      <c r="J32" s="185"/>
    </row>
    <row r="33" spans="2:10" ht="12" customHeight="1">
      <c r="B33" s="221">
        <v>404</v>
      </c>
      <c r="C33" s="221"/>
      <c r="D33" s="221"/>
      <c r="E33" s="221">
        <v>5</v>
      </c>
      <c r="F33" s="221"/>
      <c r="G33" s="221"/>
      <c r="H33" s="221"/>
      <c r="I33" s="221">
        <f t="shared" si="1"/>
        <v>5</v>
      </c>
      <c r="J33" s="185"/>
    </row>
    <row r="34" spans="2:10" ht="12" customHeight="1">
      <c r="B34" s="109">
        <v>406</v>
      </c>
      <c r="C34" s="109"/>
      <c r="D34" s="109"/>
      <c r="E34" s="109">
        <v>4</v>
      </c>
      <c r="F34" s="109"/>
      <c r="G34" s="109"/>
      <c r="H34" s="109"/>
      <c r="I34" s="109">
        <f t="shared" si="1"/>
        <v>4</v>
      </c>
      <c r="J34" s="185"/>
    </row>
    <row r="35" spans="2:10" ht="12" customHeight="1">
      <c r="B35" s="108">
        <v>408</v>
      </c>
      <c r="C35" s="108"/>
      <c r="D35" s="108"/>
      <c r="E35" s="108">
        <v>1</v>
      </c>
      <c r="F35" s="108"/>
      <c r="G35" s="108">
        <v>1</v>
      </c>
      <c r="H35" s="108"/>
      <c r="I35" s="108">
        <f t="shared" si="1"/>
        <v>2</v>
      </c>
      <c r="J35" s="185"/>
    </row>
    <row r="36" spans="2:10" ht="12" customHeight="1">
      <c r="B36" s="109">
        <v>410</v>
      </c>
      <c r="C36" s="109"/>
      <c r="D36" s="109"/>
      <c r="E36" s="109">
        <v>2</v>
      </c>
      <c r="F36" s="109"/>
      <c r="G36" s="109"/>
      <c r="H36" s="109"/>
      <c r="I36" s="109">
        <f t="shared" si="1"/>
        <v>2</v>
      </c>
      <c r="J36" s="185"/>
    </row>
    <row r="37" spans="2:10" ht="12" customHeight="1">
      <c r="B37" s="108">
        <v>414</v>
      </c>
      <c r="C37" s="108"/>
      <c r="D37" s="108"/>
      <c r="E37" s="108"/>
      <c r="F37" s="108"/>
      <c r="G37" s="108">
        <v>7</v>
      </c>
      <c r="H37" s="108"/>
      <c r="I37" s="108">
        <f t="shared" si="1"/>
        <v>7</v>
      </c>
      <c r="J37" s="185"/>
    </row>
    <row r="38" spans="2:10" ht="12" customHeight="1">
      <c r="B38" s="109">
        <v>418</v>
      </c>
      <c r="C38" s="109"/>
      <c r="D38" s="109"/>
      <c r="E38" s="109"/>
      <c r="F38" s="109"/>
      <c r="G38" s="109">
        <v>1</v>
      </c>
      <c r="H38" s="109"/>
      <c r="I38" s="109">
        <f t="shared" si="1"/>
        <v>1</v>
      </c>
      <c r="J38" s="185"/>
    </row>
    <row r="39" spans="2:10" ht="12" customHeight="1">
      <c r="B39" s="108">
        <v>502</v>
      </c>
      <c r="C39" s="108"/>
      <c r="D39" s="108"/>
      <c r="E39" s="108">
        <v>4</v>
      </c>
      <c r="F39" s="108"/>
      <c r="G39" s="108"/>
      <c r="H39" s="108"/>
      <c r="I39" s="108">
        <f t="shared" si="1"/>
        <v>4</v>
      </c>
      <c r="J39" s="185"/>
    </row>
    <row r="40" spans="2:10" ht="12" customHeight="1">
      <c r="B40" s="109">
        <v>504</v>
      </c>
      <c r="C40" s="109"/>
      <c r="D40" s="109"/>
      <c r="E40" s="109">
        <v>4</v>
      </c>
      <c r="F40" s="109"/>
      <c r="G40" s="109"/>
      <c r="H40" s="109"/>
      <c r="I40" s="109">
        <f t="shared" si="1"/>
        <v>4</v>
      </c>
      <c r="J40" s="185"/>
    </row>
    <row r="41" spans="2:10" ht="12" customHeight="1">
      <c r="B41" s="108">
        <v>507</v>
      </c>
      <c r="C41" s="108"/>
      <c r="D41" s="108"/>
      <c r="E41" s="108">
        <v>8</v>
      </c>
      <c r="F41" s="108"/>
      <c r="G41" s="108"/>
      <c r="H41" s="108"/>
      <c r="I41" s="108">
        <f t="shared" si="1"/>
        <v>8</v>
      </c>
      <c r="J41" s="185"/>
    </row>
    <row r="42" spans="2:10" ht="12" customHeight="1">
      <c r="B42" s="109">
        <v>508</v>
      </c>
      <c r="C42" s="109">
        <v>3</v>
      </c>
      <c r="D42" s="109"/>
      <c r="E42" s="109"/>
      <c r="F42" s="109"/>
      <c r="G42" s="109"/>
      <c r="H42" s="109"/>
      <c r="I42" s="109">
        <f t="shared" si="1"/>
        <v>3</v>
      </c>
      <c r="J42" s="185"/>
    </row>
    <row r="43" spans="2:10" ht="12" customHeight="1">
      <c r="B43" s="108">
        <v>603</v>
      </c>
      <c r="C43" s="108"/>
      <c r="D43" s="108"/>
      <c r="E43" s="108">
        <v>6</v>
      </c>
      <c r="F43" s="108"/>
      <c r="G43" s="108"/>
      <c r="H43" s="108"/>
      <c r="I43" s="108">
        <f t="shared" si="1"/>
        <v>6</v>
      </c>
      <c r="J43" s="185"/>
    </row>
    <row r="44" spans="2:10" ht="12" customHeight="1">
      <c r="B44" s="109">
        <v>608</v>
      </c>
      <c r="C44" s="109"/>
      <c r="D44" s="109"/>
      <c r="E44" s="109">
        <v>5</v>
      </c>
      <c r="F44" s="109"/>
      <c r="G44" s="109"/>
      <c r="H44" s="109"/>
      <c r="I44" s="109">
        <f t="shared" si="1"/>
        <v>5</v>
      </c>
      <c r="J44" s="185"/>
    </row>
    <row r="45" spans="2:10" ht="12" customHeight="1">
      <c r="B45" s="108">
        <v>703</v>
      </c>
      <c r="C45" s="108"/>
      <c r="D45" s="108"/>
      <c r="E45" s="108">
        <v>2</v>
      </c>
      <c r="F45" s="108"/>
      <c r="G45" s="108"/>
      <c r="H45" s="108"/>
      <c r="I45" s="108">
        <f t="shared" si="1"/>
        <v>2</v>
      </c>
      <c r="J45" s="185"/>
    </row>
    <row r="46" spans="2:10" ht="12" customHeight="1">
      <c r="B46" s="109">
        <v>706</v>
      </c>
      <c r="C46" s="109"/>
      <c r="D46" s="109"/>
      <c r="E46" s="109"/>
      <c r="F46" s="109"/>
      <c r="G46" s="109"/>
      <c r="H46" s="109">
        <v>3</v>
      </c>
      <c r="I46" s="109">
        <f t="shared" si="1"/>
        <v>3</v>
      </c>
      <c r="J46" s="185"/>
    </row>
    <row r="47" spans="2:10" ht="12" customHeight="1">
      <c r="B47" s="108">
        <v>753</v>
      </c>
      <c r="C47" s="108"/>
      <c r="D47" s="108"/>
      <c r="E47" s="108"/>
      <c r="F47" s="108"/>
      <c r="G47" s="108"/>
      <c r="H47" s="108">
        <v>2</v>
      </c>
      <c r="I47" s="108">
        <f t="shared" si="1"/>
        <v>2</v>
      </c>
      <c r="J47" s="185"/>
    </row>
    <row r="48" spans="2:10" ht="12" customHeight="1">
      <c r="B48" s="109">
        <v>757</v>
      </c>
      <c r="C48" s="109"/>
      <c r="D48" s="109"/>
      <c r="E48" s="109">
        <v>4</v>
      </c>
      <c r="F48" s="109"/>
      <c r="G48" s="109"/>
      <c r="H48" s="109"/>
      <c r="I48" s="109">
        <f t="shared" si="1"/>
        <v>4</v>
      </c>
      <c r="J48" s="185"/>
    </row>
    <row r="49" spans="2:10" ht="12" customHeight="1">
      <c r="B49" s="108">
        <v>759</v>
      </c>
      <c r="C49" s="108"/>
      <c r="D49" s="108"/>
      <c r="E49" s="108">
        <v>4</v>
      </c>
      <c r="F49" s="108"/>
      <c r="G49" s="108"/>
      <c r="H49" s="108"/>
      <c r="I49" s="108">
        <f t="shared" si="1"/>
        <v>4</v>
      </c>
      <c r="J49" s="185"/>
    </row>
    <row r="50" spans="2:10" ht="12" customHeight="1">
      <c r="B50" s="109">
        <v>760</v>
      </c>
      <c r="C50" s="109"/>
      <c r="D50" s="109"/>
      <c r="E50" s="109"/>
      <c r="F50" s="109"/>
      <c r="G50" s="109"/>
      <c r="H50" s="109">
        <v>4</v>
      </c>
      <c r="I50" s="109">
        <f t="shared" si="1"/>
        <v>4</v>
      </c>
      <c r="J50" s="185"/>
    </row>
    <row r="51" spans="2:10" ht="12" customHeight="1">
      <c r="B51" s="221">
        <v>761</v>
      </c>
      <c r="C51" s="221">
        <v>3</v>
      </c>
      <c r="D51" s="221"/>
      <c r="E51" s="221"/>
      <c r="F51" s="221"/>
      <c r="G51" s="221"/>
      <c r="H51" s="221"/>
      <c r="I51" s="221">
        <f t="shared" si="1"/>
        <v>3</v>
      </c>
      <c r="J51" s="185"/>
    </row>
    <row r="52" spans="2:10" ht="12" customHeight="1">
      <c r="B52" s="109">
        <v>762</v>
      </c>
      <c r="C52" s="109"/>
      <c r="D52" s="109"/>
      <c r="E52" s="109">
        <v>1</v>
      </c>
      <c r="F52" s="109"/>
      <c r="G52" s="109"/>
      <c r="H52" s="109"/>
      <c r="I52" s="109">
        <f t="shared" si="1"/>
        <v>1</v>
      </c>
      <c r="J52" s="185"/>
    </row>
    <row r="53" spans="2:10" ht="12" customHeight="1">
      <c r="B53" s="352">
        <v>952</v>
      </c>
      <c r="C53" s="352"/>
      <c r="D53" s="352"/>
      <c r="E53" s="352">
        <v>6</v>
      </c>
      <c r="F53" s="352"/>
      <c r="G53" s="352"/>
      <c r="H53" s="352"/>
      <c r="I53" s="352">
        <f t="shared" si="1"/>
        <v>6</v>
      </c>
      <c r="J53" s="185"/>
    </row>
    <row r="54" spans="2:10" ht="12" customHeight="1">
      <c r="B54" s="109">
        <v>955</v>
      </c>
      <c r="C54" s="109"/>
      <c r="D54" s="109"/>
      <c r="E54" s="109">
        <v>2</v>
      </c>
      <c r="F54" s="109"/>
      <c r="G54" s="109"/>
      <c r="H54" s="109"/>
      <c r="I54" s="109">
        <f t="shared" si="1"/>
        <v>2</v>
      </c>
      <c r="J54" s="185"/>
    </row>
    <row r="55" spans="2:10" ht="12" customHeight="1">
      <c r="B55" s="108">
        <v>956</v>
      </c>
      <c r="C55" s="108"/>
      <c r="D55" s="108"/>
      <c r="E55" s="108">
        <v>3</v>
      </c>
      <c r="F55" s="108"/>
      <c r="G55" s="108"/>
      <c r="H55" s="108"/>
      <c r="I55" s="108">
        <f t="shared" si="1"/>
        <v>3</v>
      </c>
      <c r="J55" s="185"/>
    </row>
    <row r="56" spans="2:10" ht="12" customHeight="1">
      <c r="B56" s="109">
        <v>956</v>
      </c>
      <c r="C56" s="109"/>
      <c r="D56" s="109"/>
      <c r="E56" s="109"/>
      <c r="F56" s="109"/>
      <c r="G56" s="109"/>
      <c r="H56" s="109">
        <v>2</v>
      </c>
      <c r="I56" s="109">
        <f t="shared" si="1"/>
        <v>2</v>
      </c>
      <c r="J56" s="185"/>
    </row>
    <row r="57" spans="2:10" ht="12" customHeight="1">
      <c r="B57" s="86" t="s">
        <v>56</v>
      </c>
      <c r="C57" s="135">
        <f t="shared" ref="C57:H57" si="2">SUM(C7:C56)</f>
        <v>7</v>
      </c>
      <c r="D57" s="135">
        <f t="shared" si="2"/>
        <v>8</v>
      </c>
      <c r="E57" s="135">
        <f t="shared" si="2"/>
        <v>126</v>
      </c>
      <c r="F57" s="135">
        <f t="shared" si="2"/>
        <v>2</v>
      </c>
      <c r="G57" s="135">
        <f t="shared" si="2"/>
        <v>17</v>
      </c>
      <c r="H57" s="135">
        <f t="shared" si="2"/>
        <v>11</v>
      </c>
      <c r="I57" s="135">
        <f t="shared" si="1"/>
        <v>171</v>
      </c>
      <c r="J57" s="185"/>
    </row>
    <row r="58" spans="2:10" ht="12" customHeight="1">
      <c r="B58" s="10"/>
      <c r="C58" s="10"/>
      <c r="D58" s="10"/>
      <c r="E58" s="10"/>
      <c r="F58" s="10"/>
      <c r="G58" s="10"/>
      <c r="H58" s="10"/>
      <c r="I58" s="10"/>
      <c r="J58" s="185"/>
    </row>
    <row r="59" spans="2:10" ht="12" customHeight="1">
      <c r="B59" s="10"/>
      <c r="C59" s="10"/>
      <c r="D59" s="10"/>
      <c r="E59" s="10"/>
      <c r="F59" s="10"/>
      <c r="G59" s="10"/>
      <c r="H59" s="10"/>
      <c r="I59" s="10"/>
      <c r="J59" s="10"/>
    </row>
  </sheetData>
  <mergeCells count="4">
    <mergeCell ref="B2:I2"/>
    <mergeCell ref="B3:I3"/>
    <mergeCell ref="B1:I1"/>
    <mergeCell ref="E5:G5"/>
  </mergeCells>
  <pageMargins left="0.25" right="0.25" top="0.75" bottom="0.75" header="0" footer="0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72"/>
  <sheetViews>
    <sheetView showGridLines="0" tabSelected="1" zoomScaleNormal="100" workbookViewId="0">
      <selection activeCell="P47" sqref="P47"/>
    </sheetView>
  </sheetViews>
  <sheetFormatPr defaultColWidth="14.453125" defaultRowHeight="15" customHeight="1"/>
  <cols>
    <col min="1" max="1" width="4.54296875" customWidth="1"/>
    <col min="2" max="2" width="4" customWidth="1"/>
    <col min="3" max="3" width="5.26953125" customWidth="1"/>
    <col min="4" max="4" width="6.7265625" customWidth="1"/>
    <col min="5" max="6" width="5.54296875" customWidth="1"/>
    <col min="7" max="7" width="7.1796875" customWidth="1"/>
    <col min="8" max="8" width="6.1796875" customWidth="1"/>
    <col min="9" max="9" width="6" customWidth="1"/>
    <col min="10" max="10" width="7.1796875" customWidth="1"/>
    <col min="11" max="11" width="12.26953125" customWidth="1"/>
    <col min="12" max="12" width="5.54296875" customWidth="1"/>
    <col min="13" max="13" width="6.26953125" customWidth="1"/>
    <col min="14" max="14" width="6.453125" customWidth="1"/>
    <col min="15" max="15" width="6.81640625" customWidth="1"/>
    <col min="16" max="16" width="7.26953125" customWidth="1"/>
    <col min="17" max="17" width="7" customWidth="1"/>
    <col min="18" max="18" width="8.26953125" customWidth="1"/>
    <col min="19" max="21" width="8.1796875" customWidth="1"/>
    <col min="22" max="22" width="7.54296875" customWidth="1"/>
    <col min="23" max="23" width="8" customWidth="1"/>
  </cols>
  <sheetData>
    <row r="1" spans="1:23" s="271" customFormat="1" ht="15" customHeight="1">
      <c r="A1" s="363" t="s">
        <v>424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3" ht="12.75" customHeight="1">
      <c r="A2" s="364" t="s">
        <v>432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6"/>
      <c r="W2" s="6"/>
    </row>
    <row r="3" spans="1:23" ht="12.75" customHeight="1">
      <c r="A3" s="364" t="s">
        <v>433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6"/>
      <c r="W3" s="6"/>
    </row>
    <row r="4" spans="1:23" ht="8.2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395"/>
      <c r="T4" s="357"/>
      <c r="U4" s="357"/>
      <c r="V4" s="357"/>
      <c r="W4" s="192"/>
    </row>
    <row r="5" spans="1:23" ht="8.25" customHeight="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357"/>
      <c r="T5" s="357"/>
      <c r="U5" s="357"/>
      <c r="V5" s="357"/>
      <c r="W5" s="192"/>
    </row>
    <row r="6" spans="1:23" ht="8.25" customHeight="1">
      <c r="A6" s="394" t="s">
        <v>434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1"/>
      <c r="W6" s="192"/>
    </row>
    <row r="7" spans="1:23" ht="8.25" customHeight="1">
      <c r="A7" s="390" t="s">
        <v>435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91"/>
      <c r="W7" s="192"/>
    </row>
    <row r="8" spans="1:23" ht="8.25" customHeight="1">
      <c r="A8" s="390" t="s">
        <v>436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91"/>
      <c r="W8" s="192"/>
    </row>
    <row r="9" spans="1:23" ht="8.25" customHeight="1">
      <c r="A9" s="387" t="s">
        <v>437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9"/>
      <c r="W9" s="192"/>
    </row>
    <row r="10" spans="1:23" ht="8.25" customHeight="1">
      <c r="A10" s="392" t="s">
        <v>65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2"/>
      <c r="W10" s="192"/>
    </row>
    <row r="11" spans="1:23" ht="8.25" customHeight="1">
      <c r="A11" s="394" t="s">
        <v>438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1"/>
      <c r="T11" s="196"/>
      <c r="U11" s="394" t="s">
        <v>439</v>
      </c>
      <c r="V11" s="371"/>
      <c r="W11" s="192"/>
    </row>
    <row r="12" spans="1:23" ht="8.25" customHeight="1">
      <c r="A12" s="390" t="s">
        <v>440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91"/>
      <c r="T12" s="197"/>
      <c r="U12" s="390" t="s">
        <v>441</v>
      </c>
      <c r="V12" s="391"/>
      <c r="W12" s="192"/>
    </row>
    <row r="13" spans="1:23" ht="8.25" customHeight="1">
      <c r="A13" s="194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8"/>
      <c r="T13" s="198"/>
      <c r="U13" s="387" t="s">
        <v>442</v>
      </c>
      <c r="V13" s="389"/>
      <c r="W13" s="192"/>
    </row>
    <row r="14" spans="1:23" ht="8.25" customHeight="1">
      <c r="A14" s="392" t="s">
        <v>70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2"/>
      <c r="W14" s="192"/>
    </row>
    <row r="15" spans="1:23" ht="8.25" customHeight="1">
      <c r="A15" s="394" t="s">
        <v>443</v>
      </c>
      <c r="B15" s="370"/>
      <c r="C15" s="370"/>
      <c r="D15" s="371"/>
      <c r="E15" s="394" t="s">
        <v>444</v>
      </c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1"/>
      <c r="Q15" s="394" t="s">
        <v>445</v>
      </c>
      <c r="R15" s="370"/>
      <c r="S15" s="371"/>
      <c r="T15" s="196"/>
      <c r="U15" s="394" t="s">
        <v>439</v>
      </c>
      <c r="V15" s="371"/>
      <c r="W15" s="192"/>
    </row>
    <row r="16" spans="1:23" ht="8.25" customHeight="1">
      <c r="A16" s="390" t="s">
        <v>446</v>
      </c>
      <c r="B16" s="357"/>
      <c r="C16" s="357"/>
      <c r="D16" s="391"/>
      <c r="E16" s="390" t="s">
        <v>440</v>
      </c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91"/>
      <c r="Q16" s="390" t="s">
        <v>440</v>
      </c>
      <c r="R16" s="357"/>
      <c r="S16" s="391"/>
      <c r="T16" s="197"/>
      <c r="U16" s="390" t="s">
        <v>441</v>
      </c>
      <c r="V16" s="391"/>
      <c r="W16" s="192"/>
    </row>
    <row r="17" spans="1:23" ht="8.25" customHeight="1">
      <c r="A17" s="390" t="s">
        <v>435</v>
      </c>
      <c r="B17" s="357"/>
      <c r="C17" s="357"/>
      <c r="D17" s="391"/>
      <c r="E17" s="194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8"/>
      <c r="Q17" s="193"/>
      <c r="R17" s="193"/>
      <c r="S17" s="198"/>
      <c r="T17" s="198"/>
      <c r="U17" s="393" t="s">
        <v>442</v>
      </c>
      <c r="V17" s="391"/>
      <c r="W17" s="192"/>
    </row>
    <row r="18" spans="1:23" ht="8.25" customHeight="1">
      <c r="A18" s="390" t="s">
        <v>447</v>
      </c>
      <c r="B18" s="357"/>
      <c r="C18" s="357"/>
      <c r="D18" s="391"/>
      <c r="E18" s="194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8"/>
      <c r="Q18" s="193"/>
      <c r="R18" s="193"/>
      <c r="S18" s="198"/>
      <c r="T18" s="198"/>
      <c r="U18" s="387"/>
      <c r="V18" s="389"/>
      <c r="W18" s="192"/>
    </row>
    <row r="19" spans="1:23" ht="8.25" customHeight="1">
      <c r="A19" s="392" t="s">
        <v>76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2"/>
      <c r="W19" s="192"/>
    </row>
    <row r="20" spans="1:23" ht="8.25" customHeight="1">
      <c r="A20" s="199" t="s">
        <v>448</v>
      </c>
      <c r="B20" s="199" t="s">
        <v>448</v>
      </c>
      <c r="C20" s="199" t="s">
        <v>448</v>
      </c>
      <c r="D20" s="199" t="s">
        <v>81</v>
      </c>
      <c r="E20" s="199" t="s">
        <v>449</v>
      </c>
      <c r="F20" s="199" t="s">
        <v>450</v>
      </c>
      <c r="G20" s="199" t="s">
        <v>451</v>
      </c>
      <c r="H20" s="199" t="s">
        <v>452</v>
      </c>
      <c r="I20" s="199" t="s">
        <v>453</v>
      </c>
      <c r="J20" s="199" t="s">
        <v>454</v>
      </c>
      <c r="K20" s="199" t="s">
        <v>455</v>
      </c>
      <c r="L20" s="199" t="s">
        <v>456</v>
      </c>
      <c r="M20" s="199" t="s">
        <v>440</v>
      </c>
      <c r="N20" s="199" t="s">
        <v>457</v>
      </c>
      <c r="O20" s="199" t="s">
        <v>434</v>
      </c>
      <c r="P20" s="199" t="s">
        <v>458</v>
      </c>
      <c r="Q20" s="199" t="s">
        <v>445</v>
      </c>
      <c r="R20" s="199" t="s">
        <v>459</v>
      </c>
      <c r="S20" s="199" t="s">
        <v>460</v>
      </c>
      <c r="T20" s="199" t="s">
        <v>460</v>
      </c>
      <c r="U20" s="200" t="s">
        <v>442</v>
      </c>
      <c r="V20" s="199" t="s">
        <v>442</v>
      </c>
      <c r="W20" s="192"/>
    </row>
    <row r="21" spans="1:23" ht="8.25" customHeight="1">
      <c r="A21" s="201" t="s">
        <v>461</v>
      </c>
      <c r="B21" s="201" t="s">
        <v>444</v>
      </c>
      <c r="C21" s="201" t="s">
        <v>462</v>
      </c>
      <c r="D21" s="197"/>
      <c r="E21" s="201" t="s">
        <v>463</v>
      </c>
      <c r="F21" s="201" t="s">
        <v>464</v>
      </c>
      <c r="G21" s="201" t="s">
        <v>464</v>
      </c>
      <c r="H21" s="201" t="s">
        <v>464</v>
      </c>
      <c r="I21" s="201" t="s">
        <v>440</v>
      </c>
      <c r="J21" s="201" t="s">
        <v>464</v>
      </c>
      <c r="K21" s="201" t="s">
        <v>465</v>
      </c>
      <c r="L21" s="201" t="s">
        <v>464</v>
      </c>
      <c r="M21" s="201" t="s">
        <v>466</v>
      </c>
      <c r="N21" s="201" t="s">
        <v>464</v>
      </c>
      <c r="O21" s="201" t="s">
        <v>441</v>
      </c>
      <c r="P21" s="201" t="s">
        <v>435</v>
      </c>
      <c r="Q21" s="201" t="s">
        <v>440</v>
      </c>
      <c r="R21" s="201" t="s">
        <v>467</v>
      </c>
      <c r="S21" s="201" t="s">
        <v>468</v>
      </c>
      <c r="T21" s="201" t="s">
        <v>468</v>
      </c>
      <c r="U21" s="202" t="s">
        <v>469</v>
      </c>
      <c r="V21" s="201" t="s">
        <v>470</v>
      </c>
      <c r="W21" s="192"/>
    </row>
    <row r="22" spans="1:23" ht="8.25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4" t="s">
        <v>471</v>
      </c>
      <c r="L22" s="203"/>
      <c r="M22" s="204" t="s">
        <v>472</v>
      </c>
      <c r="N22" s="203"/>
      <c r="O22" s="203"/>
      <c r="P22" s="204" t="s">
        <v>473</v>
      </c>
      <c r="Q22" s="204" t="s">
        <v>474</v>
      </c>
      <c r="R22" s="204" t="s">
        <v>475</v>
      </c>
      <c r="S22" s="204" t="s">
        <v>469</v>
      </c>
      <c r="T22" s="204" t="s">
        <v>470</v>
      </c>
      <c r="U22" s="195"/>
      <c r="V22" s="203"/>
      <c r="W22" s="192"/>
    </row>
    <row r="23" spans="1:23" ht="8.25" customHeight="1">
      <c r="A23" s="392" t="s">
        <v>100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2"/>
      <c r="W23" s="192"/>
    </row>
    <row r="24" spans="1:23" ht="8.25" customHeight="1">
      <c r="A24" s="205" t="s">
        <v>102</v>
      </c>
      <c r="B24" s="205" t="s">
        <v>110</v>
      </c>
      <c r="C24" s="205" t="s">
        <v>115</v>
      </c>
      <c r="D24" s="205" t="s">
        <v>118</v>
      </c>
      <c r="E24" s="205" t="s">
        <v>123</v>
      </c>
      <c r="F24" s="205" t="s">
        <v>120</v>
      </c>
      <c r="G24" s="205" t="s">
        <v>130</v>
      </c>
      <c r="H24" s="206" t="s">
        <v>139</v>
      </c>
      <c r="I24" s="205" t="s">
        <v>154</v>
      </c>
      <c r="J24" s="205" t="s">
        <v>142</v>
      </c>
      <c r="K24" s="205" t="s">
        <v>169</v>
      </c>
      <c r="L24" s="205" t="s">
        <v>199</v>
      </c>
      <c r="M24" s="205" t="s">
        <v>215</v>
      </c>
      <c r="N24" s="205" t="s">
        <v>183</v>
      </c>
      <c r="O24" s="205" t="s">
        <v>188</v>
      </c>
      <c r="P24" s="205" t="s">
        <v>222</v>
      </c>
      <c r="Q24" s="205" t="s">
        <v>231</v>
      </c>
      <c r="R24" s="205" t="s">
        <v>268</v>
      </c>
      <c r="S24" s="205" t="s">
        <v>239</v>
      </c>
      <c r="T24" s="206" t="s">
        <v>258</v>
      </c>
      <c r="U24" s="205" t="s">
        <v>273</v>
      </c>
      <c r="V24" s="206" t="s">
        <v>302</v>
      </c>
      <c r="W24" s="192"/>
    </row>
    <row r="25" spans="1:23" ht="8.25" customHeight="1">
      <c r="A25" s="206" t="s">
        <v>103</v>
      </c>
      <c r="B25" s="206" t="s">
        <v>111</v>
      </c>
      <c r="C25" s="206" t="s">
        <v>116</v>
      </c>
      <c r="D25" s="206" t="s">
        <v>119</v>
      </c>
      <c r="E25" s="206"/>
      <c r="F25" s="206" t="s">
        <v>121</v>
      </c>
      <c r="G25" s="206" t="s">
        <v>131</v>
      </c>
      <c r="H25" s="206" t="s">
        <v>140</v>
      </c>
      <c r="I25" s="206" t="s">
        <v>155</v>
      </c>
      <c r="J25" s="206" t="s">
        <v>147</v>
      </c>
      <c r="K25" s="206" t="s">
        <v>170</v>
      </c>
      <c r="L25" s="206" t="s">
        <v>208</v>
      </c>
      <c r="M25" s="206" t="s">
        <v>219</v>
      </c>
      <c r="N25" s="206" t="s">
        <v>184</v>
      </c>
      <c r="O25" s="206" t="s">
        <v>190</v>
      </c>
      <c r="P25" s="206" t="s">
        <v>223</v>
      </c>
      <c r="Q25" s="206" t="s">
        <v>232</v>
      </c>
      <c r="R25" s="206" t="s">
        <v>269</v>
      </c>
      <c r="S25" s="206" t="s">
        <v>240</v>
      </c>
      <c r="T25" s="206" t="s">
        <v>260</v>
      </c>
      <c r="U25" s="206" t="s">
        <v>274</v>
      </c>
      <c r="V25" s="206" t="s">
        <v>303</v>
      </c>
      <c r="W25" s="192"/>
    </row>
    <row r="26" spans="1:23" ht="8.25" customHeight="1">
      <c r="A26" s="206" t="s">
        <v>104</v>
      </c>
      <c r="B26" s="206" t="s">
        <v>112</v>
      </c>
      <c r="C26" s="206" t="s">
        <v>117</v>
      </c>
      <c r="D26" s="206"/>
      <c r="E26" s="206"/>
      <c r="F26" s="206" t="s">
        <v>122</v>
      </c>
      <c r="G26" s="206" t="s">
        <v>133</v>
      </c>
      <c r="H26" s="206" t="s">
        <v>141</v>
      </c>
      <c r="I26" s="206" t="s">
        <v>158</v>
      </c>
      <c r="J26" s="206" t="s">
        <v>148</v>
      </c>
      <c r="K26" s="206" t="s">
        <v>172</v>
      </c>
      <c r="L26" s="206" t="s">
        <v>210</v>
      </c>
      <c r="M26" s="206"/>
      <c r="N26" s="206" t="s">
        <v>185</v>
      </c>
      <c r="O26" s="206" t="s">
        <v>191</v>
      </c>
      <c r="P26" s="206" t="s">
        <v>224</v>
      </c>
      <c r="Q26" s="206" t="s">
        <v>234</v>
      </c>
      <c r="R26" s="206" t="s">
        <v>270</v>
      </c>
      <c r="S26" s="206" t="s">
        <v>242</v>
      </c>
      <c r="T26" s="206" t="s">
        <v>261</v>
      </c>
      <c r="U26" s="206" t="s">
        <v>275</v>
      </c>
      <c r="V26" s="206" t="s">
        <v>304</v>
      </c>
      <c r="W26" s="192"/>
    </row>
    <row r="27" spans="1:23" ht="8.25" customHeight="1">
      <c r="A27" s="206" t="s">
        <v>105</v>
      </c>
      <c r="B27" s="206" t="s">
        <v>113</v>
      </c>
      <c r="C27" s="206"/>
      <c r="D27" s="206"/>
      <c r="E27" s="206"/>
      <c r="F27" s="206" t="s">
        <v>124</v>
      </c>
      <c r="G27" s="206" t="s">
        <v>134</v>
      </c>
      <c r="H27" s="206" t="s">
        <v>143</v>
      </c>
      <c r="I27" s="206" t="s">
        <v>159</v>
      </c>
      <c r="J27" s="206" t="s">
        <v>149</v>
      </c>
      <c r="K27" s="206" t="s">
        <v>173</v>
      </c>
      <c r="L27" s="206" t="s">
        <v>211</v>
      </c>
      <c r="M27" s="206"/>
      <c r="N27" s="206" t="s">
        <v>187</v>
      </c>
      <c r="O27" s="206" t="s">
        <v>192</v>
      </c>
      <c r="P27" s="206" t="s">
        <v>225</v>
      </c>
      <c r="Q27" s="206" t="s">
        <v>235</v>
      </c>
      <c r="R27" s="206"/>
      <c r="S27" s="206" t="s">
        <v>243</v>
      </c>
      <c r="T27" s="206" t="s">
        <v>262</v>
      </c>
      <c r="U27" s="206" t="s">
        <v>276</v>
      </c>
      <c r="V27" s="206" t="s">
        <v>305</v>
      </c>
      <c r="W27" s="192"/>
    </row>
    <row r="28" spans="1:23" ht="8.25" customHeight="1">
      <c r="A28" s="206" t="s">
        <v>106</v>
      </c>
      <c r="B28" s="206" t="s">
        <v>114</v>
      </c>
      <c r="C28" s="206"/>
      <c r="D28" s="206"/>
      <c r="E28" s="206"/>
      <c r="F28" s="206" t="s">
        <v>125</v>
      </c>
      <c r="G28" s="206" t="s">
        <v>135</v>
      </c>
      <c r="H28" s="206" t="s">
        <v>144</v>
      </c>
      <c r="I28" s="206" t="s">
        <v>160</v>
      </c>
      <c r="J28" s="206" t="s">
        <v>150</v>
      </c>
      <c r="K28" s="206" t="s">
        <v>174</v>
      </c>
      <c r="L28" s="206" t="s">
        <v>212</v>
      </c>
      <c r="M28" s="206"/>
      <c r="N28" s="206" t="s">
        <v>189</v>
      </c>
      <c r="O28" s="206" t="s">
        <v>193</v>
      </c>
      <c r="P28" s="206" t="s">
        <v>226</v>
      </c>
      <c r="Q28" s="206" t="s">
        <v>237</v>
      </c>
      <c r="R28" s="206"/>
      <c r="S28" s="206" t="s">
        <v>245</v>
      </c>
      <c r="T28" s="206" t="s">
        <v>263</v>
      </c>
      <c r="U28" s="206" t="s">
        <v>277</v>
      </c>
      <c r="V28" s="206" t="s">
        <v>306</v>
      </c>
      <c r="W28" s="192"/>
    </row>
    <row r="29" spans="1:23" ht="8.25" customHeight="1">
      <c r="A29" s="206" t="s">
        <v>107</v>
      </c>
      <c r="B29" s="206"/>
      <c r="C29" s="206"/>
      <c r="D29" s="206"/>
      <c r="E29" s="206"/>
      <c r="F29" s="206" t="s">
        <v>126</v>
      </c>
      <c r="G29" s="206" t="s">
        <v>136</v>
      </c>
      <c r="H29" s="206" t="s">
        <v>145</v>
      </c>
      <c r="I29" s="206"/>
      <c r="J29" s="206" t="s">
        <v>151</v>
      </c>
      <c r="K29" s="206" t="s">
        <v>176</v>
      </c>
      <c r="L29" s="206" t="s">
        <v>217</v>
      </c>
      <c r="M29" s="206"/>
      <c r="N29" s="206" t="s">
        <v>201</v>
      </c>
      <c r="O29" s="206" t="s">
        <v>194</v>
      </c>
      <c r="P29" s="206" t="s">
        <v>228</v>
      </c>
      <c r="Q29" s="206"/>
      <c r="R29" s="206"/>
      <c r="S29" s="206" t="s">
        <v>246</v>
      </c>
      <c r="T29" s="206" t="s">
        <v>264</v>
      </c>
      <c r="U29" s="206" t="s">
        <v>278</v>
      </c>
      <c r="V29" s="206" t="s">
        <v>307</v>
      </c>
      <c r="W29" s="192"/>
    </row>
    <row r="30" spans="1:23" ht="8.25" customHeight="1">
      <c r="A30" s="206" t="s">
        <v>108</v>
      </c>
      <c r="B30" s="206"/>
      <c r="C30" s="206"/>
      <c r="D30" s="206"/>
      <c r="E30" s="206"/>
      <c r="F30" s="206" t="s">
        <v>127</v>
      </c>
      <c r="G30" s="206" t="s">
        <v>137</v>
      </c>
      <c r="H30" s="206"/>
      <c r="I30" s="206"/>
      <c r="J30" s="206" t="s">
        <v>152</v>
      </c>
      <c r="K30" s="206" t="s">
        <v>178</v>
      </c>
      <c r="L30" s="206" t="s">
        <v>218</v>
      </c>
      <c r="M30" s="206"/>
      <c r="N30" s="206" t="s">
        <v>202</v>
      </c>
      <c r="O30" s="206" t="s">
        <v>195</v>
      </c>
      <c r="P30" s="206" t="s">
        <v>229</v>
      </c>
      <c r="Q30" s="206"/>
      <c r="R30" s="206"/>
      <c r="S30" s="206" t="s">
        <v>247</v>
      </c>
      <c r="T30" s="206" t="s">
        <v>265</v>
      </c>
      <c r="U30" s="206" t="s">
        <v>279</v>
      </c>
      <c r="V30" s="206" t="s">
        <v>308</v>
      </c>
      <c r="W30" s="192"/>
    </row>
    <row r="31" spans="1:23" ht="8.25" customHeight="1">
      <c r="A31" s="206" t="s">
        <v>109</v>
      </c>
      <c r="B31" s="206"/>
      <c r="C31" s="206"/>
      <c r="D31" s="206"/>
      <c r="E31" s="206"/>
      <c r="F31" s="206" t="s">
        <v>128</v>
      </c>
      <c r="G31" s="206" t="s">
        <v>138</v>
      </c>
      <c r="H31" s="206"/>
      <c r="I31" s="206"/>
      <c r="J31" s="206" t="s">
        <v>153</v>
      </c>
      <c r="K31" s="206" t="s">
        <v>179</v>
      </c>
      <c r="L31" s="206" t="s">
        <v>221</v>
      </c>
      <c r="M31" s="206"/>
      <c r="N31" s="206" t="s">
        <v>203</v>
      </c>
      <c r="O31" s="206" t="s">
        <v>197</v>
      </c>
      <c r="P31" s="206" t="s">
        <v>230</v>
      </c>
      <c r="Q31" s="206"/>
      <c r="R31" s="206"/>
      <c r="S31" s="206" t="s">
        <v>249</v>
      </c>
      <c r="T31" s="206" t="s">
        <v>266</v>
      </c>
      <c r="U31" s="206" t="s">
        <v>280</v>
      </c>
      <c r="V31" s="206" t="s">
        <v>309</v>
      </c>
      <c r="W31" s="192"/>
    </row>
    <row r="32" spans="1:23" ht="8.25" customHeight="1">
      <c r="A32" s="206"/>
      <c r="B32" s="206"/>
      <c r="C32" s="206"/>
      <c r="D32" s="206"/>
      <c r="E32" s="206"/>
      <c r="F32" s="206" t="s">
        <v>129</v>
      </c>
      <c r="G32" s="206" t="s">
        <v>333</v>
      </c>
      <c r="H32" s="206"/>
      <c r="I32" s="206"/>
      <c r="J32" s="206" t="s">
        <v>156</v>
      </c>
      <c r="K32" s="206" t="s">
        <v>180</v>
      </c>
      <c r="L32" s="206"/>
      <c r="M32" s="206"/>
      <c r="N32" s="206" t="s">
        <v>204</v>
      </c>
      <c r="O32" s="207" t="s">
        <v>198</v>
      </c>
      <c r="P32" s="206"/>
      <c r="Q32" s="208"/>
      <c r="R32" s="206"/>
      <c r="S32" s="206" t="s">
        <v>250</v>
      </c>
      <c r="T32" s="206" t="s">
        <v>267</v>
      </c>
      <c r="U32" s="206" t="s">
        <v>281</v>
      </c>
      <c r="V32" s="206" t="s">
        <v>310</v>
      </c>
      <c r="W32" s="192"/>
    </row>
    <row r="33" spans="1:23" ht="8.25" customHeight="1">
      <c r="A33" s="206"/>
      <c r="B33" s="206"/>
      <c r="C33" s="206"/>
      <c r="D33" s="206"/>
      <c r="E33" s="206"/>
      <c r="F33" s="206" t="s">
        <v>132</v>
      </c>
      <c r="G33" s="206" t="s">
        <v>328</v>
      </c>
      <c r="H33" s="206"/>
      <c r="I33" s="192"/>
      <c r="J33" s="207" t="s">
        <v>157</v>
      </c>
      <c r="K33" s="206" t="s">
        <v>181</v>
      </c>
      <c r="L33" s="206"/>
      <c r="M33" s="206"/>
      <c r="N33" s="206" t="s">
        <v>205</v>
      </c>
      <c r="O33" s="207" t="s">
        <v>207</v>
      </c>
      <c r="P33" s="206"/>
      <c r="Q33" s="208"/>
      <c r="R33" s="206"/>
      <c r="S33" s="206" t="s">
        <v>251</v>
      </c>
      <c r="T33" s="206"/>
      <c r="U33" s="206" t="s">
        <v>282</v>
      </c>
      <c r="V33" s="208"/>
      <c r="W33" s="192"/>
    </row>
    <row r="34" spans="1:23" ht="8.25" customHeight="1">
      <c r="A34" s="206"/>
      <c r="B34" s="206"/>
      <c r="C34" s="206"/>
      <c r="D34" s="206"/>
      <c r="E34" s="206"/>
      <c r="F34" s="206"/>
      <c r="G34" s="206" t="s">
        <v>196</v>
      </c>
      <c r="H34" s="206"/>
      <c r="I34" s="206"/>
      <c r="J34" s="206" t="s">
        <v>162</v>
      </c>
      <c r="K34" s="206" t="s">
        <v>182</v>
      </c>
      <c r="L34" s="206"/>
      <c r="M34" s="206"/>
      <c r="N34" s="206" t="s">
        <v>206</v>
      </c>
      <c r="O34" s="207"/>
      <c r="P34" s="206"/>
      <c r="Q34" s="208"/>
      <c r="R34" s="206"/>
      <c r="S34" s="206" t="s">
        <v>253</v>
      </c>
      <c r="T34" s="206"/>
      <c r="U34" s="206" t="s">
        <v>283</v>
      </c>
      <c r="V34" s="206" t="s">
        <v>313</v>
      </c>
      <c r="W34" s="192"/>
    </row>
    <row r="35" spans="1:23" ht="8.25" customHeight="1">
      <c r="A35" s="206"/>
      <c r="B35" s="206"/>
      <c r="C35" s="206"/>
      <c r="D35" s="206"/>
      <c r="E35" s="206"/>
      <c r="F35" s="206"/>
      <c r="G35" s="206"/>
      <c r="H35" s="206"/>
      <c r="I35" s="206"/>
      <c r="J35" s="206" t="s">
        <v>163</v>
      </c>
      <c r="K35" s="206"/>
      <c r="L35" s="206"/>
      <c r="M35" s="206"/>
      <c r="N35" s="206" t="s">
        <v>214</v>
      </c>
      <c r="O35" s="207"/>
      <c r="P35" s="206"/>
      <c r="Q35" s="208"/>
      <c r="R35" s="206"/>
      <c r="S35" s="206" t="s">
        <v>254</v>
      </c>
      <c r="T35" s="206"/>
      <c r="U35" s="207" t="s">
        <v>285</v>
      </c>
      <c r="V35" s="206" t="s">
        <v>314</v>
      </c>
      <c r="W35" s="192"/>
    </row>
    <row r="36" spans="1:23" ht="8.25" customHeight="1">
      <c r="A36" s="206"/>
      <c r="B36" s="206"/>
      <c r="C36" s="206"/>
      <c r="D36" s="206"/>
      <c r="E36" s="206"/>
      <c r="F36" s="206"/>
      <c r="G36" s="206"/>
      <c r="H36" s="206"/>
      <c r="I36" s="206"/>
      <c r="J36" s="206" t="s">
        <v>164</v>
      </c>
      <c r="K36" s="206"/>
      <c r="L36" s="206"/>
      <c r="M36" s="206"/>
      <c r="N36" s="206"/>
      <c r="O36" s="207"/>
      <c r="P36" s="206"/>
      <c r="Q36" s="208"/>
      <c r="R36" s="206"/>
      <c r="S36" s="206" t="s">
        <v>255</v>
      </c>
      <c r="T36" s="206"/>
      <c r="U36" s="206" t="s">
        <v>286</v>
      </c>
      <c r="V36" s="208"/>
      <c r="W36" s="192"/>
    </row>
    <row r="37" spans="1:23" ht="8.25" customHeight="1">
      <c r="A37" s="206"/>
      <c r="B37" s="206"/>
      <c r="C37" s="206"/>
      <c r="D37" s="206"/>
      <c r="E37" s="206"/>
      <c r="F37" s="206"/>
      <c r="G37" s="206"/>
      <c r="H37" s="206"/>
      <c r="I37" s="206"/>
      <c r="J37" s="206" t="s">
        <v>165</v>
      </c>
      <c r="K37" s="206"/>
      <c r="L37" s="206"/>
      <c r="M37" s="206"/>
      <c r="N37" s="206"/>
      <c r="O37" s="207"/>
      <c r="P37" s="206"/>
      <c r="Q37" s="208"/>
      <c r="R37" s="206"/>
      <c r="S37" s="206" t="s">
        <v>256</v>
      </c>
      <c r="T37" s="206"/>
      <c r="U37" s="206" t="s">
        <v>287</v>
      </c>
      <c r="V37" s="208"/>
      <c r="W37" s="192"/>
    </row>
    <row r="38" spans="1:23" ht="8.25" customHeight="1">
      <c r="A38" s="206"/>
      <c r="B38" s="206"/>
      <c r="C38" s="206"/>
      <c r="D38" s="206"/>
      <c r="E38" s="206"/>
      <c r="F38" s="206"/>
      <c r="G38" s="206"/>
      <c r="H38" s="206"/>
      <c r="I38" s="206"/>
      <c r="J38" s="206" t="s">
        <v>166</v>
      </c>
      <c r="K38" s="206"/>
      <c r="L38" s="206"/>
      <c r="M38" s="206"/>
      <c r="N38" s="206"/>
      <c r="O38" s="207"/>
      <c r="P38" s="206"/>
      <c r="Q38" s="208"/>
      <c r="R38" s="206"/>
      <c r="S38" s="206"/>
      <c r="T38" s="206"/>
      <c r="U38" s="206" t="s">
        <v>289</v>
      </c>
      <c r="V38" s="208"/>
      <c r="W38" s="192"/>
    </row>
    <row r="39" spans="1:23" ht="8.25" customHeight="1">
      <c r="A39" s="206"/>
      <c r="B39" s="206"/>
      <c r="C39" s="206"/>
      <c r="D39" s="206"/>
      <c r="E39" s="206"/>
      <c r="F39" s="206"/>
      <c r="G39" s="206"/>
      <c r="H39" s="206"/>
      <c r="I39" s="206"/>
      <c r="J39" s="206" t="s">
        <v>167</v>
      </c>
      <c r="K39" s="206"/>
      <c r="L39" s="206"/>
      <c r="M39" s="206"/>
      <c r="N39" s="206"/>
      <c r="O39" s="207"/>
      <c r="P39" s="206"/>
      <c r="Q39" s="208"/>
      <c r="R39" s="206"/>
      <c r="S39" s="206"/>
      <c r="T39" s="206"/>
      <c r="U39" s="206" t="s">
        <v>290</v>
      </c>
      <c r="V39" s="208"/>
      <c r="W39" s="192"/>
    </row>
    <row r="40" spans="1:23" ht="8.25" customHeight="1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7"/>
      <c r="P40" s="206"/>
      <c r="Q40" s="208"/>
      <c r="R40" s="206"/>
      <c r="S40" s="206"/>
      <c r="T40" s="206"/>
      <c r="U40" s="206" t="s">
        <v>291</v>
      </c>
      <c r="V40" s="208"/>
      <c r="W40" s="192"/>
    </row>
    <row r="41" spans="1:23" ht="8.25" customHeight="1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7"/>
      <c r="P41" s="206"/>
      <c r="Q41" s="208"/>
      <c r="R41" s="206"/>
      <c r="S41" s="206"/>
      <c r="T41" s="206"/>
      <c r="U41" s="206" t="s">
        <v>293</v>
      </c>
      <c r="V41" s="208"/>
      <c r="W41" s="192"/>
    </row>
    <row r="42" spans="1:23" ht="8.25" customHeight="1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7"/>
      <c r="P42" s="206"/>
      <c r="Q42" s="208"/>
      <c r="R42" s="206"/>
      <c r="S42" s="206"/>
      <c r="T42" s="206"/>
      <c r="U42" s="206" t="s">
        <v>294</v>
      </c>
      <c r="V42" s="208"/>
      <c r="W42" s="192"/>
    </row>
    <row r="43" spans="1:23" ht="8.25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7"/>
      <c r="P43" s="206"/>
      <c r="Q43" s="208"/>
      <c r="R43" s="206"/>
      <c r="S43" s="206"/>
      <c r="T43" s="206"/>
      <c r="U43" s="206" t="s">
        <v>295</v>
      </c>
      <c r="V43" s="208"/>
      <c r="W43" s="192"/>
    </row>
    <row r="44" spans="1:23" ht="8.25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192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 t="s">
        <v>296</v>
      </c>
      <c r="V44" s="208"/>
      <c r="W44" s="192"/>
    </row>
    <row r="45" spans="1:23" ht="8.25" customHeight="1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 t="s">
        <v>297</v>
      </c>
      <c r="V45" s="208"/>
      <c r="W45" s="192"/>
    </row>
    <row r="46" spans="1:23" ht="8.25" customHeight="1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 t="s">
        <v>298</v>
      </c>
      <c r="V46" s="208"/>
      <c r="W46" s="192"/>
    </row>
    <row r="47" spans="1:23" ht="8.25" customHeight="1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 t="s">
        <v>299</v>
      </c>
      <c r="V47" s="208"/>
      <c r="W47" s="192"/>
    </row>
    <row r="48" spans="1:23" ht="8.25" customHeigh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 t="s">
        <v>300</v>
      </c>
      <c r="V48" s="208"/>
      <c r="W48" s="192"/>
    </row>
    <row r="49" spans="1:23" ht="8.25" customHeight="1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8"/>
      <c r="W49" s="192"/>
    </row>
    <row r="50" spans="1:23" ht="8.25" customHeight="1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 t="s">
        <v>311</v>
      </c>
      <c r="V50" s="208"/>
      <c r="W50" s="192"/>
    </row>
    <row r="51" spans="1:23" ht="8.25" customHeight="1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 t="s">
        <v>312</v>
      </c>
      <c r="V51" s="208"/>
      <c r="W51" s="192"/>
    </row>
    <row r="52" spans="1:23" ht="8.25" customHeight="1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8"/>
      <c r="W52" s="192"/>
    </row>
    <row r="53" spans="1:23" ht="8.25" customHeight="1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8"/>
      <c r="W53" s="192"/>
    </row>
    <row r="54" spans="1:23" ht="8.25" customHeight="1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8"/>
      <c r="W54" s="192"/>
    </row>
    <row r="55" spans="1:23" ht="8.25" customHeight="1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8"/>
      <c r="W55" s="192"/>
    </row>
    <row r="56" spans="1:23" ht="8.25" customHeight="1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8"/>
      <c r="W56" s="192"/>
    </row>
    <row r="57" spans="1:23" ht="8.25" customHeight="1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8"/>
      <c r="W57" s="192"/>
    </row>
    <row r="58" spans="1:23" ht="8.25" customHeight="1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8"/>
      <c r="W58" s="192"/>
    </row>
    <row r="59" spans="1:23" ht="8.25" customHeigh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8"/>
      <c r="W59" s="192"/>
    </row>
    <row r="60" spans="1:23" ht="8.25" customHeight="1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8"/>
      <c r="W60" s="192"/>
    </row>
    <row r="61" spans="1:23" ht="8.25" customHeight="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08"/>
      <c r="W61" s="192"/>
    </row>
    <row r="62" spans="1:23" ht="8.25" customHeight="1">
      <c r="A62" s="392" t="s">
        <v>213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2"/>
      <c r="W62" s="192"/>
    </row>
    <row r="63" spans="1:23" ht="8.25" customHeight="1">
      <c r="A63" s="205"/>
      <c r="B63" s="205"/>
      <c r="C63" s="205"/>
      <c r="D63" s="205"/>
      <c r="E63" s="205"/>
      <c r="F63" s="205"/>
      <c r="G63" s="205"/>
      <c r="H63" s="205"/>
      <c r="I63" s="205" t="s">
        <v>216</v>
      </c>
      <c r="J63" s="205"/>
      <c r="K63" s="205" t="s">
        <v>420</v>
      </c>
      <c r="L63" s="205"/>
      <c r="M63" s="205"/>
      <c r="N63" s="205" t="s">
        <v>236</v>
      </c>
      <c r="O63" s="205"/>
      <c r="P63" s="205"/>
      <c r="Q63" s="205"/>
      <c r="R63" s="385" t="s">
        <v>498</v>
      </c>
      <c r="S63" s="205"/>
      <c r="T63" s="205"/>
      <c r="U63" s="205" t="s">
        <v>271</v>
      </c>
      <c r="V63" s="208"/>
      <c r="W63" s="192"/>
    </row>
    <row r="64" spans="1:23" s="271" customFormat="1" ht="8.25" customHeight="1">
      <c r="A64" s="309"/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86"/>
      <c r="S64" s="309"/>
      <c r="T64" s="309"/>
      <c r="U64" s="309"/>
      <c r="V64" s="310"/>
      <c r="W64" s="192"/>
    </row>
    <row r="65" spans="1:23" ht="8.25" customHeight="1">
      <c r="A65" s="206"/>
      <c r="B65" s="206"/>
      <c r="C65" s="206"/>
      <c r="D65" s="206"/>
      <c r="E65" s="206"/>
      <c r="F65" s="206"/>
      <c r="G65" s="206"/>
      <c r="H65" s="206"/>
      <c r="I65" s="206" t="s">
        <v>499</v>
      </c>
      <c r="J65" s="206"/>
      <c r="K65" s="206" t="s">
        <v>500</v>
      </c>
      <c r="L65" s="206"/>
      <c r="M65" s="206"/>
      <c r="N65" s="206" t="s">
        <v>501</v>
      </c>
      <c r="O65" s="206"/>
      <c r="P65" s="206"/>
      <c r="Q65" s="206"/>
      <c r="R65" s="306" t="s">
        <v>502</v>
      </c>
      <c r="S65" s="206"/>
      <c r="T65" s="206"/>
      <c r="U65" s="206" t="s">
        <v>503</v>
      </c>
      <c r="V65" s="208"/>
      <c r="W65" s="192"/>
    </row>
    <row r="66" spans="1:23" ht="8.25" customHeight="1">
      <c r="A66" s="206"/>
      <c r="B66" s="206"/>
      <c r="C66" s="206"/>
      <c r="D66" s="206"/>
      <c r="E66" s="206"/>
      <c r="F66" s="206"/>
      <c r="G66" s="206"/>
      <c r="H66" s="206"/>
      <c r="I66" s="206" t="s">
        <v>220</v>
      </c>
      <c r="J66" s="206"/>
      <c r="K66" s="206" t="s">
        <v>504</v>
      </c>
      <c r="L66" s="206"/>
      <c r="M66" s="206"/>
      <c r="N66" s="206"/>
      <c r="O66" s="206"/>
      <c r="P66" s="206"/>
      <c r="Q66" s="206"/>
      <c r="R66" s="386" t="s">
        <v>505</v>
      </c>
      <c r="S66" s="206"/>
      <c r="T66" s="206"/>
      <c r="U66" s="206" t="s">
        <v>284</v>
      </c>
      <c r="V66" s="208"/>
      <c r="W66" s="192"/>
    </row>
    <row r="67" spans="1:23" s="271" customFormat="1" ht="8.25" customHeight="1">
      <c r="A67" s="309"/>
      <c r="B67" s="309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86"/>
      <c r="S67" s="309"/>
      <c r="T67" s="309"/>
      <c r="U67" s="309"/>
      <c r="V67" s="310"/>
      <c r="W67" s="192"/>
    </row>
    <row r="68" spans="1:23" ht="8.25" customHeight="1">
      <c r="A68" s="206"/>
      <c r="B68" s="206"/>
      <c r="C68" s="206"/>
      <c r="D68" s="206"/>
      <c r="E68" s="206"/>
      <c r="F68" s="206"/>
      <c r="G68" s="206"/>
      <c r="H68" s="206"/>
      <c r="I68" s="206" t="s">
        <v>506</v>
      </c>
      <c r="J68" s="206"/>
      <c r="K68" s="206" t="s">
        <v>507</v>
      </c>
      <c r="L68" s="206"/>
      <c r="M68" s="206"/>
      <c r="N68" s="206"/>
      <c r="O68" s="206"/>
      <c r="P68" s="206"/>
      <c r="Q68" s="206"/>
      <c r="R68" s="307" t="s">
        <v>508</v>
      </c>
      <c r="S68" s="206"/>
      <c r="T68" s="206"/>
      <c r="U68" s="206" t="s">
        <v>509</v>
      </c>
      <c r="V68" s="208"/>
      <c r="W68" s="192"/>
    </row>
    <row r="69" spans="1:23" ht="8.2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306" t="s">
        <v>259</v>
      </c>
      <c r="S69" s="206"/>
      <c r="T69" s="206"/>
      <c r="U69" s="206" t="s">
        <v>292</v>
      </c>
      <c r="V69" s="208"/>
      <c r="W69" s="192"/>
    </row>
    <row r="70" spans="1:23" ht="8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308" t="s">
        <v>510</v>
      </c>
      <c r="S70" s="210"/>
      <c r="T70" s="210"/>
      <c r="U70" s="210" t="s">
        <v>511</v>
      </c>
      <c r="V70" s="211"/>
      <c r="W70" s="192"/>
    </row>
    <row r="71" spans="1:23" ht="1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2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</sheetData>
  <mergeCells count="32">
    <mergeCell ref="A2:U2"/>
    <mergeCell ref="A3:U3"/>
    <mergeCell ref="U13:V13"/>
    <mergeCell ref="U16:V16"/>
    <mergeCell ref="U15:V15"/>
    <mergeCell ref="A15:D15"/>
    <mergeCell ref="A16:D16"/>
    <mergeCell ref="E15:P15"/>
    <mergeCell ref="Q15:S15"/>
    <mergeCell ref="Q16:S16"/>
    <mergeCell ref="E16:P16"/>
    <mergeCell ref="A6:V6"/>
    <mergeCell ref="S4:V5"/>
    <mergeCell ref="U11:V11"/>
    <mergeCell ref="A11:S11"/>
    <mergeCell ref="A10:V10"/>
    <mergeCell ref="R63:R64"/>
    <mergeCell ref="R66:R67"/>
    <mergeCell ref="A1:V1"/>
    <mergeCell ref="A9:V9"/>
    <mergeCell ref="A8:V8"/>
    <mergeCell ref="A7:V7"/>
    <mergeCell ref="A23:V23"/>
    <mergeCell ref="U12:V12"/>
    <mergeCell ref="A12:S12"/>
    <mergeCell ref="A62:V62"/>
    <mergeCell ref="U18:V18"/>
    <mergeCell ref="U17:V17"/>
    <mergeCell ref="A17:D17"/>
    <mergeCell ref="A14:V14"/>
    <mergeCell ref="A18:D18"/>
    <mergeCell ref="A19:V19"/>
  </mergeCells>
  <pageMargins left="0.7" right="0.7" top="0.75" bottom="0.75" header="0" footer="0"/>
  <pageSetup scale="8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1000"/>
  <sheetViews>
    <sheetView showGridLines="0" view="pageBreakPreview" zoomScale="60" zoomScaleNormal="100" workbookViewId="0">
      <selection activeCell="A4" sqref="A1:A1048576"/>
    </sheetView>
  </sheetViews>
  <sheetFormatPr defaultColWidth="14.453125" defaultRowHeight="15" customHeight="1"/>
  <cols>
    <col min="1" max="1" width="14.453125" style="273"/>
    <col min="2" max="2" width="20.7265625" customWidth="1"/>
    <col min="3" max="3" width="65.7265625" customWidth="1"/>
    <col min="4" max="4" width="5.26953125" customWidth="1"/>
    <col min="5" max="5" width="6.7265625" customWidth="1"/>
    <col min="6" max="8" width="5.54296875" customWidth="1"/>
    <col min="9" max="9" width="6.1796875" customWidth="1"/>
    <col min="10" max="10" width="7.26953125" customWidth="1"/>
    <col min="11" max="11" width="6" customWidth="1"/>
    <col min="12" max="12" width="12.26953125" customWidth="1"/>
    <col min="13" max="13" width="5.54296875" customWidth="1"/>
    <col min="14" max="14" width="6.26953125" customWidth="1"/>
    <col min="15" max="15" width="5.81640625" customWidth="1"/>
    <col min="16" max="16" width="6.453125" customWidth="1"/>
    <col min="17" max="17" width="6.7265625" customWidth="1"/>
    <col min="18" max="18" width="7" customWidth="1"/>
    <col min="19" max="19" width="6.453125" customWidth="1"/>
    <col min="20" max="21" width="6.7265625" customWidth="1"/>
    <col min="22" max="27" width="8" customWidth="1"/>
  </cols>
  <sheetData>
    <row r="1" spans="2:27" ht="14">
      <c r="B1" s="396" t="s">
        <v>476</v>
      </c>
      <c r="C1" s="357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6"/>
      <c r="W1" s="6"/>
      <c r="X1" s="6"/>
      <c r="Y1" s="6"/>
      <c r="Z1" s="6"/>
      <c r="AA1" s="6"/>
    </row>
    <row r="2" spans="2:27" ht="12.75" customHeight="1">
      <c r="B2" s="364" t="str">
        <f>'13 Key to Locations'!A2</f>
        <v>University of California, San Diego Parking Space Inventory, Summer 2018</v>
      </c>
      <c r="C2" s="35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ht="12.75" customHeight="1">
      <c r="B3" s="364" t="s">
        <v>8</v>
      </c>
      <c r="C3" s="35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ht="12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27" ht="12" customHeight="1">
      <c r="B5" s="76" t="s">
        <v>477</v>
      </c>
      <c r="C5" s="76" t="s">
        <v>478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2:27" ht="12" customHeight="1">
      <c r="B6" s="39" t="s">
        <v>46</v>
      </c>
      <c r="C6" s="39" t="s">
        <v>479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12" customHeight="1">
      <c r="B7" s="32"/>
      <c r="C7" s="32" t="s">
        <v>480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2:27" ht="12" customHeight="1">
      <c r="B8" s="39" t="s">
        <v>47</v>
      </c>
      <c r="C8" s="39" t="s">
        <v>481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2:27" ht="12" customHeight="1">
      <c r="B9" s="32"/>
      <c r="C9" s="32" t="s">
        <v>482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2:27" ht="12" customHeight="1">
      <c r="B10" s="39" t="s">
        <v>48</v>
      </c>
      <c r="C10" s="39" t="s">
        <v>483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2:27" ht="12" customHeight="1">
      <c r="B11" s="32"/>
      <c r="C11" s="32" t="s">
        <v>484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12" customHeight="1">
      <c r="B12" s="39" t="s">
        <v>49</v>
      </c>
      <c r="C12" s="39" t="s">
        <v>485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2:27" ht="12" customHeight="1">
      <c r="B13" s="32"/>
      <c r="C13" s="32" t="s">
        <v>486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2:27" ht="12" customHeight="1">
      <c r="B14" s="39" t="s">
        <v>50</v>
      </c>
      <c r="C14" s="39" t="s">
        <v>487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2:27" ht="12" customHeight="1">
      <c r="B15" s="32"/>
      <c r="C15" s="32" t="s">
        <v>488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7" ht="12" customHeight="1">
      <c r="B16" s="39" t="s">
        <v>51</v>
      </c>
      <c r="C16" s="39" t="s">
        <v>489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 ht="12" customHeight="1">
      <c r="B17" s="32"/>
      <c r="C17" s="32" t="s">
        <v>490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2:27" ht="12" customHeight="1">
      <c r="B18" s="73" t="s">
        <v>52</v>
      </c>
      <c r="C18" s="73" t="s">
        <v>491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7" ht="12" customHeight="1">
      <c r="B19" s="73" t="s">
        <v>492</v>
      </c>
      <c r="C19" s="73" t="s">
        <v>493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2:27" ht="12" customHeight="1">
      <c r="B20" s="73" t="s">
        <v>494</v>
      </c>
      <c r="C20" s="73" t="s">
        <v>495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7" ht="12" customHeight="1">
      <c r="B21" s="73" t="s">
        <v>55</v>
      </c>
      <c r="C21" s="73" t="s">
        <v>496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2:27" ht="12" customHeight="1">
      <c r="B22" s="73" t="s">
        <v>5</v>
      </c>
      <c r="C22" s="73" t="s">
        <v>497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 ht="12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2:27" ht="12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 ht="12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2:27" ht="12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 ht="12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2:27" ht="12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 ht="12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2:27" ht="12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12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1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27" ht="12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7" ht="1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2:27" ht="1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 ht="1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2:27" ht="12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 ht="12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2:27" ht="12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 ht="12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 ht="12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27" ht="12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2:27" ht="12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2:27" ht="12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ht="12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2:27" ht="12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2:27" ht="12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2:27" ht="12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2:27" ht="12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2:27" ht="12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2:27" ht="12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2:27" ht="12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2:27" ht="12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2:27" ht="12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2:27" ht="12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2:27" ht="12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2:27" ht="12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2:27" ht="12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2:27" ht="12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2:27" ht="12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2:27" ht="12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2:27" ht="12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2:27" ht="12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2:27" ht="12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2:27" ht="12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12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12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12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ht="12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2:27" ht="12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12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12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12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12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12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12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12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12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12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12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12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12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12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12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12" customHeigh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12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12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12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12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12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12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12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12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12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12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12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12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12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12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12" customHeigh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12" customHeigh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12" customHeigh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12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12" customHeigh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12" customHeigh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12" customHeigh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12" customHeigh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12" customHeigh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12" customHeigh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12" customHeigh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12" customHeigh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12" customHeigh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12" customHeigh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12" customHeigh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12" customHeigh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12" customHeigh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12" customHeigh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12" customHeigh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12" customHeigh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12" customHeigh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12" customHeigh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12" customHeigh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12" customHeigh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12" customHeigh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12" customHeigh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12" customHeigh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12" customHeigh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12" customHeigh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12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12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12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12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12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12" customHeigh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12" customHeigh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12" customHeigh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12" customHeigh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12" customHeigh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12" customHeigh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12" customHeigh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12" customHeigh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12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12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12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12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12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12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12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12" customHeigh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12" customHeigh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12" customHeigh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12" customHeigh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12" customHeigh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12" customHeigh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12" customHeigh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12" customHeigh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12" customHeigh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12" customHeigh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12" customHeigh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12" customHeigh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12" customHeigh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12" customHeigh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12" customHeigh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12" customHeigh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12" customHeigh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12" customHeigh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12" customHeigh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12" customHeigh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12" customHeigh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12" customHeigh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12" customHeigh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12" customHeigh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12" customHeigh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12" customHeigh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12" customHeigh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12" customHeigh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12" customHeigh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12" customHeigh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12" customHeigh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12" customHeigh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12" customHeigh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12" customHeigh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12" customHeigh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12" customHeigh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12" customHeigh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12" customHeigh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12" customHeigh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12" customHeigh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12" customHeigh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12" customHeigh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12" customHeigh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12" customHeigh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12" customHeigh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12" customHeigh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12" customHeigh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12" customHeigh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12" customHeigh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12" customHeight="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12" customHeight="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12" customHeight="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12" customHeight="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12" customHeight="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12" customHeight="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12" customHeight="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12" customHeight="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12" customHeight="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12" customHeight="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12" customHeight="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12" customHeight="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12" customHeight="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12" customHeight="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12" customHeight="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12" customHeight="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12" customHeight="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12" customHeight="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12" customHeight="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12" customHeight="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12" customHeight="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12" customHeight="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12" customHeight="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12" customHeight="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12" customHeight="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12" customHeight="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12" customHeight="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12" customHeight="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12" customHeight="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12" customHeight="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12" customHeight="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12" customHeight="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12" customHeight="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12" customHeight="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12" customHeight="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12" customHeight="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12" customHeight="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12" customHeight="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12" customHeight="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12" customHeight="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12" customHeight="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12" customHeight="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12" customHeight="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12" customHeight="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12" customHeight="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12" customHeight="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12" customHeight="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12" customHeight="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12" customHeight="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12" customHeight="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12" customHeight="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12" customHeight="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12" customHeight="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12" customHeight="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12" customHeight="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12" customHeight="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12" customHeight="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12" customHeight="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12" customHeight="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12" customHeight="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12" customHeight="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12" customHeight="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12" customHeight="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12" customHeight="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12" customHeight="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12" customHeight="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12" customHeigh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12" customHeigh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12" customHeigh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12" customHeigh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12" customHeigh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12" customHeigh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12" customHeigh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12" customHeigh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12" customHeigh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ht="12" customHeigh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ht="12" customHeigh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ht="12" customHeigh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ht="12" customHeigh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ht="12" customHeigh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ht="12" customHeigh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ht="12" customHeigh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ht="12" customHeigh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ht="12" customHeigh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ht="12" customHeigh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ht="12" customHeigh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ht="12" customHeigh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ht="12" customHeigh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ht="12" customHeigh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ht="12" customHeigh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ht="12" customHeigh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2:27" ht="12" customHeigh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2:27" ht="12" customHeigh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2:27" ht="12" customHeigh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2:27" ht="12" customHeigh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2:27" ht="12" customHeigh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2:27" ht="12" customHeigh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2:27" ht="12" customHeigh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2:27" ht="12" customHeigh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2:27" ht="12" customHeigh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2:27" ht="12" customHeigh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2:27" ht="12" customHeigh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2:27" ht="12" customHeigh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2:27" ht="12" customHeigh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2:27" ht="12" customHeigh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2:27" ht="12" customHeigh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2:27" ht="12" customHeigh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ht="12" customHeigh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ht="12" customHeigh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ht="12" customHeigh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ht="12" customHeigh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ht="12" customHeigh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ht="12" customHeigh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ht="12" customHeigh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ht="12" customHeigh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ht="12" customHeigh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ht="12" customHeigh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ht="12" customHeigh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ht="12" customHeigh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ht="12" customHeigh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ht="12" customHeigh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ht="12" customHeigh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ht="12" customHeigh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ht="12" customHeigh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ht="12" customHeigh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ht="12" customHeigh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ht="12" customHeigh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ht="12" customHeigh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ht="12" customHeigh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ht="12" customHeigh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ht="12" customHeigh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ht="12" customHeigh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ht="12" customHeigh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ht="12" customHeigh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ht="12" customHeigh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ht="12" customHeigh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ht="12" customHeigh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ht="12" customHeigh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ht="12" customHeigh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ht="12" customHeigh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ht="12" customHeigh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ht="12" customHeigh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ht="12" customHeigh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ht="12" customHeigh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ht="12" customHeigh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ht="12" customHeigh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ht="12" customHeigh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ht="12" customHeigh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ht="12" customHeigh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ht="12" customHeigh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ht="12" customHeigh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ht="12" customHeigh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ht="12" customHeigh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ht="12" customHeigh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ht="12" customHeigh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2:27" ht="12" customHeigh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2:27" ht="12" customHeigh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2:27" ht="12" customHeigh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2:27" ht="12" customHeigh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2:27" ht="12" customHeigh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2:27" ht="12" customHeigh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2:27" ht="12" customHeigh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2:27" ht="12" customHeigh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2:27" ht="12" customHeigh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2:27" ht="12" customHeigh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2:27" ht="12" customHeigh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2:27" ht="12" customHeigh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2:27" ht="12" customHeigh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2:27" ht="12" customHeigh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2:27" ht="12" customHeigh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2:27" ht="12" customHeigh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ht="12" customHeigh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ht="12" customHeigh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ht="12" customHeigh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ht="12" customHeigh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ht="12" customHeigh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ht="12" customHeigh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ht="12" customHeigh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ht="12" customHeigh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ht="12" customHeigh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ht="12" customHeigh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ht="12" customHeigh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ht="12" customHeigh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ht="12" customHeigh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ht="12" customHeigh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ht="12" customHeigh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ht="12" customHeigh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ht="12" customHeigh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ht="12" customHeigh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ht="12" customHeigh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ht="12" customHeigh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ht="12" customHeigh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ht="12" customHeigh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ht="12" customHeigh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ht="12" customHeigh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ht="12" customHeigh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ht="12" customHeigh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ht="12" customHeigh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ht="12" customHeigh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ht="12" customHeigh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ht="12" customHeigh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ht="12" customHeigh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ht="12" customHeigh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ht="12" customHeigh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ht="12" customHeigh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ht="12" customHeigh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ht="12" customHeigh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ht="12" customHeigh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ht="12" customHeigh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ht="12" customHeigh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ht="12" customHeigh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ht="12" customHeigh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ht="12" customHeigh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ht="12" customHeigh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ht="12" customHeight="1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ht="12" customHeight="1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ht="12" customHeight="1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ht="12" customHeight="1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ht="12" customHeight="1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2:27" ht="12" customHeight="1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2:27" ht="12" customHeight="1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2:27" ht="12" customHeight="1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2:27" ht="12" customHeight="1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2:27" ht="12" customHeight="1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2:27" ht="12" customHeight="1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2:27" ht="12" customHeight="1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2:27" ht="12" customHeight="1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2:27" ht="12" customHeight="1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2:27" ht="12" customHeight="1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2:27" ht="12" customHeight="1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2:27" ht="12" customHeight="1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2:27" ht="12" customHeight="1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2:27" ht="12" customHeight="1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2:27" ht="12" customHeight="1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2:27" ht="12" customHeight="1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ht="12" customHeight="1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ht="12" customHeight="1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ht="12" customHeight="1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ht="12" customHeight="1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ht="12" customHeight="1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ht="12" customHeight="1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ht="12" customHeight="1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ht="12" customHeight="1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ht="12" customHeight="1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ht="12" customHeight="1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ht="12" customHeight="1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ht="12" customHeight="1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ht="12" customHeight="1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ht="12" customHeight="1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ht="12" customHeight="1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ht="12" customHeight="1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ht="12" customHeight="1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ht="12" customHeight="1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ht="12" customHeight="1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ht="12" customHeight="1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ht="12" customHeight="1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ht="12" customHeight="1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ht="12" customHeight="1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ht="12" customHeight="1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ht="12" customHeight="1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ht="12" customHeight="1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ht="12" customHeight="1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ht="12" customHeight="1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ht="12" customHeight="1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ht="12" customHeight="1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ht="12" customHeight="1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ht="12" customHeight="1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2:27" ht="12" customHeight="1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2:27" ht="12" customHeight="1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2:27" ht="12" customHeight="1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2:27" ht="12" customHeight="1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2:27" ht="12" customHeight="1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2:27" ht="12" customHeight="1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2:27" ht="12" customHeight="1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2:27" ht="12" customHeight="1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2:27" ht="12" customHeight="1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2:27" ht="12" customHeight="1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2:27" ht="12" customHeight="1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2:27" ht="12" customHeight="1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2:27" ht="12" customHeight="1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2:27" ht="12" customHeight="1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2:27" ht="12" customHeight="1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2:27" ht="12" customHeight="1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2:27" ht="12" customHeight="1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ht="12" customHeight="1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ht="12" customHeight="1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ht="12" customHeight="1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ht="12" customHeight="1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ht="12" customHeight="1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ht="12" customHeight="1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ht="12" customHeight="1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ht="12" customHeight="1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ht="12" customHeight="1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ht="12" customHeight="1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ht="12" customHeight="1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ht="12" customHeight="1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ht="12" customHeight="1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ht="12" customHeight="1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ht="12" customHeight="1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ht="12" customHeight="1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ht="12" customHeight="1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ht="12" customHeight="1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ht="12" customHeight="1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ht="12" customHeight="1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ht="12" customHeight="1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ht="12" customHeight="1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ht="12" customHeight="1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ht="12" customHeight="1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ht="12" customHeight="1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ht="12" customHeight="1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ht="12" customHeight="1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ht="12" customHeight="1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ht="12" customHeight="1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ht="12" customHeight="1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ht="12" customHeight="1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ht="12" customHeigh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ht="12" customHeight="1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ht="12" customHeight="1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ht="12" customHeight="1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ht="12" customHeight="1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ht="12" customHeight="1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ht="12" customHeight="1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ht="12" customHeight="1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ht="12" customHeight="1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ht="12" customHeight="1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ht="12" customHeight="1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ht="12" customHeight="1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ht="12" customHeight="1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ht="12" customHeight="1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ht="12" customHeight="1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ht="12" customHeight="1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2:27" ht="12" customHeight="1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2:27" ht="12" customHeight="1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2:27" ht="12" customHeight="1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2:27" ht="12" customHeight="1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2:27" ht="12" customHeight="1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2:27" ht="12" customHeight="1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2:27" ht="12" customHeight="1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2:27" ht="12" customHeight="1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2:27" ht="12" customHeight="1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2:27" ht="12" customHeight="1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2:27" ht="12" customHeight="1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2:27" ht="12" customHeight="1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2:27" ht="12" customHeight="1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2:27" ht="12" customHeight="1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2:27" ht="12" customHeight="1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2:27" ht="12" customHeight="1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ht="12" customHeight="1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ht="12" customHeight="1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ht="12" customHeight="1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ht="12" customHeight="1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ht="12" customHeight="1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ht="12" customHeight="1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ht="12" customHeight="1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ht="12" customHeight="1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ht="12" customHeight="1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ht="12" customHeight="1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ht="12" customHeight="1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ht="12" customHeight="1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ht="12" customHeight="1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ht="12" customHeight="1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ht="12" customHeight="1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ht="12" customHeight="1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ht="12" customHeight="1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ht="12" customHeight="1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ht="12" customHeight="1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ht="12" customHeight="1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ht="12" customHeight="1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ht="12" customHeight="1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ht="12" customHeight="1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ht="12" customHeight="1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ht="12" customHeight="1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ht="12" customHeight="1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ht="12" customHeight="1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ht="12" customHeight="1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ht="12" customHeight="1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ht="12" customHeight="1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ht="12" customHeight="1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ht="12" customHeight="1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ht="12" customHeight="1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ht="12" customHeight="1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ht="12" customHeight="1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ht="12" customHeight="1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ht="12" customHeight="1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ht="12" customHeight="1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ht="12" customHeight="1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ht="12" customHeight="1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ht="12" customHeight="1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ht="12" customHeight="1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ht="12" customHeight="1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ht="12" customHeight="1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ht="12" customHeight="1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ht="12" customHeight="1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ht="12" customHeight="1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ht="12" customHeight="1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2:27" ht="12" customHeight="1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2:27" ht="12" customHeight="1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2:27" ht="12" customHeight="1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2:27" ht="12" customHeight="1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2:27" ht="12" customHeight="1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2:27" ht="12" customHeight="1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2:27" ht="12" customHeight="1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2:27" ht="12" customHeight="1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2:27" ht="12" customHeight="1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2:27" ht="12" customHeight="1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2:27" ht="12" customHeight="1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2:27" ht="12" customHeight="1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2:27" ht="12" customHeight="1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2:27" ht="12" customHeight="1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2:27" ht="12" customHeight="1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2:27" ht="12" customHeight="1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ht="12" customHeight="1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ht="12" customHeight="1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ht="12" customHeight="1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ht="12" customHeight="1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ht="12" customHeight="1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ht="12" customHeight="1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ht="12" customHeight="1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ht="12" customHeight="1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ht="12" customHeight="1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ht="12" customHeight="1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ht="12" customHeight="1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ht="12" customHeight="1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ht="12" customHeight="1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ht="12" customHeight="1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ht="12" customHeight="1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ht="12" customHeight="1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ht="12" customHeight="1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ht="12" customHeight="1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ht="12" customHeight="1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ht="12" customHeight="1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ht="12" customHeight="1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ht="12" customHeight="1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ht="12" customHeight="1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ht="12" customHeight="1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ht="12" customHeight="1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ht="12" customHeight="1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ht="12" customHeight="1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ht="12" customHeight="1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ht="12" customHeight="1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ht="12" customHeight="1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ht="12" customHeight="1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ht="12" customHeight="1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ht="12" customHeight="1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ht="12" customHeight="1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ht="12" customHeight="1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ht="12" customHeight="1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ht="12" customHeight="1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ht="12" customHeight="1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ht="12" customHeight="1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ht="12" customHeight="1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ht="12" customHeight="1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ht="12" customHeight="1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ht="12" customHeight="1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ht="12" customHeight="1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ht="12" customHeight="1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ht="12" customHeight="1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ht="12" customHeight="1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ht="12" customHeight="1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2:27" ht="12" customHeight="1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2:27" ht="12" customHeight="1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2:27" ht="12" customHeight="1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2:27" ht="12" customHeight="1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2:27" ht="12" customHeight="1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2:27" ht="12" customHeight="1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2:27" ht="12" customHeight="1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2:27" ht="12" customHeight="1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2:27" ht="12" customHeight="1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2:27" ht="12" customHeight="1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2:27" ht="12" customHeight="1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2:27" ht="12" customHeight="1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2:27" ht="12" customHeight="1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2:27" ht="12" customHeight="1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2:27" ht="12" customHeight="1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2:27" ht="12" customHeight="1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ht="12" customHeight="1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ht="12" customHeight="1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ht="12" customHeight="1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ht="12" customHeight="1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ht="12" customHeigh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ht="12" customHeight="1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ht="12" customHeight="1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ht="12" customHeight="1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ht="12" customHeight="1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ht="12" customHeight="1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ht="12" customHeight="1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ht="12" customHeight="1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ht="12" customHeight="1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ht="12" customHeight="1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ht="12" customHeight="1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ht="12" customHeight="1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ht="12" customHeight="1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ht="12" customHeight="1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ht="12" customHeight="1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ht="12" customHeight="1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ht="12" customHeight="1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ht="12" customHeight="1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ht="12" customHeight="1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ht="12" customHeight="1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ht="12" customHeight="1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ht="12" customHeight="1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ht="12" customHeight="1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ht="12" customHeight="1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ht="12" customHeight="1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ht="12" customHeight="1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ht="12" customHeight="1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ht="12" customHeight="1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2:27" ht="12" customHeight="1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2:27" ht="12" customHeight="1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2:27" ht="12" customHeight="1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2:27" ht="12" customHeight="1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2:27" ht="12" customHeight="1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2:27" ht="12" customHeight="1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2:27" ht="12" customHeight="1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2:27" ht="12" customHeight="1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2:27" ht="12" customHeight="1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2:27" ht="12" customHeight="1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2:27" ht="12" customHeight="1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2:27" ht="12" customHeight="1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2:27" ht="12" customHeight="1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2:27" ht="12" customHeight="1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2:27" ht="12" customHeight="1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2:27" ht="12" customHeight="1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2:27" ht="12" customHeight="1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ht="12" customHeight="1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ht="12" customHeight="1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ht="12" customHeight="1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ht="12" customHeight="1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ht="12" customHeight="1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ht="12" customHeight="1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ht="12" customHeight="1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ht="12" customHeight="1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ht="12" customHeight="1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ht="12" customHeight="1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ht="12" customHeight="1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ht="12" customHeight="1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ht="12" customHeight="1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ht="12" customHeight="1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ht="12" customHeight="1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ht="12" customHeight="1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ht="12" customHeight="1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ht="12" customHeight="1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ht="12" customHeight="1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ht="12" customHeight="1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ht="12" customHeight="1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ht="12" customHeight="1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ht="12" customHeight="1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ht="12" customHeight="1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ht="12" customHeight="1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ht="12" customHeight="1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ht="12" customHeight="1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ht="12" customHeight="1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ht="12" customHeight="1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ht="12" customHeight="1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ht="12" customHeight="1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ht="12" customHeight="1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ht="12" customHeight="1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ht="12" customHeight="1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ht="12" customHeight="1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ht="12" customHeight="1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ht="12" customHeight="1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ht="12" customHeight="1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ht="12" customHeight="1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ht="12" customHeight="1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ht="12" customHeight="1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ht="12" customHeight="1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ht="12" customHeight="1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ht="12" customHeight="1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ht="12" customHeight="1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ht="12" customHeight="1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ht="12" customHeight="1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2:27" ht="12" customHeight="1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2:27" ht="12" customHeight="1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2:27" ht="12" customHeight="1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2:27" ht="12" customHeight="1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2:27" ht="12" customHeight="1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2:27" ht="12" customHeight="1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2:27" ht="12" customHeight="1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2:27" ht="12" customHeight="1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2:27" ht="12" customHeight="1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2:27" ht="12" customHeight="1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2:27" ht="12" customHeight="1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2:27" ht="12" customHeight="1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2:27" ht="12" customHeight="1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2:27" ht="12" customHeight="1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2:27" ht="12" customHeight="1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2:27" ht="12" customHeight="1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ht="12" customHeight="1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ht="12" customHeight="1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ht="12" customHeight="1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ht="12" customHeight="1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ht="12" customHeight="1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ht="12" customHeight="1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ht="12" customHeight="1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ht="12" customHeight="1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ht="12" customHeight="1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ht="12" customHeight="1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ht="12" customHeight="1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ht="12" customHeight="1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ht="12" customHeight="1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ht="12" customHeight="1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ht="12" customHeight="1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ht="12" customHeight="1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ht="12" customHeight="1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ht="12" customHeight="1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ht="12" customHeight="1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ht="12" customHeight="1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ht="12" customHeight="1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ht="12" customHeight="1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ht="12" customHeight="1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ht="12" customHeight="1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ht="12" customHeight="1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ht="12" customHeight="1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ht="12" customHeight="1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ht="12" customHeight="1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ht="12" customHeight="1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ht="12" customHeight="1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ht="12" customHeight="1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ht="12" customHeight="1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ht="12" customHeight="1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ht="12" customHeight="1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ht="12" customHeight="1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ht="12" customHeight="1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ht="12" customHeight="1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ht="12" customHeight="1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ht="12" customHeight="1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ht="12" customHeight="1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ht="12" customHeight="1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ht="12" customHeight="1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ht="12" customHeight="1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ht="12" customHeight="1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ht="12" customHeigh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ht="12" customHeight="1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ht="12" customHeight="1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ht="12" customHeight="1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2:27" ht="12" customHeight="1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2:27" ht="12" customHeight="1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2:27" ht="12" customHeight="1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2:27" ht="12" customHeight="1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2:27" ht="12" customHeight="1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2:27" ht="12" customHeight="1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2:27" ht="12" customHeight="1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2:27" ht="12" customHeight="1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2:27" ht="12" customHeight="1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2:27" ht="12" customHeight="1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2:27" ht="12" customHeight="1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2:27" ht="12" customHeight="1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2:27" ht="12" customHeight="1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2:27" ht="12" customHeight="1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2:27" ht="12" customHeight="1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2:27" ht="12" customHeight="1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ht="12" customHeight="1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ht="12" customHeight="1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ht="12" customHeight="1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ht="12" customHeight="1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ht="12" customHeight="1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ht="12" customHeight="1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ht="12" customHeight="1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ht="12" customHeight="1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ht="12" customHeight="1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ht="12" customHeight="1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ht="12" customHeight="1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ht="12" customHeight="1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ht="12" customHeight="1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ht="12" customHeight="1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ht="12" customHeight="1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ht="12" customHeight="1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ht="12" customHeight="1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ht="12" customHeight="1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ht="12" customHeight="1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ht="12" customHeight="1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ht="12" customHeight="1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ht="12" customHeight="1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ht="12" customHeight="1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ht="12" customHeight="1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ht="12" customHeight="1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ht="12" customHeight="1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ht="12" customHeight="1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ht="12" customHeight="1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ht="12" customHeight="1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ht="12" customHeight="1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ht="12" customHeight="1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ht="12" customHeight="1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ht="12" customHeight="1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ht="12" customHeight="1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ht="12" customHeight="1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ht="12" customHeight="1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ht="12" customHeight="1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ht="12" customHeight="1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ht="12" customHeight="1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ht="12" customHeight="1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ht="12" customHeight="1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ht="12" customHeight="1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ht="12" customHeight="1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ht="12" customHeight="1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ht="12" customHeight="1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ht="12" customHeight="1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ht="12" customHeight="1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ht="12" customHeight="1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2:27" ht="12" customHeight="1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2:27" ht="12" customHeight="1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2:27" ht="12" customHeight="1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2:27" ht="12" customHeight="1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2:27" ht="12" customHeight="1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2:27" ht="12" customHeight="1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2:27" ht="12" customHeight="1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2:27" ht="12" customHeight="1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2:27" ht="12" customHeight="1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2:27" ht="12" customHeight="1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2:27" ht="12" customHeight="1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2:27" ht="12" customHeight="1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2:27" ht="12" customHeight="1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2:27" ht="12" customHeight="1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2:27" ht="12" customHeight="1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2:27" ht="12" customHeight="1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ht="12" customHeight="1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ht="12" customHeight="1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ht="12" customHeight="1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ht="12" customHeight="1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ht="12" customHeight="1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ht="12" customHeight="1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ht="12" customHeight="1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ht="12" customHeight="1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ht="12" customHeight="1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ht="12" customHeight="1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ht="12" customHeight="1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ht="12" customHeight="1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ht="12" customHeight="1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ht="12" customHeight="1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ht="12" customHeight="1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ht="12" customHeight="1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ht="12" customHeight="1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ht="12" customHeight="1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ht="12" customHeight="1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ht="12" customHeight="1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ht="12" customHeight="1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ht="12" customHeight="1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ht="12" customHeight="1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ht="12" customHeight="1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ht="12" customHeight="1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ht="12" customHeight="1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ht="12" customHeight="1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ht="12" customHeight="1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ht="12" customHeight="1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ht="12" customHeight="1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ht="12" customHeight="1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ht="12" customHeight="1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2:27" ht="12" customHeight="1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2:27" ht="12" customHeight="1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2:27" ht="12" customHeight="1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2:27" ht="12" customHeight="1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2:27" ht="12" customHeight="1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2:27" ht="12" customHeight="1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2:27" ht="12" customHeight="1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2:27" ht="12" customHeight="1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2:27" ht="12" customHeight="1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2:27" ht="12" customHeight="1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2:27" ht="12" customHeight="1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2:27" ht="12" customHeight="1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2" customHeight="1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2" customHeight="1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2:27" ht="12" customHeight="1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2:27" ht="12" customHeight="1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2:27" ht="12" customHeight="1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ht="12" customHeight="1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ht="12" customHeight="1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ht="12" customHeight="1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ht="12" customHeight="1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ht="12" customHeight="1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ht="12" customHeight="1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ht="12" customHeight="1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ht="12" customHeight="1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ht="12" customHeight="1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ht="12" customHeight="1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ht="12" customHeight="1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ht="12" customHeight="1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ht="12" customHeight="1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ht="12" customHeight="1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ht="12" customHeight="1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ht="12" customHeight="1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ht="12" customHeight="1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ht="12" customHeight="1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ht="12" customHeight="1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ht="12" customHeight="1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ht="12" customHeight="1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ht="12" customHeight="1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ht="12" customHeight="1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ht="12" customHeight="1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ht="12" customHeight="1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ht="12" customHeight="1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ht="12" customHeight="1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ht="12" customHeight="1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ht="12" customHeight="1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ht="12" customHeight="1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ht="12" customHeight="1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ht="12" customHeight="1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ht="12" customHeight="1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ht="12" customHeight="1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ht="12" customHeight="1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ht="12" customHeight="1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ht="12" customHeight="1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ht="12" customHeight="1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ht="12" customHeight="1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mergeCells count="3">
    <mergeCell ref="B1:C1"/>
    <mergeCell ref="B2:C2"/>
    <mergeCell ref="B3:C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Title</vt:lpstr>
      <vt:lpstr>Contents</vt:lpstr>
      <vt:lpstr>Key Abbreviations</vt:lpstr>
      <vt:lpstr>1A University-wide</vt:lpstr>
      <vt:lpstr>1B University-wide %</vt:lpstr>
      <vt:lpstr>2A By Location</vt:lpstr>
      <vt:lpstr>2B By Location %</vt:lpstr>
      <vt:lpstr>3A By Area</vt:lpstr>
      <vt:lpstr>3B By Area %</vt:lpstr>
      <vt:lpstr>4A By Neighborhood</vt:lpstr>
      <vt:lpstr>4B By Neighborhood %</vt:lpstr>
      <vt:lpstr>5A By Lot</vt:lpstr>
      <vt:lpstr>5B By Lot %</vt:lpstr>
      <vt:lpstr>6A By Structure</vt:lpstr>
      <vt:lpstr>6A By Structure %</vt:lpstr>
      <vt:lpstr>7 A</vt:lpstr>
      <vt:lpstr>8 Visitor</vt:lpstr>
      <vt:lpstr>9 Reserved</vt:lpstr>
      <vt:lpstr>10 Allocated</vt:lpstr>
      <vt:lpstr>11 Accessible</vt:lpstr>
      <vt:lpstr>Copy of Copy of 11 Accessible</vt:lpstr>
      <vt:lpstr>Printed Accessible Checking She</vt:lpstr>
      <vt:lpstr>12 Loading</vt:lpstr>
      <vt:lpstr>13 Key to Locations</vt:lpstr>
      <vt:lpstr>14 Parking Space Descriptions</vt:lpstr>
      <vt:lpstr>'13 Key to Locations'!Print_Area</vt:lpstr>
      <vt:lpstr>'1A University-wide'!Print_Area</vt:lpstr>
      <vt:lpstr>'1B University-wide %'!Print_Area</vt:lpstr>
      <vt:lpstr>'2A By Location'!Print_Area</vt:lpstr>
      <vt:lpstr>'2B By Location %'!Print_Area</vt:lpstr>
      <vt:lpstr>'3A By Area'!Print_Area</vt:lpstr>
      <vt:lpstr>'3B By Area %'!Print_Area</vt:lpstr>
      <vt:lpstr>'4A By Neighborhood'!Print_Area</vt:lpstr>
      <vt:lpstr>'4B By Neighborhood %'!Print_Area</vt:lpstr>
      <vt:lpstr>'5A By Lot'!Print_Area</vt:lpstr>
      <vt:lpstr>'5B By Lot %'!Print_Area</vt:lpstr>
      <vt:lpstr>'6A By Structure'!Print_Area</vt:lpstr>
      <vt:lpstr>'6A By Structure %'!Print_Area</vt:lpstr>
      <vt:lpstr>'7 A'!Print_Area</vt:lpstr>
      <vt:lpstr>'8 Visitor'!Print_Area</vt:lpstr>
      <vt:lpstr>'9 Reserved'!Print_Area</vt:lpstr>
      <vt:lpstr>'Key Abbreviations'!Print_Area</vt:lpstr>
      <vt:lpstr>Title!Print_Area</vt:lpstr>
      <vt:lpstr>'10 Allocated'!Print_Titles</vt:lpstr>
      <vt:lpstr>'11 Accessible'!Print_Titles</vt:lpstr>
      <vt:lpstr>'5A By Lot'!Print_Titles</vt:lpstr>
      <vt:lpstr>'5B By Lot %'!Print_Titles</vt:lpstr>
      <vt:lpstr>'9 Reserved'!Print_Titles</vt:lpstr>
      <vt:lpstr>'Key Abbreviations'!Print_Titles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 E Chavez-martinez</cp:lastModifiedBy>
  <cp:lastPrinted>2019-01-16T17:33:19Z</cp:lastPrinted>
  <dcterms:modified xsi:type="dcterms:W3CDTF">2023-03-17T18:13:45Z</dcterms:modified>
</cp:coreProperties>
</file>