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Z:\Survey of Pedestrian and Vehicular Traffic\Annual Tables\"/>
    </mc:Choice>
  </mc:AlternateContent>
  <xr:revisionPtr revIDLastSave="0" documentId="13_ncr:1_{01EE1199-AE9D-4383-8F14-0B4F89890BF5}" xr6:coauthVersionLast="36" xr6:coauthVersionMax="47" xr10:uidLastSave="{00000000-0000-0000-0000-000000000000}"/>
  <bookViews>
    <workbookView xWindow="0" yWindow="490" windowWidth="28800" windowHeight="16090" tabRatio="885" activeTab="2" xr2:uid="{00000000-000D-0000-FFFF-FFFF00000000}"/>
  </bookViews>
  <sheets>
    <sheet name="Key" sheetId="1" r:id="rId1"/>
    <sheet name="Schedule" sheetId="2" r:id="rId2"/>
    <sheet name="By Location Entering" sheetId="3" r:id="rId3"/>
    <sheet name="By Entrance Entering" sheetId="4" r:id="rId4"/>
    <sheet name="By Location Carpool Entering" sheetId="6" r:id="rId5"/>
    <sheet name="By Location Arriving" sheetId="8" r:id="rId6"/>
    <sheet name="By Location Departing" sheetId="9" r:id="rId7"/>
    <sheet name="PMD Breakdown Entering" sheetId="10" r:id="rId8"/>
    <sheet name="Mesa Pedestrian Bridge" sheetId="42" r:id="rId9"/>
    <sheet name="Carpool Breakdown Entering" sheetId="14" r:id="rId10"/>
    <sheet name="Buses Arriving" sheetId="22" r:id="rId11"/>
    <sheet name="By Bus Stop Arriving" sheetId="15" r:id="rId12"/>
    <sheet name="By Bus Stop Departing" sheetId="16" r:id="rId13"/>
    <sheet name="Entering 1" sheetId="19" state="hidden" r:id="rId14"/>
  </sheets>
  <definedNames>
    <definedName name="_xlnm._FilterDatabase" localSheetId="11" hidden="1">'By Bus Stop Arriving'!$A$4:$T$175</definedName>
    <definedName name="_xlnm._FilterDatabase" localSheetId="12" hidden="1">'By Bus Stop Departing'!$A$1:$T$175</definedName>
    <definedName name="_xlnm._FilterDatabase" localSheetId="13" hidden="1">'Entering 1'!$A$4:$S$804</definedName>
  </definedNames>
  <calcPr calcId="191028"/>
  <extLst>
    <ext uri="GoogleSheetsCustomDataVersion1">
      <go:sheetsCustomData xmlns:go="http://customooxmlschemas.google.com/" r:id="rId45" roundtripDataSignature="AMtx7mj3+9t1ZmyrSRLuINBnuLFtQ7FYgw=="/>
    </ext>
  </extLst>
</workbook>
</file>

<file path=xl/calcChain.xml><?xml version="1.0" encoding="utf-8"?>
<calcChain xmlns="http://schemas.openxmlformats.org/spreadsheetml/2006/main">
  <c r="U24" i="3" l="1"/>
  <c r="U22" i="3"/>
  <c r="U20" i="3"/>
  <c r="U18" i="3"/>
  <c r="U14" i="3"/>
  <c r="U12" i="3"/>
  <c r="U11" i="3"/>
  <c r="U9" i="3"/>
  <c r="U7" i="3"/>
  <c r="S23" i="3" l="1"/>
  <c r="R18" i="42" l="1"/>
  <c r="Q18" i="42"/>
  <c r="P18" i="42"/>
  <c r="O18" i="42"/>
  <c r="N18" i="42"/>
  <c r="M18" i="42"/>
  <c r="L18" i="42"/>
  <c r="K18" i="42"/>
  <c r="J18" i="42"/>
  <c r="I18" i="42"/>
  <c r="H18" i="42"/>
  <c r="G18" i="42"/>
  <c r="F18" i="42"/>
  <c r="E18" i="42"/>
  <c r="D18" i="42"/>
  <c r="R17" i="42"/>
  <c r="Q17" i="42"/>
  <c r="P17" i="42"/>
  <c r="O17" i="42"/>
  <c r="N17" i="42"/>
  <c r="M17" i="42"/>
  <c r="L17" i="42"/>
  <c r="K17" i="42"/>
  <c r="J17" i="42"/>
  <c r="I17" i="42"/>
  <c r="H17" i="42"/>
  <c r="G17" i="42"/>
  <c r="F17" i="42"/>
  <c r="E17" i="42"/>
  <c r="D17" i="42"/>
  <c r="R16" i="42"/>
  <c r="Q16" i="42"/>
  <c r="P16" i="42"/>
  <c r="O16" i="42"/>
  <c r="N16" i="42"/>
  <c r="M16" i="42"/>
  <c r="L16" i="42"/>
  <c r="K16" i="42"/>
  <c r="J16" i="42"/>
  <c r="I16" i="42"/>
  <c r="H16" i="42"/>
  <c r="G16" i="42"/>
  <c r="F16" i="42"/>
  <c r="E16" i="42"/>
  <c r="D16" i="42"/>
  <c r="R19" i="42"/>
  <c r="Q19" i="42"/>
  <c r="P19" i="42"/>
  <c r="O19" i="42"/>
  <c r="N19" i="42"/>
  <c r="M19" i="42"/>
  <c r="L19" i="42"/>
  <c r="K19" i="42"/>
  <c r="J19" i="42"/>
  <c r="I19" i="42"/>
  <c r="H19" i="42"/>
  <c r="G19" i="42"/>
  <c r="F19" i="42"/>
  <c r="E19" i="42"/>
  <c r="D19" i="42"/>
  <c r="C19" i="42"/>
  <c r="C18" i="42"/>
  <c r="C17" i="42"/>
  <c r="C16" i="42"/>
  <c r="B15" i="42"/>
  <c r="B14" i="42"/>
  <c r="B13" i="42"/>
  <c r="B12" i="42"/>
  <c r="B11" i="42"/>
  <c r="S24" i="3" l="1"/>
  <c r="T154" i="16"/>
  <c r="S207" i="19"/>
  <c r="R207" i="19"/>
  <c r="Q207" i="19"/>
  <c r="P207" i="19"/>
  <c r="O207" i="19"/>
  <c r="N207" i="19"/>
  <c r="M207" i="19"/>
  <c r="L207" i="19"/>
  <c r="K207" i="19"/>
  <c r="J207" i="19"/>
  <c r="I207" i="19"/>
  <c r="H207" i="19"/>
  <c r="G207" i="19"/>
  <c r="F207" i="19"/>
  <c r="E207" i="19"/>
  <c r="D207" i="19"/>
  <c r="S127" i="19"/>
  <c r="R127" i="19"/>
  <c r="Q127" i="19"/>
  <c r="P127" i="19"/>
  <c r="O127" i="19"/>
  <c r="N127" i="19"/>
  <c r="M127" i="19"/>
  <c r="L127" i="19"/>
  <c r="K127" i="19"/>
  <c r="J127" i="19"/>
  <c r="I127" i="19"/>
  <c r="H127" i="19"/>
  <c r="G127" i="19"/>
  <c r="F127" i="19"/>
  <c r="E127" i="19"/>
  <c r="D127" i="19"/>
  <c r="S87" i="19"/>
  <c r="R87" i="19"/>
  <c r="Q87" i="19"/>
  <c r="P87" i="19"/>
  <c r="O87" i="19"/>
  <c r="N87" i="19"/>
  <c r="M87" i="19"/>
  <c r="L87" i="19"/>
  <c r="K87" i="19"/>
  <c r="J87" i="19"/>
  <c r="I87" i="19"/>
  <c r="H87" i="19"/>
  <c r="G87" i="19"/>
  <c r="F87" i="19"/>
  <c r="E87" i="19"/>
  <c r="D87" i="19"/>
  <c r="S573" i="19"/>
  <c r="R573" i="19"/>
  <c r="Q573" i="19"/>
  <c r="P573" i="19"/>
  <c r="O573" i="19"/>
  <c r="N573" i="19"/>
  <c r="M573" i="19"/>
  <c r="L573" i="19"/>
  <c r="K573" i="19"/>
  <c r="J573" i="19"/>
  <c r="I573" i="19"/>
  <c r="H573" i="19"/>
  <c r="G573" i="19"/>
  <c r="F573" i="19"/>
  <c r="E573" i="19"/>
  <c r="D573" i="19"/>
  <c r="S532" i="19"/>
  <c r="R532" i="19"/>
  <c r="Q532" i="19"/>
  <c r="P532" i="19"/>
  <c r="O532" i="19"/>
  <c r="N532" i="19"/>
  <c r="M532" i="19"/>
  <c r="L532" i="19"/>
  <c r="K532" i="19"/>
  <c r="J532" i="19"/>
  <c r="I532" i="19"/>
  <c r="H532" i="19"/>
  <c r="G532" i="19"/>
  <c r="F532" i="19"/>
  <c r="E532" i="19"/>
  <c r="D532" i="19"/>
  <c r="S490" i="19"/>
  <c r="R490" i="19"/>
  <c r="P490" i="19"/>
  <c r="O490" i="19"/>
  <c r="L490" i="19"/>
  <c r="K490" i="19"/>
  <c r="J490" i="19"/>
  <c r="I490" i="19"/>
  <c r="H490" i="19"/>
  <c r="G490" i="19"/>
  <c r="F490" i="19"/>
  <c r="E490" i="19"/>
  <c r="D490" i="19"/>
  <c r="S449" i="19"/>
  <c r="R449" i="19"/>
  <c r="Q449" i="19"/>
  <c r="P449" i="19"/>
  <c r="O449" i="19"/>
  <c r="N449" i="19"/>
  <c r="M449" i="19"/>
  <c r="L449" i="19"/>
  <c r="K449" i="19"/>
  <c r="J449" i="19"/>
  <c r="I449" i="19"/>
  <c r="H449" i="19"/>
  <c r="G449" i="19"/>
  <c r="F449" i="19"/>
  <c r="E449" i="19"/>
  <c r="D449" i="19"/>
  <c r="S368" i="19"/>
  <c r="R368" i="19"/>
  <c r="Q368" i="19"/>
  <c r="P368" i="19"/>
  <c r="O368" i="19"/>
  <c r="N368" i="19"/>
  <c r="M368" i="19"/>
  <c r="L368" i="19"/>
  <c r="K368" i="19"/>
  <c r="J368" i="19"/>
  <c r="I368" i="19"/>
  <c r="H368" i="19"/>
  <c r="G368" i="19"/>
  <c r="F368" i="19"/>
  <c r="E368" i="19"/>
  <c r="D368" i="19"/>
  <c r="S327" i="19"/>
  <c r="R327" i="19"/>
  <c r="Q327" i="19"/>
  <c r="P327" i="19"/>
  <c r="O327" i="19"/>
  <c r="N327" i="19"/>
  <c r="M327" i="19"/>
  <c r="L327" i="19"/>
  <c r="K327" i="19"/>
  <c r="J327" i="19"/>
  <c r="I327" i="19"/>
  <c r="H327" i="19"/>
  <c r="G327" i="19"/>
  <c r="F327" i="19"/>
  <c r="E327" i="19"/>
  <c r="D327" i="19"/>
  <c r="D614" i="19" l="1"/>
  <c r="E614" i="19"/>
  <c r="F614" i="19"/>
  <c r="G614" i="19"/>
  <c r="H614" i="19"/>
  <c r="I614" i="19"/>
  <c r="J614" i="19"/>
  <c r="K614" i="19"/>
  <c r="L614" i="19"/>
  <c r="M614" i="19"/>
  <c r="N614" i="19"/>
  <c r="O614" i="19"/>
  <c r="P614" i="19"/>
  <c r="Q614" i="19"/>
  <c r="R614" i="19"/>
  <c r="S614" i="19"/>
  <c r="D615" i="19"/>
  <c r="E615" i="19"/>
  <c r="F615" i="19"/>
  <c r="G615" i="19"/>
  <c r="H615" i="19"/>
  <c r="I615" i="19"/>
  <c r="J615" i="19"/>
  <c r="K615" i="19"/>
  <c r="L615" i="19"/>
  <c r="M615" i="19"/>
  <c r="N615" i="19"/>
  <c r="O615" i="19"/>
  <c r="P615" i="19"/>
  <c r="Q615" i="19"/>
  <c r="R615" i="19"/>
  <c r="S615" i="19"/>
  <c r="D616" i="19"/>
  <c r="E616" i="19"/>
  <c r="F616" i="19"/>
  <c r="G616" i="19"/>
  <c r="H616" i="19"/>
  <c r="I616" i="19"/>
  <c r="J616" i="19"/>
  <c r="K616" i="19"/>
  <c r="L616" i="19"/>
  <c r="M616" i="19"/>
  <c r="N616" i="19"/>
  <c r="O616" i="19"/>
  <c r="P616" i="19"/>
  <c r="Q616" i="19"/>
  <c r="R616" i="19"/>
  <c r="S616" i="19"/>
  <c r="D617" i="19"/>
  <c r="E617" i="19"/>
  <c r="F617" i="19"/>
  <c r="G617" i="19"/>
  <c r="H617" i="19"/>
  <c r="I617" i="19"/>
  <c r="J617" i="19"/>
  <c r="K617" i="19"/>
  <c r="L617" i="19"/>
  <c r="M617" i="19"/>
  <c r="N617" i="19"/>
  <c r="O617" i="19"/>
  <c r="P617" i="19"/>
  <c r="Q617" i="19"/>
  <c r="R617" i="19"/>
  <c r="S617" i="19"/>
  <c r="D618" i="19"/>
  <c r="E618" i="19"/>
  <c r="F618" i="19"/>
  <c r="G618" i="19"/>
  <c r="H618" i="19"/>
  <c r="I618" i="19"/>
  <c r="J618" i="19"/>
  <c r="K618" i="19"/>
  <c r="L618" i="19"/>
  <c r="M618" i="19"/>
  <c r="N618" i="19"/>
  <c r="O618" i="19"/>
  <c r="P618" i="19"/>
  <c r="Q618" i="19"/>
  <c r="R618" i="19"/>
  <c r="S618" i="19"/>
  <c r="D619" i="19"/>
  <c r="E619" i="19"/>
  <c r="F619" i="19"/>
  <c r="G619" i="19"/>
  <c r="H619" i="19"/>
  <c r="I619" i="19"/>
  <c r="J619" i="19"/>
  <c r="K619" i="19"/>
  <c r="L619" i="19"/>
  <c r="M619" i="19"/>
  <c r="N619" i="19"/>
  <c r="O619" i="19"/>
  <c r="P619" i="19"/>
  <c r="Q619" i="19"/>
  <c r="R619" i="19"/>
  <c r="S619" i="19"/>
  <c r="D620" i="19"/>
  <c r="E620" i="19"/>
  <c r="F620" i="19"/>
  <c r="G620" i="19"/>
  <c r="H620" i="19"/>
  <c r="I620" i="19"/>
  <c r="J620" i="19"/>
  <c r="K620" i="19"/>
  <c r="L620" i="19"/>
  <c r="M620" i="19"/>
  <c r="N620" i="19"/>
  <c r="O620" i="19"/>
  <c r="P620" i="19"/>
  <c r="Q620" i="19"/>
  <c r="R620" i="19"/>
  <c r="S620" i="19"/>
  <c r="D621" i="19"/>
  <c r="E621" i="19"/>
  <c r="F621" i="19"/>
  <c r="G621" i="19"/>
  <c r="H621" i="19"/>
  <c r="I621" i="19"/>
  <c r="J621" i="19"/>
  <c r="K621" i="19"/>
  <c r="L621" i="19"/>
  <c r="M621" i="19"/>
  <c r="N621" i="19"/>
  <c r="O621" i="19"/>
  <c r="P621" i="19"/>
  <c r="Q621" i="19"/>
  <c r="R621" i="19"/>
  <c r="S621" i="19"/>
  <c r="D622" i="19"/>
  <c r="E622" i="19"/>
  <c r="F622" i="19"/>
  <c r="G622" i="19"/>
  <c r="H622" i="19"/>
  <c r="I622" i="19"/>
  <c r="J622" i="19"/>
  <c r="K622" i="19"/>
  <c r="L622" i="19"/>
  <c r="M622" i="19"/>
  <c r="N622" i="19"/>
  <c r="O622" i="19"/>
  <c r="P622" i="19"/>
  <c r="Q622" i="19"/>
  <c r="R622" i="19"/>
  <c r="S622" i="19"/>
  <c r="D623" i="19"/>
  <c r="E623" i="19"/>
  <c r="F623" i="19"/>
  <c r="G623" i="19"/>
  <c r="H623" i="19"/>
  <c r="I623" i="19"/>
  <c r="J623" i="19"/>
  <c r="K623" i="19"/>
  <c r="L623" i="19"/>
  <c r="M623" i="19"/>
  <c r="N623" i="19"/>
  <c r="O623" i="19"/>
  <c r="P623" i="19"/>
  <c r="Q623" i="19"/>
  <c r="R623" i="19"/>
  <c r="S623" i="19"/>
  <c r="D624" i="19"/>
  <c r="E624" i="19"/>
  <c r="F624" i="19"/>
  <c r="G624" i="19"/>
  <c r="H624" i="19"/>
  <c r="I624" i="19"/>
  <c r="J624" i="19"/>
  <c r="K624" i="19"/>
  <c r="L624" i="19"/>
  <c r="M624" i="19"/>
  <c r="N624" i="19"/>
  <c r="O624" i="19"/>
  <c r="P624" i="19"/>
  <c r="Q624" i="19"/>
  <c r="R624" i="19"/>
  <c r="S624" i="19"/>
  <c r="D625" i="19"/>
  <c r="E625" i="19"/>
  <c r="F625" i="19"/>
  <c r="G625" i="19"/>
  <c r="H625" i="19"/>
  <c r="I625" i="19"/>
  <c r="J625" i="19"/>
  <c r="K625" i="19"/>
  <c r="L625" i="19"/>
  <c r="M625" i="19"/>
  <c r="N625" i="19"/>
  <c r="O625" i="19"/>
  <c r="P625" i="19"/>
  <c r="Q625" i="19"/>
  <c r="R625" i="19"/>
  <c r="S625" i="19"/>
  <c r="D626" i="19"/>
  <c r="E626" i="19"/>
  <c r="F626" i="19"/>
  <c r="G626" i="19"/>
  <c r="H626" i="19"/>
  <c r="I626" i="19"/>
  <c r="J626" i="19"/>
  <c r="K626" i="19"/>
  <c r="L626" i="19"/>
  <c r="M626" i="19"/>
  <c r="N626" i="19"/>
  <c r="O626" i="19"/>
  <c r="P626" i="19"/>
  <c r="Q626" i="19"/>
  <c r="R626" i="19"/>
  <c r="S626" i="19"/>
  <c r="D627" i="19"/>
  <c r="E627" i="19"/>
  <c r="F627" i="19"/>
  <c r="G627" i="19"/>
  <c r="H627" i="19"/>
  <c r="I627" i="19"/>
  <c r="J627" i="19"/>
  <c r="K627" i="19"/>
  <c r="L627" i="19"/>
  <c r="M627" i="19"/>
  <c r="N627" i="19"/>
  <c r="O627" i="19"/>
  <c r="P627" i="19"/>
  <c r="Q627" i="19"/>
  <c r="R627" i="19"/>
  <c r="S627" i="19"/>
  <c r="D628" i="19"/>
  <c r="E628" i="19"/>
  <c r="F628" i="19"/>
  <c r="G628" i="19"/>
  <c r="H628" i="19"/>
  <c r="I628" i="19"/>
  <c r="J628" i="19"/>
  <c r="K628" i="19"/>
  <c r="L628" i="19"/>
  <c r="M628" i="19"/>
  <c r="N628" i="19"/>
  <c r="O628" i="19"/>
  <c r="P628" i="19"/>
  <c r="Q628" i="19"/>
  <c r="R628" i="19"/>
  <c r="S628" i="19"/>
  <c r="D629" i="19"/>
  <c r="E629" i="19"/>
  <c r="F629" i="19"/>
  <c r="G629" i="19"/>
  <c r="H629" i="19"/>
  <c r="I629" i="19"/>
  <c r="J629" i="19"/>
  <c r="K629" i="19"/>
  <c r="L629" i="19"/>
  <c r="M629" i="19"/>
  <c r="N629" i="19"/>
  <c r="O629" i="19"/>
  <c r="P629" i="19"/>
  <c r="Q629" i="19"/>
  <c r="R629" i="19"/>
  <c r="S629" i="19"/>
  <c r="D630" i="19"/>
  <c r="E630" i="19"/>
  <c r="F630" i="19"/>
  <c r="G630" i="19"/>
  <c r="H630" i="19"/>
  <c r="I630" i="19"/>
  <c r="J630" i="19"/>
  <c r="K630" i="19"/>
  <c r="L630" i="19"/>
  <c r="M630" i="19"/>
  <c r="N630" i="19"/>
  <c r="O630" i="19"/>
  <c r="P630" i="19"/>
  <c r="Q630" i="19"/>
  <c r="R630" i="19"/>
  <c r="S630" i="19"/>
  <c r="D631" i="19"/>
  <c r="E631" i="19"/>
  <c r="F631" i="19"/>
  <c r="G631" i="19"/>
  <c r="H631" i="19"/>
  <c r="I631" i="19"/>
  <c r="J631" i="19"/>
  <c r="K631" i="19"/>
  <c r="L631" i="19"/>
  <c r="M631" i="19"/>
  <c r="N631" i="19"/>
  <c r="O631" i="19"/>
  <c r="P631" i="19"/>
  <c r="Q631" i="19"/>
  <c r="R631" i="19"/>
  <c r="S631" i="19"/>
  <c r="D632" i="19"/>
  <c r="E632" i="19"/>
  <c r="F632" i="19"/>
  <c r="G632" i="19"/>
  <c r="H632" i="19"/>
  <c r="I632" i="19"/>
  <c r="J632" i="19"/>
  <c r="K632" i="19"/>
  <c r="L632" i="19"/>
  <c r="M632" i="19"/>
  <c r="N632" i="19"/>
  <c r="O632" i="19"/>
  <c r="P632" i="19"/>
  <c r="Q632" i="19"/>
  <c r="R632" i="19"/>
  <c r="S632" i="19"/>
  <c r="D633" i="19"/>
  <c r="E633" i="19"/>
  <c r="F633" i="19"/>
  <c r="G633" i="19"/>
  <c r="H633" i="19"/>
  <c r="I633" i="19"/>
  <c r="J633" i="19"/>
  <c r="K633" i="19"/>
  <c r="L633" i="19"/>
  <c r="M633" i="19"/>
  <c r="N633" i="19"/>
  <c r="O633" i="19"/>
  <c r="P633" i="19"/>
  <c r="Q633" i="19"/>
  <c r="R633" i="19"/>
  <c r="S633" i="19"/>
  <c r="D634" i="19"/>
  <c r="E634" i="19"/>
  <c r="F634" i="19"/>
  <c r="G634" i="19"/>
  <c r="H634" i="19"/>
  <c r="I634" i="19"/>
  <c r="J634" i="19"/>
  <c r="K634" i="19"/>
  <c r="L634" i="19"/>
  <c r="M634" i="19"/>
  <c r="N634" i="19"/>
  <c r="O634" i="19"/>
  <c r="P634" i="19"/>
  <c r="Q634" i="19"/>
  <c r="R634" i="19"/>
  <c r="S634" i="19"/>
  <c r="D635" i="19"/>
  <c r="E635" i="19"/>
  <c r="F635" i="19"/>
  <c r="G635" i="19"/>
  <c r="H635" i="19"/>
  <c r="I635" i="19"/>
  <c r="J635" i="19"/>
  <c r="K635" i="19"/>
  <c r="L635" i="19"/>
  <c r="M635" i="19"/>
  <c r="N635" i="19"/>
  <c r="O635" i="19"/>
  <c r="P635" i="19"/>
  <c r="Q635" i="19"/>
  <c r="R635" i="19"/>
  <c r="S635" i="19"/>
  <c r="D636" i="19"/>
  <c r="E636" i="19"/>
  <c r="F636" i="19"/>
  <c r="G636" i="19"/>
  <c r="H636" i="19"/>
  <c r="I636" i="19"/>
  <c r="J636" i="19"/>
  <c r="K636" i="19"/>
  <c r="L636" i="19"/>
  <c r="M636" i="19"/>
  <c r="N636" i="19"/>
  <c r="O636" i="19"/>
  <c r="P636" i="19"/>
  <c r="Q636" i="19"/>
  <c r="R636" i="19"/>
  <c r="S636" i="19"/>
  <c r="D637" i="19"/>
  <c r="E637" i="19"/>
  <c r="F637" i="19"/>
  <c r="G637" i="19"/>
  <c r="H637" i="19"/>
  <c r="I637" i="19"/>
  <c r="J637" i="19"/>
  <c r="K637" i="19"/>
  <c r="L637" i="19"/>
  <c r="M637" i="19"/>
  <c r="N637" i="19"/>
  <c r="O637" i="19"/>
  <c r="P637" i="19"/>
  <c r="Q637" i="19"/>
  <c r="R637" i="19"/>
  <c r="S637" i="19"/>
  <c r="D638" i="19"/>
  <c r="E638" i="19"/>
  <c r="F638" i="19"/>
  <c r="G638" i="19"/>
  <c r="H638" i="19"/>
  <c r="I638" i="19"/>
  <c r="J638" i="19"/>
  <c r="K638" i="19"/>
  <c r="L638" i="19"/>
  <c r="M638" i="19"/>
  <c r="N638" i="19"/>
  <c r="O638" i="19"/>
  <c r="P638" i="19"/>
  <c r="Q638" i="19"/>
  <c r="R638" i="19"/>
  <c r="S638" i="19"/>
  <c r="D639" i="19"/>
  <c r="E639" i="19"/>
  <c r="F639" i="19"/>
  <c r="G639" i="19"/>
  <c r="H639" i="19"/>
  <c r="I639" i="19"/>
  <c r="J639" i="19"/>
  <c r="K639" i="19"/>
  <c r="L639" i="19"/>
  <c r="M639" i="19"/>
  <c r="N639" i="19"/>
  <c r="O639" i="19"/>
  <c r="P639" i="19"/>
  <c r="Q639" i="19"/>
  <c r="R639" i="19"/>
  <c r="S639" i="19"/>
  <c r="D640" i="19"/>
  <c r="E640" i="19"/>
  <c r="F640" i="19"/>
  <c r="G640" i="19"/>
  <c r="H640" i="19"/>
  <c r="I640" i="19"/>
  <c r="J640" i="19"/>
  <c r="K640" i="19"/>
  <c r="L640" i="19"/>
  <c r="M640" i="19"/>
  <c r="N640" i="19"/>
  <c r="O640" i="19"/>
  <c r="P640" i="19"/>
  <c r="Q640" i="19"/>
  <c r="R640" i="19"/>
  <c r="S640" i="19"/>
  <c r="D641" i="19"/>
  <c r="E641" i="19"/>
  <c r="F641" i="19"/>
  <c r="G641" i="19"/>
  <c r="H641" i="19"/>
  <c r="I641" i="19"/>
  <c r="J641" i="19"/>
  <c r="K641" i="19"/>
  <c r="L641" i="19"/>
  <c r="M641" i="19"/>
  <c r="N641" i="19"/>
  <c r="O641" i="19"/>
  <c r="P641" i="19"/>
  <c r="Q641" i="19"/>
  <c r="R641" i="19"/>
  <c r="S641" i="19"/>
  <c r="D642" i="19"/>
  <c r="E642" i="19"/>
  <c r="F642" i="19"/>
  <c r="G642" i="19"/>
  <c r="H642" i="19"/>
  <c r="I642" i="19"/>
  <c r="J642" i="19"/>
  <c r="K642" i="19"/>
  <c r="L642" i="19"/>
  <c r="M642" i="19"/>
  <c r="N642" i="19"/>
  <c r="O642" i="19"/>
  <c r="P642" i="19"/>
  <c r="Q642" i="19"/>
  <c r="R642" i="19"/>
  <c r="S642" i="19"/>
  <c r="D643" i="19"/>
  <c r="E643" i="19"/>
  <c r="F643" i="19"/>
  <c r="G643" i="19"/>
  <c r="H643" i="19"/>
  <c r="I643" i="19"/>
  <c r="J643" i="19"/>
  <c r="K643" i="19"/>
  <c r="L643" i="19"/>
  <c r="M643" i="19"/>
  <c r="N643" i="19"/>
  <c r="O643" i="19"/>
  <c r="P643" i="19"/>
  <c r="Q643" i="19"/>
  <c r="R643" i="19"/>
  <c r="S643" i="19"/>
  <c r="D644" i="19"/>
  <c r="E644" i="19"/>
  <c r="F644" i="19"/>
  <c r="G644" i="19"/>
  <c r="H644" i="19"/>
  <c r="I644" i="19"/>
  <c r="J644" i="19"/>
  <c r="K644" i="19"/>
  <c r="L644" i="19"/>
  <c r="M644" i="19"/>
  <c r="N644" i="19"/>
  <c r="O644" i="19"/>
  <c r="P644" i="19"/>
  <c r="Q644" i="19"/>
  <c r="R644" i="19"/>
  <c r="S644" i="19"/>
  <c r="D645" i="19"/>
  <c r="E645" i="19"/>
  <c r="F645" i="19"/>
  <c r="G645" i="19"/>
  <c r="H645" i="19"/>
  <c r="I645" i="19"/>
  <c r="J645" i="19"/>
  <c r="K645" i="19"/>
  <c r="L645" i="19"/>
  <c r="M645" i="19"/>
  <c r="N645" i="19"/>
  <c r="O645" i="19"/>
  <c r="P645" i="19"/>
  <c r="Q645" i="19"/>
  <c r="R645" i="19"/>
  <c r="S645" i="19"/>
  <c r="D646" i="19"/>
  <c r="E646" i="19"/>
  <c r="F646" i="19"/>
  <c r="G646" i="19"/>
  <c r="H646" i="19"/>
  <c r="I646" i="19"/>
  <c r="J646" i="19"/>
  <c r="K646" i="19"/>
  <c r="L646" i="19"/>
  <c r="M646" i="19"/>
  <c r="N646" i="19"/>
  <c r="O646" i="19"/>
  <c r="P646" i="19"/>
  <c r="Q646" i="19"/>
  <c r="R646" i="19"/>
  <c r="S646" i="19"/>
  <c r="D647" i="19"/>
  <c r="E647" i="19"/>
  <c r="F647" i="19"/>
  <c r="G647" i="19"/>
  <c r="H647" i="19"/>
  <c r="I647" i="19"/>
  <c r="J647" i="19"/>
  <c r="K647" i="19"/>
  <c r="L647" i="19"/>
  <c r="M647" i="19"/>
  <c r="N647" i="19"/>
  <c r="O647" i="19"/>
  <c r="P647" i="19"/>
  <c r="Q647" i="19"/>
  <c r="R647" i="19"/>
  <c r="S647" i="19"/>
  <c r="D648" i="19"/>
  <c r="E648" i="19"/>
  <c r="F648" i="19"/>
  <c r="G648" i="19"/>
  <c r="H648" i="19"/>
  <c r="I648" i="19"/>
  <c r="J648" i="19"/>
  <c r="K648" i="19"/>
  <c r="L648" i="19"/>
  <c r="M648" i="19"/>
  <c r="N648" i="19"/>
  <c r="O648" i="19"/>
  <c r="P648" i="19"/>
  <c r="Q648" i="19"/>
  <c r="R648" i="19"/>
  <c r="S648" i="19"/>
  <c r="D649" i="19"/>
  <c r="E649" i="19"/>
  <c r="F649" i="19"/>
  <c r="G649" i="19"/>
  <c r="H649" i="19"/>
  <c r="I649" i="19"/>
  <c r="J649" i="19"/>
  <c r="K649" i="19"/>
  <c r="L649" i="19"/>
  <c r="M649" i="19"/>
  <c r="N649" i="19"/>
  <c r="O649" i="19"/>
  <c r="P649" i="19"/>
  <c r="Q649" i="19"/>
  <c r="R649" i="19"/>
  <c r="S649" i="19"/>
  <c r="D650" i="19"/>
  <c r="E650" i="19"/>
  <c r="F650" i="19"/>
  <c r="G650" i="19"/>
  <c r="H650" i="19"/>
  <c r="I650" i="19"/>
  <c r="J650" i="19"/>
  <c r="K650" i="19"/>
  <c r="L650" i="19"/>
  <c r="M650" i="19"/>
  <c r="N650" i="19"/>
  <c r="O650" i="19"/>
  <c r="P650" i="19"/>
  <c r="Q650" i="19"/>
  <c r="R650" i="19"/>
  <c r="S650" i="19"/>
  <c r="D651" i="19"/>
  <c r="E651" i="19"/>
  <c r="F651" i="19"/>
  <c r="G651" i="19"/>
  <c r="H651" i="19"/>
  <c r="I651" i="19"/>
  <c r="J651" i="19"/>
  <c r="K651" i="19"/>
  <c r="L651" i="19"/>
  <c r="M651" i="19"/>
  <c r="N651" i="19"/>
  <c r="O651" i="19"/>
  <c r="P651" i="19"/>
  <c r="Q651" i="19"/>
  <c r="R651" i="19"/>
  <c r="S651" i="19"/>
  <c r="D652" i="19"/>
  <c r="E652" i="19"/>
  <c r="F652" i="19"/>
  <c r="G652" i="19"/>
  <c r="H652" i="19"/>
  <c r="I652" i="19"/>
  <c r="J652" i="19"/>
  <c r="K652" i="19"/>
  <c r="L652" i="19"/>
  <c r="M652" i="19"/>
  <c r="N652" i="19"/>
  <c r="O652" i="19"/>
  <c r="P652" i="19"/>
  <c r="Q652" i="19"/>
  <c r="R652" i="19"/>
  <c r="S652" i="19"/>
  <c r="D653" i="19"/>
  <c r="E653" i="19"/>
  <c r="F653" i="19"/>
  <c r="G653" i="19"/>
  <c r="H653" i="19"/>
  <c r="I653" i="19"/>
  <c r="J653" i="19"/>
  <c r="K653" i="19"/>
  <c r="L653" i="19"/>
  <c r="M653" i="19"/>
  <c r="N653" i="19"/>
  <c r="O653" i="19"/>
  <c r="P653" i="19"/>
  <c r="Q653" i="19"/>
  <c r="R653" i="19"/>
  <c r="S653" i="19"/>
  <c r="D768" i="19"/>
  <c r="E768" i="19"/>
  <c r="F768" i="19"/>
  <c r="G768" i="19"/>
  <c r="H768" i="19"/>
  <c r="I768" i="19"/>
  <c r="J768" i="19"/>
  <c r="K768" i="19"/>
  <c r="L768" i="19"/>
  <c r="M768" i="19"/>
  <c r="N768" i="19"/>
  <c r="O768" i="19"/>
  <c r="P768" i="19"/>
  <c r="Q768" i="19"/>
  <c r="R768" i="19"/>
  <c r="S768" i="19"/>
  <c r="D769" i="19"/>
  <c r="E769" i="19"/>
  <c r="F769" i="19"/>
  <c r="G769" i="19"/>
  <c r="H769" i="19"/>
  <c r="I769" i="19"/>
  <c r="J769" i="19"/>
  <c r="K769" i="19"/>
  <c r="L769" i="19"/>
  <c r="M769" i="19"/>
  <c r="N769" i="19"/>
  <c r="O769" i="19"/>
  <c r="P769" i="19"/>
  <c r="Q769" i="19"/>
  <c r="R769" i="19"/>
  <c r="S769" i="19"/>
  <c r="D770" i="19"/>
  <c r="E770" i="19"/>
  <c r="F770" i="19"/>
  <c r="G770" i="19"/>
  <c r="H770" i="19"/>
  <c r="I770" i="19"/>
  <c r="J770" i="19"/>
  <c r="K770" i="19"/>
  <c r="L770" i="19"/>
  <c r="M770" i="19"/>
  <c r="N770" i="19"/>
  <c r="O770" i="19"/>
  <c r="P770" i="19"/>
  <c r="Q770" i="19"/>
  <c r="R770" i="19"/>
  <c r="S770" i="19"/>
  <c r="D771" i="19"/>
  <c r="E771" i="19"/>
  <c r="F771" i="19"/>
  <c r="G771" i="19"/>
  <c r="H771" i="19"/>
  <c r="I771" i="19"/>
  <c r="J771" i="19"/>
  <c r="K771" i="19"/>
  <c r="L771" i="19"/>
  <c r="M771" i="19"/>
  <c r="N771" i="19"/>
  <c r="O771" i="19"/>
  <c r="P771" i="19"/>
  <c r="Q771" i="19"/>
  <c r="R771" i="19"/>
  <c r="S771" i="19"/>
  <c r="D772" i="19"/>
  <c r="E772" i="19"/>
  <c r="F772" i="19"/>
  <c r="G772" i="19"/>
  <c r="H772" i="19"/>
  <c r="I772" i="19"/>
  <c r="J772" i="19"/>
  <c r="K772" i="19"/>
  <c r="L772" i="19"/>
  <c r="M772" i="19"/>
  <c r="N772" i="19"/>
  <c r="O772" i="19"/>
  <c r="P772" i="19"/>
  <c r="Q772" i="19"/>
  <c r="R772" i="19"/>
  <c r="S772" i="19"/>
  <c r="D773" i="19"/>
  <c r="E773" i="19"/>
  <c r="F773" i="19"/>
  <c r="G773" i="19"/>
  <c r="H773" i="19"/>
  <c r="I773" i="19"/>
  <c r="J773" i="19"/>
  <c r="K773" i="19"/>
  <c r="L773" i="19"/>
  <c r="M773" i="19"/>
  <c r="N773" i="19"/>
  <c r="O773" i="19"/>
  <c r="P773" i="19"/>
  <c r="Q773" i="19"/>
  <c r="R773" i="19"/>
  <c r="S773" i="19"/>
  <c r="D774" i="19"/>
  <c r="E774" i="19"/>
  <c r="F774" i="19"/>
  <c r="G774" i="19"/>
  <c r="H774" i="19"/>
  <c r="I774" i="19"/>
  <c r="J774" i="19"/>
  <c r="K774" i="19"/>
  <c r="L774" i="19"/>
  <c r="M774" i="19"/>
  <c r="N774" i="19"/>
  <c r="O774" i="19"/>
  <c r="P774" i="19"/>
  <c r="Q774" i="19"/>
  <c r="R774" i="19"/>
  <c r="S774" i="19"/>
  <c r="D775" i="19"/>
  <c r="E775" i="19"/>
  <c r="F775" i="19"/>
  <c r="G775" i="19"/>
  <c r="H775" i="19"/>
  <c r="I775" i="19"/>
  <c r="J775" i="19"/>
  <c r="K775" i="19"/>
  <c r="L775" i="19"/>
  <c r="M775" i="19"/>
  <c r="N775" i="19"/>
  <c r="O775" i="19"/>
  <c r="P775" i="19"/>
  <c r="Q775" i="19"/>
  <c r="R775" i="19"/>
  <c r="S775" i="19"/>
  <c r="D776" i="19"/>
  <c r="E776" i="19"/>
  <c r="F776" i="19"/>
  <c r="G776" i="19"/>
  <c r="H776" i="19"/>
  <c r="I776" i="19"/>
  <c r="J776" i="19"/>
  <c r="K776" i="19"/>
  <c r="L776" i="19"/>
  <c r="M776" i="19"/>
  <c r="N776" i="19"/>
  <c r="O776" i="19"/>
  <c r="P776" i="19"/>
  <c r="Q776" i="19"/>
  <c r="R776" i="19"/>
  <c r="S776" i="19"/>
  <c r="D777" i="19"/>
  <c r="E777" i="19"/>
  <c r="F777" i="19"/>
  <c r="G777" i="19"/>
  <c r="H777" i="19"/>
  <c r="I777" i="19"/>
  <c r="J777" i="19"/>
  <c r="K777" i="19"/>
  <c r="L777" i="19"/>
  <c r="M777" i="19"/>
  <c r="N777" i="19"/>
  <c r="O777" i="19"/>
  <c r="P777" i="19"/>
  <c r="Q777" i="19"/>
  <c r="R777" i="19"/>
  <c r="S777" i="19"/>
  <c r="D778" i="19"/>
  <c r="E778" i="19"/>
  <c r="F778" i="19"/>
  <c r="G778" i="19"/>
  <c r="H778" i="19"/>
  <c r="I778" i="19"/>
  <c r="J778" i="19"/>
  <c r="K778" i="19"/>
  <c r="L778" i="19"/>
  <c r="M778" i="19"/>
  <c r="N778" i="19"/>
  <c r="O778" i="19"/>
  <c r="P778" i="19"/>
  <c r="Q778" i="19"/>
  <c r="R778" i="19"/>
  <c r="S778" i="19"/>
  <c r="D779" i="19"/>
  <c r="E779" i="19"/>
  <c r="F779" i="19"/>
  <c r="G779" i="19"/>
  <c r="H779" i="19"/>
  <c r="I779" i="19"/>
  <c r="J779" i="19"/>
  <c r="K779" i="19"/>
  <c r="L779" i="19"/>
  <c r="M779" i="19"/>
  <c r="N779" i="19"/>
  <c r="O779" i="19"/>
  <c r="P779" i="19"/>
  <c r="Q779" i="19"/>
  <c r="R779" i="19"/>
  <c r="S779" i="19"/>
  <c r="D780" i="19"/>
  <c r="E780" i="19"/>
  <c r="F780" i="19"/>
  <c r="G780" i="19"/>
  <c r="H780" i="19"/>
  <c r="I780" i="19"/>
  <c r="J780" i="19"/>
  <c r="K780" i="19"/>
  <c r="L780" i="19"/>
  <c r="M780" i="19"/>
  <c r="N780" i="19"/>
  <c r="O780" i="19"/>
  <c r="P780" i="19"/>
  <c r="Q780" i="19"/>
  <c r="R780" i="19"/>
  <c r="S780" i="19"/>
  <c r="D781" i="19"/>
  <c r="E781" i="19"/>
  <c r="F781" i="19"/>
  <c r="G781" i="19"/>
  <c r="H781" i="19"/>
  <c r="I781" i="19"/>
  <c r="J781" i="19"/>
  <c r="K781" i="19"/>
  <c r="L781" i="19"/>
  <c r="M781" i="19"/>
  <c r="N781" i="19"/>
  <c r="O781" i="19"/>
  <c r="P781" i="19"/>
  <c r="Q781" i="19"/>
  <c r="R781" i="19"/>
  <c r="S781" i="19"/>
  <c r="D782" i="19"/>
  <c r="E782" i="19"/>
  <c r="F782" i="19"/>
  <c r="G782" i="19"/>
  <c r="H782" i="19"/>
  <c r="I782" i="19"/>
  <c r="J782" i="19"/>
  <c r="K782" i="19"/>
  <c r="L782" i="19"/>
  <c r="M782" i="19"/>
  <c r="N782" i="19"/>
  <c r="O782" i="19"/>
  <c r="P782" i="19"/>
  <c r="Q782" i="19"/>
  <c r="R782" i="19"/>
  <c r="S782" i="19"/>
  <c r="D783" i="19"/>
  <c r="E783" i="19"/>
  <c r="F783" i="19"/>
  <c r="G783" i="19"/>
  <c r="H783" i="19"/>
  <c r="I783" i="19"/>
  <c r="J783" i="19"/>
  <c r="K783" i="19"/>
  <c r="L783" i="19"/>
  <c r="M783" i="19"/>
  <c r="N783" i="19"/>
  <c r="O783" i="19"/>
  <c r="P783" i="19"/>
  <c r="Q783" i="19"/>
  <c r="R783" i="19"/>
  <c r="S783" i="19"/>
  <c r="D784" i="19"/>
  <c r="E784" i="19"/>
  <c r="F784" i="19"/>
  <c r="G784" i="19"/>
  <c r="H784" i="19"/>
  <c r="I784" i="19"/>
  <c r="J784" i="19"/>
  <c r="K784" i="19"/>
  <c r="L784" i="19"/>
  <c r="M784" i="19"/>
  <c r="N784" i="19"/>
  <c r="O784" i="19"/>
  <c r="P784" i="19"/>
  <c r="Q784" i="19"/>
  <c r="R784" i="19"/>
  <c r="S784" i="19"/>
  <c r="D785" i="19"/>
  <c r="E785" i="19"/>
  <c r="F785" i="19"/>
  <c r="G785" i="19"/>
  <c r="H785" i="19"/>
  <c r="I785" i="19"/>
  <c r="J785" i="19"/>
  <c r="K785" i="19"/>
  <c r="L785" i="19"/>
  <c r="M785" i="19"/>
  <c r="N785" i="19"/>
  <c r="O785" i="19"/>
  <c r="P785" i="19"/>
  <c r="Q785" i="19"/>
  <c r="R785" i="19"/>
  <c r="S785" i="19"/>
  <c r="D786" i="19"/>
  <c r="E786" i="19"/>
  <c r="F786" i="19"/>
  <c r="G786" i="19"/>
  <c r="H786" i="19"/>
  <c r="I786" i="19"/>
  <c r="J786" i="19"/>
  <c r="K786" i="19"/>
  <c r="L786" i="19"/>
  <c r="M786" i="19"/>
  <c r="N786" i="19"/>
  <c r="O786" i="19"/>
  <c r="P786" i="19"/>
  <c r="Q786" i="19"/>
  <c r="R786" i="19"/>
  <c r="S786" i="19"/>
  <c r="D787" i="19"/>
  <c r="E787" i="19"/>
  <c r="F787" i="19"/>
  <c r="G787" i="19"/>
  <c r="H787" i="19"/>
  <c r="I787" i="19"/>
  <c r="J787" i="19"/>
  <c r="K787" i="19"/>
  <c r="L787" i="19"/>
  <c r="M787" i="19"/>
  <c r="N787" i="19"/>
  <c r="O787" i="19"/>
  <c r="P787" i="19"/>
  <c r="Q787" i="19"/>
  <c r="R787" i="19"/>
  <c r="S787" i="19"/>
  <c r="D788" i="19"/>
  <c r="E788" i="19"/>
  <c r="F788" i="19"/>
  <c r="G788" i="19"/>
  <c r="H788" i="19"/>
  <c r="I788" i="19"/>
  <c r="J788" i="19"/>
  <c r="K788" i="19"/>
  <c r="L788" i="19"/>
  <c r="M788" i="19"/>
  <c r="N788" i="19"/>
  <c r="O788" i="19"/>
  <c r="P788" i="19"/>
  <c r="Q788" i="19"/>
  <c r="R788" i="19"/>
  <c r="S788" i="19"/>
  <c r="D789" i="19"/>
  <c r="E789" i="19"/>
  <c r="F789" i="19"/>
  <c r="G789" i="19"/>
  <c r="H789" i="19"/>
  <c r="I789" i="19"/>
  <c r="J789" i="19"/>
  <c r="K789" i="19"/>
  <c r="L789" i="19"/>
  <c r="M789" i="19"/>
  <c r="N789" i="19"/>
  <c r="O789" i="19"/>
  <c r="P789" i="19"/>
  <c r="Q789" i="19"/>
  <c r="R789" i="19"/>
  <c r="S789" i="19"/>
  <c r="D790" i="19"/>
  <c r="E790" i="19"/>
  <c r="F790" i="19"/>
  <c r="G790" i="19"/>
  <c r="H790" i="19"/>
  <c r="I790" i="19"/>
  <c r="J790" i="19"/>
  <c r="K790" i="19"/>
  <c r="L790" i="19"/>
  <c r="M790" i="19"/>
  <c r="N790" i="19"/>
  <c r="O790" i="19"/>
  <c r="P790" i="19"/>
  <c r="Q790" i="19"/>
  <c r="R790" i="19"/>
  <c r="S790" i="19"/>
  <c r="D791" i="19"/>
  <c r="E791" i="19"/>
  <c r="F791" i="19"/>
  <c r="G791" i="19"/>
  <c r="H791" i="19"/>
  <c r="I791" i="19"/>
  <c r="J791" i="19"/>
  <c r="K791" i="19"/>
  <c r="L791" i="19"/>
  <c r="M791" i="19"/>
  <c r="N791" i="19"/>
  <c r="O791" i="19"/>
  <c r="P791" i="19"/>
  <c r="Q791" i="19"/>
  <c r="R791" i="19"/>
  <c r="S791" i="19"/>
  <c r="D792" i="19"/>
  <c r="E792" i="19"/>
  <c r="F792" i="19"/>
  <c r="G792" i="19"/>
  <c r="H792" i="19"/>
  <c r="I792" i="19"/>
  <c r="J792" i="19"/>
  <c r="K792" i="19"/>
  <c r="L792" i="19"/>
  <c r="M792" i="19"/>
  <c r="N792" i="19"/>
  <c r="O792" i="19"/>
  <c r="P792" i="19"/>
  <c r="Q792" i="19"/>
  <c r="R792" i="19"/>
  <c r="S792" i="19"/>
  <c r="D793" i="19"/>
  <c r="E793" i="19"/>
  <c r="F793" i="19"/>
  <c r="G793" i="19"/>
  <c r="H793" i="19"/>
  <c r="I793" i="19"/>
  <c r="J793" i="19"/>
  <c r="K793" i="19"/>
  <c r="L793" i="19"/>
  <c r="M793" i="19"/>
  <c r="N793" i="19"/>
  <c r="O793" i="19"/>
  <c r="P793" i="19"/>
  <c r="Q793" i="19"/>
  <c r="R793" i="19"/>
  <c r="S793" i="19"/>
  <c r="D794" i="19"/>
  <c r="E794" i="19"/>
  <c r="F794" i="19"/>
  <c r="G794" i="19"/>
  <c r="H794" i="19"/>
  <c r="I794" i="19"/>
  <c r="J794" i="19"/>
  <c r="K794" i="19"/>
  <c r="L794" i="19"/>
  <c r="M794" i="19"/>
  <c r="N794" i="19"/>
  <c r="O794" i="19"/>
  <c r="P794" i="19"/>
  <c r="Q794" i="19"/>
  <c r="R794" i="19"/>
  <c r="S794" i="19"/>
  <c r="D795" i="19"/>
  <c r="E795" i="19"/>
  <c r="F795" i="19"/>
  <c r="G795" i="19"/>
  <c r="H795" i="19"/>
  <c r="I795" i="19"/>
  <c r="J795" i="19"/>
  <c r="K795" i="19"/>
  <c r="L795" i="19"/>
  <c r="M795" i="19"/>
  <c r="N795" i="19"/>
  <c r="O795" i="19"/>
  <c r="P795" i="19"/>
  <c r="Q795" i="19"/>
  <c r="R795" i="19"/>
  <c r="S795" i="19"/>
  <c r="D796" i="19"/>
  <c r="E796" i="19"/>
  <c r="F796" i="19"/>
  <c r="G796" i="19"/>
  <c r="H796" i="19"/>
  <c r="I796" i="19"/>
  <c r="J796" i="19"/>
  <c r="K796" i="19"/>
  <c r="L796" i="19"/>
  <c r="M796" i="19"/>
  <c r="N796" i="19"/>
  <c r="O796" i="19"/>
  <c r="P796" i="19"/>
  <c r="Q796" i="19"/>
  <c r="R796" i="19"/>
  <c r="S796" i="19"/>
  <c r="D797" i="19"/>
  <c r="E797" i="19"/>
  <c r="F797" i="19"/>
  <c r="G797" i="19"/>
  <c r="H797" i="19"/>
  <c r="I797" i="19"/>
  <c r="J797" i="19"/>
  <c r="K797" i="19"/>
  <c r="L797" i="19"/>
  <c r="M797" i="19"/>
  <c r="N797" i="19"/>
  <c r="O797" i="19"/>
  <c r="P797" i="19"/>
  <c r="Q797" i="19"/>
  <c r="R797" i="19"/>
  <c r="S797" i="19"/>
  <c r="D798" i="19"/>
  <c r="E798" i="19"/>
  <c r="F798" i="19"/>
  <c r="G798" i="19"/>
  <c r="H798" i="19"/>
  <c r="I798" i="19"/>
  <c r="J798" i="19"/>
  <c r="K798" i="19"/>
  <c r="L798" i="19"/>
  <c r="M798" i="19"/>
  <c r="N798" i="19"/>
  <c r="O798" i="19"/>
  <c r="P798" i="19"/>
  <c r="Q798" i="19"/>
  <c r="R798" i="19"/>
  <c r="S798" i="19"/>
  <c r="D799" i="19"/>
  <c r="E799" i="19"/>
  <c r="F799" i="19"/>
  <c r="G799" i="19"/>
  <c r="H799" i="19"/>
  <c r="I799" i="19"/>
  <c r="J799" i="19"/>
  <c r="K799" i="19"/>
  <c r="L799" i="19"/>
  <c r="M799" i="19"/>
  <c r="N799" i="19"/>
  <c r="O799" i="19"/>
  <c r="P799" i="19"/>
  <c r="Q799" i="19"/>
  <c r="R799" i="19"/>
  <c r="S799" i="19"/>
  <c r="D800" i="19"/>
  <c r="E800" i="19"/>
  <c r="F800" i="19"/>
  <c r="G800" i="19"/>
  <c r="H800" i="19"/>
  <c r="I800" i="19"/>
  <c r="J800" i="19"/>
  <c r="K800" i="19"/>
  <c r="L800" i="19"/>
  <c r="M800" i="19"/>
  <c r="N800" i="19"/>
  <c r="O800" i="19"/>
  <c r="P800" i="19"/>
  <c r="Q800" i="19"/>
  <c r="R800" i="19"/>
  <c r="S800" i="19"/>
  <c r="D801" i="19"/>
  <c r="E801" i="19"/>
  <c r="F801" i="19"/>
  <c r="G801" i="19"/>
  <c r="H801" i="19"/>
  <c r="I801" i="19"/>
  <c r="J801" i="19"/>
  <c r="K801" i="19"/>
  <c r="L801" i="19"/>
  <c r="M801" i="19"/>
  <c r="N801" i="19"/>
  <c r="O801" i="19"/>
  <c r="P801" i="19"/>
  <c r="Q801" i="19"/>
  <c r="R801" i="19"/>
  <c r="S801" i="19"/>
  <c r="D802" i="19"/>
  <c r="E802" i="19"/>
  <c r="F802" i="19"/>
  <c r="G802" i="19"/>
  <c r="H802" i="19"/>
  <c r="I802" i="19"/>
  <c r="J802" i="19"/>
  <c r="K802" i="19"/>
  <c r="L802" i="19"/>
  <c r="M802" i="19"/>
  <c r="N802" i="19"/>
  <c r="O802" i="19"/>
  <c r="P802" i="19"/>
  <c r="Q802" i="19"/>
  <c r="R802" i="19"/>
  <c r="S802" i="19"/>
  <c r="D803" i="19"/>
  <c r="E803" i="19"/>
  <c r="F803" i="19"/>
  <c r="G803" i="19"/>
  <c r="H803" i="19"/>
  <c r="I803" i="19"/>
  <c r="J803" i="19"/>
  <c r="K803" i="19"/>
  <c r="L803" i="19"/>
  <c r="M803" i="19"/>
  <c r="N803" i="19"/>
  <c r="O803" i="19"/>
  <c r="P803" i="19"/>
  <c r="Q803" i="19"/>
  <c r="R803" i="19"/>
  <c r="S803" i="19"/>
  <c r="D804" i="19"/>
  <c r="E804" i="19"/>
  <c r="F804" i="19"/>
  <c r="G804" i="19"/>
  <c r="H804" i="19"/>
  <c r="I804" i="19"/>
  <c r="J804" i="19"/>
  <c r="K804" i="19"/>
  <c r="L804" i="19"/>
  <c r="M804" i="19"/>
  <c r="N804" i="19"/>
  <c r="O804" i="19"/>
  <c r="P804" i="19"/>
  <c r="Q804" i="19"/>
  <c r="R804" i="19"/>
  <c r="S804" i="19"/>
  <c r="R456" i="19"/>
  <c r="Q482" i="19"/>
  <c r="N482" i="19"/>
  <c r="M482" i="19"/>
  <c r="L482" i="19"/>
  <c r="K482" i="19"/>
  <c r="J482" i="19"/>
  <c r="I482" i="19"/>
  <c r="G482" i="19"/>
  <c r="D482" i="19"/>
  <c r="N478" i="19"/>
  <c r="J478" i="19"/>
  <c r="J477" i="19"/>
  <c r="G477" i="19"/>
  <c r="E477" i="19"/>
  <c r="S473" i="19"/>
  <c r="Q473" i="19"/>
  <c r="N473" i="19"/>
  <c r="M473" i="19"/>
  <c r="L473" i="19"/>
  <c r="K473" i="19"/>
  <c r="J473" i="19"/>
  <c r="I473" i="19"/>
  <c r="G473" i="19"/>
  <c r="D473" i="19"/>
  <c r="Q472" i="19"/>
  <c r="Q490" i="19" s="1"/>
  <c r="N472" i="19"/>
  <c r="N490" i="19" s="1"/>
  <c r="M472" i="19"/>
  <c r="M490" i="19" s="1"/>
  <c r="M462" i="19"/>
  <c r="G462" i="19"/>
  <c r="F462" i="19"/>
  <c r="R461" i="19"/>
  <c r="P461" i="19"/>
  <c r="O461" i="19"/>
  <c r="N461" i="19"/>
  <c r="M461" i="19"/>
  <c r="L461" i="19"/>
  <c r="K461" i="19"/>
  <c r="J461" i="19"/>
  <c r="H461" i="19"/>
  <c r="G461" i="19"/>
  <c r="F461" i="19"/>
  <c r="D461" i="19"/>
  <c r="S460" i="19"/>
  <c r="R460" i="19"/>
  <c r="Q460" i="19"/>
  <c r="P460" i="19"/>
  <c r="O460" i="19"/>
  <c r="N460" i="19"/>
  <c r="M460" i="19"/>
  <c r="L460" i="19"/>
  <c r="K460" i="19"/>
  <c r="J460" i="19"/>
  <c r="I460" i="19"/>
  <c r="H460" i="19"/>
  <c r="G460" i="19"/>
  <c r="F460" i="19"/>
  <c r="E460" i="19"/>
  <c r="D460" i="19"/>
  <c r="P456" i="19"/>
  <c r="M456" i="19"/>
  <c r="L456" i="19"/>
  <c r="K456" i="19"/>
  <c r="J456" i="19"/>
  <c r="I456" i="19"/>
  <c r="G456" i="19"/>
  <c r="I453" i="19"/>
  <c r="K452" i="19"/>
  <c r="J452" i="19"/>
  <c r="I452" i="19"/>
  <c r="S450" i="19"/>
  <c r="R450" i="19"/>
  <c r="Q450" i="19"/>
  <c r="C151" i="10" l="1"/>
  <c r="D151" i="10"/>
  <c r="E151" i="10"/>
  <c r="F151" i="10"/>
  <c r="C157" i="10"/>
  <c r="C152" i="10"/>
  <c r="D152" i="10"/>
  <c r="E152" i="10"/>
  <c r="F152" i="10"/>
  <c r="G151" i="10"/>
  <c r="H151" i="10"/>
  <c r="I151" i="10"/>
  <c r="I152" i="10"/>
  <c r="I153" i="10"/>
  <c r="R175" i="22"/>
  <c r="Q175" i="22"/>
  <c r="P175" i="22"/>
  <c r="O175" i="22"/>
  <c r="N175" i="22"/>
  <c r="M175" i="22"/>
  <c r="L175" i="22"/>
  <c r="K175" i="22"/>
  <c r="J175" i="22"/>
  <c r="I175" i="22"/>
  <c r="H175" i="22"/>
  <c r="G175" i="22"/>
  <c r="F175" i="22"/>
  <c r="E175" i="22"/>
  <c r="D175" i="22"/>
  <c r="C175" i="22"/>
  <c r="S175" i="22" s="1"/>
  <c r="S174" i="22"/>
  <c r="S173" i="22"/>
  <c r="S172" i="22"/>
  <c r="S171" i="22"/>
  <c r="S170" i="22"/>
  <c r="S169" i="22"/>
  <c r="S168" i="22"/>
  <c r="S166" i="22"/>
  <c r="S165" i="22"/>
  <c r="R164" i="22"/>
  <c r="Q164" i="22"/>
  <c r="P164" i="22"/>
  <c r="O164" i="22"/>
  <c r="N164" i="22"/>
  <c r="M164" i="22"/>
  <c r="L164" i="22"/>
  <c r="K164" i="22"/>
  <c r="J164" i="22"/>
  <c r="I164" i="22"/>
  <c r="H164" i="22"/>
  <c r="G164" i="22"/>
  <c r="F164" i="22"/>
  <c r="E164" i="22"/>
  <c r="D164" i="22"/>
  <c r="C164" i="22"/>
  <c r="S164" i="22" s="1"/>
  <c r="R163" i="22"/>
  <c r="Q163" i="22"/>
  <c r="P163" i="22"/>
  <c r="O163" i="22"/>
  <c r="N163" i="22"/>
  <c r="M163" i="22"/>
  <c r="L163" i="22"/>
  <c r="K163" i="22"/>
  <c r="J163" i="22"/>
  <c r="I163" i="22"/>
  <c r="H163" i="22"/>
  <c r="G163" i="22"/>
  <c r="F163" i="22"/>
  <c r="E163" i="22"/>
  <c r="D163" i="22"/>
  <c r="C163" i="22"/>
  <c r="S163" i="22" s="1"/>
  <c r="R162" i="22"/>
  <c r="Q162" i="22"/>
  <c r="P162" i="22"/>
  <c r="O162" i="22"/>
  <c r="N162" i="22"/>
  <c r="M162" i="22"/>
  <c r="L162" i="22"/>
  <c r="K162" i="22"/>
  <c r="J162" i="22"/>
  <c r="I162" i="22"/>
  <c r="H162" i="22"/>
  <c r="G162" i="22"/>
  <c r="F162" i="22"/>
  <c r="E162" i="22"/>
  <c r="D162" i="22"/>
  <c r="C162" i="22"/>
  <c r="S162" i="22" s="1"/>
  <c r="S161" i="22"/>
  <c r="R160" i="22"/>
  <c r="R167" i="22" s="1"/>
  <c r="Q160" i="22"/>
  <c r="Q167" i="22" s="1"/>
  <c r="P160" i="22"/>
  <c r="P167" i="22" s="1"/>
  <c r="O160" i="22"/>
  <c r="O167" i="22" s="1"/>
  <c r="N160" i="22"/>
  <c r="N167" i="22" s="1"/>
  <c r="M160" i="22"/>
  <c r="M167" i="22" s="1"/>
  <c r="L160" i="22"/>
  <c r="L167" i="22" s="1"/>
  <c r="K160" i="22"/>
  <c r="K167" i="22" s="1"/>
  <c r="J160" i="22"/>
  <c r="J167" i="22" s="1"/>
  <c r="I160" i="22"/>
  <c r="I167" i="22" s="1"/>
  <c r="H160" i="22"/>
  <c r="H167" i="22" s="1"/>
  <c r="G160" i="22"/>
  <c r="G167" i="22" s="1"/>
  <c r="F160" i="22"/>
  <c r="F167" i="22" s="1"/>
  <c r="E160" i="22"/>
  <c r="E167" i="22" s="1"/>
  <c r="D160" i="22"/>
  <c r="D167" i="22" s="1"/>
  <c r="C160" i="22"/>
  <c r="S158" i="22"/>
  <c r="S157" i="22"/>
  <c r="S156" i="22"/>
  <c r="S155" i="22"/>
  <c r="R154" i="22"/>
  <c r="Q154" i="22"/>
  <c r="P154" i="22"/>
  <c r="O154" i="22"/>
  <c r="N154" i="22"/>
  <c r="M154" i="22"/>
  <c r="L154" i="22"/>
  <c r="K154" i="22"/>
  <c r="J154" i="22"/>
  <c r="I154" i="22"/>
  <c r="H154" i="22"/>
  <c r="G154" i="22"/>
  <c r="F154" i="22"/>
  <c r="E154" i="22"/>
  <c r="D154" i="22"/>
  <c r="C154" i="22"/>
  <c r="S154" i="22" s="1"/>
  <c r="S153" i="22"/>
  <c r="R152" i="22"/>
  <c r="R159" i="22" s="1"/>
  <c r="Q152" i="22"/>
  <c r="Q159" i="22" s="1"/>
  <c r="P152" i="22"/>
  <c r="P159" i="22" s="1"/>
  <c r="O152" i="22"/>
  <c r="O159" i="22" s="1"/>
  <c r="N152" i="22"/>
  <c r="N159" i="22" s="1"/>
  <c r="M152" i="22"/>
  <c r="M159" i="22" s="1"/>
  <c r="L152" i="22"/>
  <c r="L159" i="22" s="1"/>
  <c r="K152" i="22"/>
  <c r="K159" i="22" s="1"/>
  <c r="J152" i="22"/>
  <c r="J159" i="22" s="1"/>
  <c r="I152" i="22"/>
  <c r="I159" i="22" s="1"/>
  <c r="H152" i="22"/>
  <c r="H159" i="22" s="1"/>
  <c r="G152" i="22"/>
  <c r="G159" i="22" s="1"/>
  <c r="F152" i="22"/>
  <c r="F159" i="22" s="1"/>
  <c r="E152" i="22"/>
  <c r="E159" i="22" s="1"/>
  <c r="D152" i="22"/>
  <c r="D159" i="22" s="1"/>
  <c r="C152" i="22"/>
  <c r="N150" i="22"/>
  <c r="M150" i="22"/>
  <c r="L150" i="22"/>
  <c r="G150" i="22"/>
  <c r="F150" i="22"/>
  <c r="E150" i="22"/>
  <c r="D150" i="22"/>
  <c r="C150" i="22"/>
  <c r="S150" i="22" s="1"/>
  <c r="R149" i="22"/>
  <c r="Q149" i="22"/>
  <c r="P149" i="22"/>
  <c r="O149" i="22"/>
  <c r="N149" i="22"/>
  <c r="M149" i="22"/>
  <c r="L149" i="22"/>
  <c r="K149" i="22"/>
  <c r="J149" i="22"/>
  <c r="I149" i="22"/>
  <c r="H149" i="22"/>
  <c r="G149" i="22"/>
  <c r="F149" i="22"/>
  <c r="E149" i="22"/>
  <c r="D149" i="22"/>
  <c r="C149" i="22"/>
  <c r="S149" i="22" s="1"/>
  <c r="S148" i="22"/>
  <c r="R147" i="22"/>
  <c r="Q147" i="22"/>
  <c r="P147" i="22"/>
  <c r="O147" i="22"/>
  <c r="N147" i="22"/>
  <c r="M147" i="22"/>
  <c r="L147" i="22"/>
  <c r="K147" i="22"/>
  <c r="J147" i="22"/>
  <c r="I147" i="22"/>
  <c r="H147" i="22"/>
  <c r="G147" i="22"/>
  <c r="F147" i="22"/>
  <c r="E147" i="22"/>
  <c r="D147" i="22"/>
  <c r="C147" i="22"/>
  <c r="S147" i="22" s="1"/>
  <c r="R146" i="22"/>
  <c r="Q146" i="22"/>
  <c r="P146" i="22"/>
  <c r="O146" i="22"/>
  <c r="N146" i="22"/>
  <c r="M146" i="22"/>
  <c r="L146" i="22"/>
  <c r="K146" i="22"/>
  <c r="J146" i="22"/>
  <c r="I146" i="22"/>
  <c r="H146" i="22"/>
  <c r="G146" i="22"/>
  <c r="F146" i="22"/>
  <c r="E146" i="22"/>
  <c r="D146" i="22"/>
  <c r="C146" i="22"/>
  <c r="S146" i="22" s="1"/>
  <c r="S145" i="22"/>
  <c r="R144" i="22"/>
  <c r="R151" i="22" s="1"/>
  <c r="Q144" i="22"/>
  <c r="Q151" i="22" s="1"/>
  <c r="P144" i="22"/>
  <c r="P151" i="22" s="1"/>
  <c r="O144" i="22"/>
  <c r="O151" i="22" s="1"/>
  <c r="N144" i="22"/>
  <c r="N151" i="22" s="1"/>
  <c r="M144" i="22"/>
  <c r="M151" i="22" s="1"/>
  <c r="L144" i="22"/>
  <c r="L151" i="22" s="1"/>
  <c r="K144" i="22"/>
  <c r="K151" i="22" s="1"/>
  <c r="J144" i="22"/>
  <c r="J151" i="22" s="1"/>
  <c r="I144" i="22"/>
  <c r="I151" i="22" s="1"/>
  <c r="H144" i="22"/>
  <c r="H151" i="22" s="1"/>
  <c r="G144" i="22"/>
  <c r="G151" i="22" s="1"/>
  <c r="F144" i="22"/>
  <c r="F151" i="22" s="1"/>
  <c r="E144" i="22"/>
  <c r="E151" i="22" s="1"/>
  <c r="D144" i="22"/>
  <c r="D151" i="22" s="1"/>
  <c r="C144" i="22"/>
  <c r="C143" i="22"/>
  <c r="S142" i="22"/>
  <c r="S141" i="22"/>
  <c r="R140" i="22"/>
  <c r="R143" i="22" s="1"/>
  <c r="Q140" i="22"/>
  <c r="Q143" i="22" s="1"/>
  <c r="P140" i="22"/>
  <c r="P143" i="22" s="1"/>
  <c r="O140" i="22"/>
  <c r="O143" i="22" s="1"/>
  <c r="N140" i="22"/>
  <c r="N143" i="22" s="1"/>
  <c r="M140" i="22"/>
  <c r="M143" i="22" s="1"/>
  <c r="L140" i="22"/>
  <c r="L143" i="22" s="1"/>
  <c r="K140" i="22"/>
  <c r="K143" i="22" s="1"/>
  <c r="J140" i="22"/>
  <c r="J143" i="22" s="1"/>
  <c r="I140" i="22"/>
  <c r="I143" i="22" s="1"/>
  <c r="H140" i="22"/>
  <c r="H143" i="22" s="1"/>
  <c r="G140" i="22"/>
  <c r="G143" i="22" s="1"/>
  <c r="F140" i="22"/>
  <c r="F143" i="22" s="1"/>
  <c r="E140" i="22"/>
  <c r="E143" i="22" s="1"/>
  <c r="D140" i="22"/>
  <c r="S139" i="22"/>
  <c r="S138" i="22"/>
  <c r="S137" i="22"/>
  <c r="S136" i="22"/>
  <c r="R133" i="22"/>
  <c r="R135" i="22" s="1"/>
  <c r="Q133" i="22"/>
  <c r="Q135" i="22" s="1"/>
  <c r="P133" i="22"/>
  <c r="P135" i="22" s="1"/>
  <c r="O133" i="22"/>
  <c r="O135" i="22" s="1"/>
  <c r="N133" i="22"/>
  <c r="N135" i="22" s="1"/>
  <c r="M133" i="22"/>
  <c r="M135" i="22" s="1"/>
  <c r="L133" i="22"/>
  <c r="L135" i="22" s="1"/>
  <c r="K133" i="22"/>
  <c r="K135" i="22" s="1"/>
  <c r="J133" i="22"/>
  <c r="J135" i="22" s="1"/>
  <c r="I133" i="22"/>
  <c r="I135" i="22" s="1"/>
  <c r="H133" i="22"/>
  <c r="H135" i="22" s="1"/>
  <c r="G133" i="22"/>
  <c r="G135" i="22" s="1"/>
  <c r="F133" i="22"/>
  <c r="F135" i="22" s="1"/>
  <c r="E133" i="22"/>
  <c r="E135" i="22" s="1"/>
  <c r="D133" i="22"/>
  <c r="D135" i="22" s="1"/>
  <c r="C133" i="22"/>
  <c r="R127" i="22"/>
  <c r="Q127" i="22"/>
  <c r="P127" i="22"/>
  <c r="O127" i="22"/>
  <c r="N127" i="22"/>
  <c r="M127" i="22"/>
  <c r="L127" i="22"/>
  <c r="K127" i="22"/>
  <c r="J127" i="22"/>
  <c r="I127" i="22"/>
  <c r="H127" i="22"/>
  <c r="G127" i="22"/>
  <c r="F127" i="22"/>
  <c r="E127" i="22"/>
  <c r="D127" i="22"/>
  <c r="C127" i="22"/>
  <c r="S127" i="22" s="1"/>
  <c r="S126" i="22"/>
  <c r="S125" i="22"/>
  <c r="S124" i="22"/>
  <c r="S123" i="22"/>
  <c r="S122" i="22"/>
  <c r="S121" i="22"/>
  <c r="S120" i="22"/>
  <c r="S118" i="22"/>
  <c r="S117" i="22"/>
  <c r="S116" i="22"/>
  <c r="S115" i="22"/>
  <c r="R114" i="22"/>
  <c r="R119" i="22" s="1"/>
  <c r="Q114" i="22"/>
  <c r="Q119" i="22" s="1"/>
  <c r="P114" i="22"/>
  <c r="P119" i="22" s="1"/>
  <c r="O114" i="22"/>
  <c r="O119" i="22" s="1"/>
  <c r="N114" i="22"/>
  <c r="N119" i="22" s="1"/>
  <c r="M114" i="22"/>
  <c r="M119" i="22" s="1"/>
  <c r="L114" i="22"/>
  <c r="L119" i="22" s="1"/>
  <c r="K114" i="22"/>
  <c r="K119" i="22" s="1"/>
  <c r="J114" i="22"/>
  <c r="J119" i="22" s="1"/>
  <c r="I114" i="22"/>
  <c r="I119" i="22" s="1"/>
  <c r="H114" i="22"/>
  <c r="H119" i="22" s="1"/>
  <c r="G114" i="22"/>
  <c r="G119" i="22" s="1"/>
  <c r="F114" i="22"/>
  <c r="F119" i="22" s="1"/>
  <c r="E114" i="22"/>
  <c r="E119" i="22" s="1"/>
  <c r="D114" i="22"/>
  <c r="D119" i="22" s="1"/>
  <c r="C114" i="22"/>
  <c r="S113" i="22"/>
  <c r="S112" i="22"/>
  <c r="R111" i="22"/>
  <c r="Q111" i="22"/>
  <c r="P111" i="22"/>
  <c r="O111" i="22"/>
  <c r="N111" i="22"/>
  <c r="M111" i="22"/>
  <c r="L111" i="22"/>
  <c r="K111" i="22"/>
  <c r="J111" i="22"/>
  <c r="I111" i="22"/>
  <c r="H111" i="22"/>
  <c r="G111" i="22"/>
  <c r="F111" i="22"/>
  <c r="E111" i="22"/>
  <c r="D111" i="22"/>
  <c r="C111" i="22"/>
  <c r="S111" i="22" s="1"/>
  <c r="S110" i="22"/>
  <c r="S109" i="22"/>
  <c r="S108" i="22"/>
  <c r="S107" i="22"/>
  <c r="S106" i="22"/>
  <c r="S105" i="22"/>
  <c r="S104" i="22"/>
  <c r="S102" i="22"/>
  <c r="S101" i="22"/>
  <c r="S100" i="22"/>
  <c r="S99" i="22"/>
  <c r="R98" i="22"/>
  <c r="R103" i="22" s="1"/>
  <c r="Q98" i="22"/>
  <c r="Q103" i="22" s="1"/>
  <c r="P98" i="22"/>
  <c r="P103" i="22" s="1"/>
  <c r="O98" i="22"/>
  <c r="O103" i="22" s="1"/>
  <c r="N98" i="22"/>
  <c r="N103" i="22" s="1"/>
  <c r="M98" i="22"/>
  <c r="M103" i="22" s="1"/>
  <c r="L98" i="22"/>
  <c r="L103" i="22" s="1"/>
  <c r="K98" i="22"/>
  <c r="K103" i="22" s="1"/>
  <c r="J98" i="22"/>
  <c r="J103" i="22" s="1"/>
  <c r="I98" i="22"/>
  <c r="I103" i="22" s="1"/>
  <c r="H98" i="22"/>
  <c r="H103" i="22" s="1"/>
  <c r="G98" i="22"/>
  <c r="G103" i="22" s="1"/>
  <c r="F98" i="22"/>
  <c r="F103" i="22" s="1"/>
  <c r="E98" i="22"/>
  <c r="E103" i="22" s="1"/>
  <c r="D98" i="22"/>
  <c r="D103" i="22" s="1"/>
  <c r="C98" i="22"/>
  <c r="S97" i="22"/>
  <c r="S96" i="22"/>
  <c r="S94" i="22"/>
  <c r="S93" i="22"/>
  <c r="S92" i="22"/>
  <c r="S91" i="22"/>
  <c r="R90" i="22"/>
  <c r="R95" i="22" s="1"/>
  <c r="Q90" i="22"/>
  <c r="Q95" i="22" s="1"/>
  <c r="P90" i="22"/>
  <c r="P95" i="22" s="1"/>
  <c r="O90" i="22"/>
  <c r="O95" i="22" s="1"/>
  <c r="N90" i="22"/>
  <c r="N95" i="22" s="1"/>
  <c r="M90" i="22"/>
  <c r="M95" i="22" s="1"/>
  <c r="L90" i="22"/>
  <c r="L95" i="22" s="1"/>
  <c r="K90" i="22"/>
  <c r="K95" i="22" s="1"/>
  <c r="J90" i="22"/>
  <c r="J95" i="22" s="1"/>
  <c r="I90" i="22"/>
  <c r="I95" i="22" s="1"/>
  <c r="H90" i="22"/>
  <c r="H95" i="22" s="1"/>
  <c r="G90" i="22"/>
  <c r="G95" i="22" s="1"/>
  <c r="F90" i="22"/>
  <c r="F95" i="22" s="1"/>
  <c r="E90" i="22"/>
  <c r="E95" i="22" s="1"/>
  <c r="D90" i="22"/>
  <c r="D95" i="22" s="1"/>
  <c r="C90" i="22"/>
  <c r="S89" i="22"/>
  <c r="S88" i="22"/>
  <c r="S86" i="22"/>
  <c r="S85" i="22"/>
  <c r="S84" i="22"/>
  <c r="S83" i="22"/>
  <c r="R82" i="22"/>
  <c r="R87" i="22" s="1"/>
  <c r="Q82" i="22"/>
  <c r="Q87" i="22" s="1"/>
  <c r="P82" i="22"/>
  <c r="P87" i="22" s="1"/>
  <c r="O82" i="22"/>
  <c r="O87" i="22" s="1"/>
  <c r="N82" i="22"/>
  <c r="N87" i="22" s="1"/>
  <c r="M82" i="22"/>
  <c r="M87" i="22" s="1"/>
  <c r="L82" i="22"/>
  <c r="L87" i="22" s="1"/>
  <c r="K82" i="22"/>
  <c r="K87" i="22" s="1"/>
  <c r="J82" i="22"/>
  <c r="J87" i="22" s="1"/>
  <c r="I82" i="22"/>
  <c r="I87" i="22" s="1"/>
  <c r="H82" i="22"/>
  <c r="H87" i="22" s="1"/>
  <c r="G82" i="22"/>
  <c r="G87" i="22" s="1"/>
  <c r="F82" i="22"/>
  <c r="F87" i="22" s="1"/>
  <c r="E82" i="22"/>
  <c r="E87" i="22" s="1"/>
  <c r="D82" i="22"/>
  <c r="D87" i="22" s="1"/>
  <c r="C82" i="22"/>
  <c r="S81" i="22"/>
  <c r="S80" i="22"/>
  <c r="S78" i="22"/>
  <c r="S77" i="22"/>
  <c r="S76" i="22"/>
  <c r="S75" i="22"/>
  <c r="R74" i="22"/>
  <c r="R79" i="22" s="1"/>
  <c r="Q74" i="22"/>
  <c r="Q79" i="22" s="1"/>
  <c r="P74" i="22"/>
  <c r="P79" i="22" s="1"/>
  <c r="O74" i="22"/>
  <c r="O79" i="22" s="1"/>
  <c r="N74" i="22"/>
  <c r="N79" i="22" s="1"/>
  <c r="M74" i="22"/>
  <c r="M79" i="22" s="1"/>
  <c r="L74" i="22"/>
  <c r="L79" i="22" s="1"/>
  <c r="K74" i="22"/>
  <c r="K79" i="22" s="1"/>
  <c r="J74" i="22"/>
  <c r="J79" i="22" s="1"/>
  <c r="I74" i="22"/>
  <c r="I79" i="22" s="1"/>
  <c r="H74" i="22"/>
  <c r="H79" i="22" s="1"/>
  <c r="G74" i="22"/>
  <c r="G79" i="22" s="1"/>
  <c r="F74" i="22"/>
  <c r="F79" i="22" s="1"/>
  <c r="E74" i="22"/>
  <c r="E79" i="22" s="1"/>
  <c r="D74" i="22"/>
  <c r="D79" i="22" s="1"/>
  <c r="C74" i="22"/>
  <c r="S73" i="22"/>
  <c r="S72" i="22"/>
  <c r="S70" i="22"/>
  <c r="S69" i="22"/>
  <c r="S68" i="22"/>
  <c r="S67" i="22"/>
  <c r="R66" i="22"/>
  <c r="R71" i="22" s="1"/>
  <c r="Q66" i="22"/>
  <c r="Q71" i="22" s="1"/>
  <c r="P66" i="22"/>
  <c r="P71" i="22" s="1"/>
  <c r="O66" i="22"/>
  <c r="O71" i="22" s="1"/>
  <c r="N66" i="22"/>
  <c r="N71" i="22" s="1"/>
  <c r="M66" i="22"/>
  <c r="M71" i="22" s="1"/>
  <c r="L66" i="22"/>
  <c r="L71" i="22" s="1"/>
  <c r="K66" i="22"/>
  <c r="K71" i="22" s="1"/>
  <c r="J66" i="22"/>
  <c r="J71" i="22" s="1"/>
  <c r="I66" i="22"/>
  <c r="I71" i="22" s="1"/>
  <c r="H66" i="22"/>
  <c r="H71" i="22" s="1"/>
  <c r="G66" i="22"/>
  <c r="G71" i="22" s="1"/>
  <c r="F66" i="22"/>
  <c r="F71" i="22" s="1"/>
  <c r="E66" i="22"/>
  <c r="E71" i="22" s="1"/>
  <c r="D66" i="22"/>
  <c r="D71" i="22" s="1"/>
  <c r="C66" i="22"/>
  <c r="S65" i="22"/>
  <c r="S64" i="22"/>
  <c r="S62" i="22"/>
  <c r="S61" i="22"/>
  <c r="S60" i="22"/>
  <c r="S59" i="22"/>
  <c r="R58" i="22"/>
  <c r="Q58" i="22"/>
  <c r="P58" i="22"/>
  <c r="O58" i="22"/>
  <c r="N58" i="22"/>
  <c r="M58" i="22"/>
  <c r="L58" i="22"/>
  <c r="K58" i="22"/>
  <c r="J58" i="22"/>
  <c r="I58" i="22"/>
  <c r="H58" i="22"/>
  <c r="G58" i="22"/>
  <c r="F58" i="22"/>
  <c r="E58" i="22"/>
  <c r="D58" i="22"/>
  <c r="C58" i="22"/>
  <c r="S58" i="22" s="1"/>
  <c r="S57" i="22"/>
  <c r="R56" i="22"/>
  <c r="R63" i="22" s="1"/>
  <c r="Q56" i="22"/>
  <c r="Q63" i="22" s="1"/>
  <c r="P56" i="22"/>
  <c r="P63" i="22" s="1"/>
  <c r="O56" i="22"/>
  <c r="O63" i="22" s="1"/>
  <c r="N56" i="22"/>
  <c r="N63" i="22" s="1"/>
  <c r="M56" i="22"/>
  <c r="M63" i="22" s="1"/>
  <c r="L56" i="22"/>
  <c r="L63" i="22" s="1"/>
  <c r="K56" i="22"/>
  <c r="K63" i="22" s="1"/>
  <c r="J56" i="22"/>
  <c r="J63" i="22" s="1"/>
  <c r="I56" i="22"/>
  <c r="I63" i="22" s="1"/>
  <c r="H56" i="22"/>
  <c r="H63" i="22" s="1"/>
  <c r="G56" i="22"/>
  <c r="G63" i="22" s="1"/>
  <c r="F56" i="22"/>
  <c r="F63" i="22" s="1"/>
  <c r="E56" i="22"/>
  <c r="E63" i="22" s="1"/>
  <c r="D56" i="22"/>
  <c r="D63" i="22" s="1"/>
  <c r="C56" i="22"/>
  <c r="S54" i="22"/>
  <c r="S53" i="22"/>
  <c r="S52" i="22"/>
  <c r="S51" i="22"/>
  <c r="R50" i="22"/>
  <c r="R55" i="22" s="1"/>
  <c r="Q50" i="22"/>
  <c r="Q55" i="22" s="1"/>
  <c r="P50" i="22"/>
  <c r="P55" i="22" s="1"/>
  <c r="O50" i="22"/>
  <c r="O55" i="22" s="1"/>
  <c r="N50" i="22"/>
  <c r="N55" i="22" s="1"/>
  <c r="M50" i="22"/>
  <c r="M55" i="22" s="1"/>
  <c r="L50" i="22"/>
  <c r="L55" i="22" s="1"/>
  <c r="K50" i="22"/>
  <c r="K55" i="22" s="1"/>
  <c r="J50" i="22"/>
  <c r="J55" i="22" s="1"/>
  <c r="I50" i="22"/>
  <c r="I55" i="22" s="1"/>
  <c r="H50" i="22"/>
  <c r="H55" i="22" s="1"/>
  <c r="G50" i="22"/>
  <c r="G55" i="22" s="1"/>
  <c r="F50" i="22"/>
  <c r="F55" i="22" s="1"/>
  <c r="E50" i="22"/>
  <c r="E55" i="22" s="1"/>
  <c r="D50" i="22"/>
  <c r="D55" i="22" s="1"/>
  <c r="C50" i="22"/>
  <c r="S49" i="22"/>
  <c r="S48" i="22"/>
  <c r="S46" i="22"/>
  <c r="S45" i="22"/>
  <c r="S44" i="22"/>
  <c r="S43" i="22"/>
  <c r="R42" i="22"/>
  <c r="R47" i="22" s="1"/>
  <c r="Q42" i="22"/>
  <c r="Q47" i="22" s="1"/>
  <c r="P42" i="22"/>
  <c r="P47" i="22" s="1"/>
  <c r="O42" i="22"/>
  <c r="O47" i="22" s="1"/>
  <c r="N42" i="22"/>
  <c r="N47" i="22" s="1"/>
  <c r="M42" i="22"/>
  <c r="M47" i="22" s="1"/>
  <c r="L42" i="22"/>
  <c r="L47" i="22" s="1"/>
  <c r="K42" i="22"/>
  <c r="K47" i="22" s="1"/>
  <c r="J42" i="22"/>
  <c r="J47" i="22" s="1"/>
  <c r="I42" i="22"/>
  <c r="I47" i="22" s="1"/>
  <c r="H42" i="22"/>
  <c r="H47" i="22" s="1"/>
  <c r="G42" i="22"/>
  <c r="G47" i="22" s="1"/>
  <c r="F42" i="22"/>
  <c r="F47" i="22" s="1"/>
  <c r="E42" i="22"/>
  <c r="E47" i="22" s="1"/>
  <c r="D42" i="22"/>
  <c r="D47" i="22" s="1"/>
  <c r="C42" i="22"/>
  <c r="S41" i="22"/>
  <c r="S40" i="22"/>
  <c r="S38" i="22"/>
  <c r="S37" i="22"/>
  <c r="S36" i="22"/>
  <c r="S35" i="22"/>
  <c r="R34" i="22"/>
  <c r="R39" i="22" s="1"/>
  <c r="Q34" i="22"/>
  <c r="Q39" i="22" s="1"/>
  <c r="P34" i="22"/>
  <c r="P39" i="22" s="1"/>
  <c r="O34" i="22"/>
  <c r="O39" i="22" s="1"/>
  <c r="N34" i="22"/>
  <c r="N39" i="22" s="1"/>
  <c r="M34" i="22"/>
  <c r="M39" i="22" s="1"/>
  <c r="L34" i="22"/>
  <c r="L39" i="22" s="1"/>
  <c r="K34" i="22"/>
  <c r="K39" i="22" s="1"/>
  <c r="J34" i="22"/>
  <c r="J39" i="22" s="1"/>
  <c r="I34" i="22"/>
  <c r="I39" i="22" s="1"/>
  <c r="H34" i="22"/>
  <c r="H39" i="22" s="1"/>
  <c r="G34" i="22"/>
  <c r="G39" i="22" s="1"/>
  <c r="F34" i="22"/>
  <c r="F39" i="22" s="1"/>
  <c r="E34" i="22"/>
  <c r="E39" i="22" s="1"/>
  <c r="D34" i="22"/>
  <c r="D39" i="22" s="1"/>
  <c r="C34" i="22"/>
  <c r="S33" i="22"/>
  <c r="S32" i="22"/>
  <c r="S30" i="22"/>
  <c r="S29" i="22"/>
  <c r="S28" i="22"/>
  <c r="S27" i="22"/>
  <c r="S26" i="22"/>
  <c r="S25" i="22"/>
  <c r="R24" i="22"/>
  <c r="R31" i="22" s="1"/>
  <c r="Q24" i="22"/>
  <c r="Q31" i="22" s="1"/>
  <c r="P24" i="22"/>
  <c r="P31" i="22" s="1"/>
  <c r="O24" i="22"/>
  <c r="O31" i="22" s="1"/>
  <c r="N24" i="22"/>
  <c r="N31" i="22" s="1"/>
  <c r="M24" i="22"/>
  <c r="M31" i="22" s="1"/>
  <c r="L24" i="22"/>
  <c r="L31" i="22" s="1"/>
  <c r="K24" i="22"/>
  <c r="K31" i="22" s="1"/>
  <c r="J24" i="22"/>
  <c r="J31" i="22" s="1"/>
  <c r="I24" i="22"/>
  <c r="I31" i="22" s="1"/>
  <c r="H24" i="22"/>
  <c r="H31" i="22" s="1"/>
  <c r="G24" i="22"/>
  <c r="G31" i="22" s="1"/>
  <c r="F24" i="22"/>
  <c r="F31" i="22" s="1"/>
  <c r="E24" i="22"/>
  <c r="E31" i="22" s="1"/>
  <c r="D24" i="22"/>
  <c r="D31" i="22" s="1"/>
  <c r="C24" i="22"/>
  <c r="S22" i="22"/>
  <c r="S21" i="22"/>
  <c r="S20" i="22"/>
  <c r="S19" i="22"/>
  <c r="R18" i="22"/>
  <c r="Q18" i="22"/>
  <c r="P18" i="22"/>
  <c r="O18" i="22"/>
  <c r="N18" i="22"/>
  <c r="M18" i="22"/>
  <c r="L18" i="22"/>
  <c r="K18" i="22"/>
  <c r="J18" i="22"/>
  <c r="I18" i="22"/>
  <c r="H18" i="22"/>
  <c r="G18" i="22"/>
  <c r="F18" i="22"/>
  <c r="E18" i="22"/>
  <c r="D18" i="22"/>
  <c r="C18" i="22"/>
  <c r="S18" i="22" s="1"/>
  <c r="S17" i="22"/>
  <c r="R16" i="22"/>
  <c r="R23" i="22" s="1"/>
  <c r="Q16" i="22"/>
  <c r="Q23" i="22" s="1"/>
  <c r="P16" i="22"/>
  <c r="P23" i="22" s="1"/>
  <c r="O16" i="22"/>
  <c r="O23" i="22" s="1"/>
  <c r="N16" i="22"/>
  <c r="N23" i="22" s="1"/>
  <c r="M16" i="22"/>
  <c r="M23" i="22" s="1"/>
  <c r="L16" i="22"/>
  <c r="L23" i="22" s="1"/>
  <c r="K16" i="22"/>
  <c r="K23" i="22" s="1"/>
  <c r="J16" i="22"/>
  <c r="J23" i="22" s="1"/>
  <c r="I16" i="22"/>
  <c r="I23" i="22" s="1"/>
  <c r="H16" i="22"/>
  <c r="H23" i="22" s="1"/>
  <c r="G16" i="22"/>
  <c r="G23" i="22" s="1"/>
  <c r="F16" i="22"/>
  <c r="F23" i="22" s="1"/>
  <c r="E16" i="22"/>
  <c r="E23" i="22" s="1"/>
  <c r="D16" i="22"/>
  <c r="D23" i="22" s="1"/>
  <c r="C16" i="22"/>
  <c r="R15" i="22"/>
  <c r="Q15" i="22"/>
  <c r="P15" i="22"/>
  <c r="O15" i="22"/>
  <c r="N15" i="22"/>
  <c r="M15" i="22"/>
  <c r="L15" i="22"/>
  <c r="K15" i="22"/>
  <c r="J15" i="22"/>
  <c r="I15" i="22"/>
  <c r="H15" i="22"/>
  <c r="G15" i="22"/>
  <c r="F15" i="22"/>
  <c r="E15" i="22"/>
  <c r="D15" i="22"/>
  <c r="C15" i="22"/>
  <c r="S15" i="22" s="1"/>
  <c r="S14" i="22"/>
  <c r="S13" i="22"/>
  <c r="S12" i="22"/>
  <c r="S11" i="22"/>
  <c r="S10" i="22"/>
  <c r="S9" i="22"/>
  <c r="S8" i="22"/>
  <c r="O544" i="4"/>
  <c r="K544" i="4"/>
  <c r="C544" i="4"/>
  <c r="H447" i="4"/>
  <c r="F448" i="4"/>
  <c r="M432" i="4"/>
  <c r="L432" i="4"/>
  <c r="E432" i="4"/>
  <c r="D432" i="4"/>
  <c r="O142" i="10"/>
  <c r="M142" i="10"/>
  <c r="K142" i="10"/>
  <c r="D142" i="10"/>
  <c r="C142" i="10"/>
  <c r="I334" i="4"/>
  <c r="G333" i="4"/>
  <c r="F251" i="14"/>
  <c r="D251" i="14"/>
  <c r="O238" i="14"/>
  <c r="M238" i="14"/>
  <c r="G238" i="14"/>
  <c r="E238" i="14"/>
  <c r="N320" i="4"/>
  <c r="L320" i="4"/>
  <c r="F320" i="4"/>
  <c r="D320" i="4"/>
  <c r="F319" i="4"/>
  <c r="D319" i="4"/>
  <c r="K317" i="4"/>
  <c r="I107" i="10"/>
  <c r="C317" i="4"/>
  <c r="E113" i="10"/>
  <c r="I110" i="10"/>
  <c r="G110" i="10"/>
  <c r="P450" i="19"/>
  <c r="O450" i="19"/>
  <c r="N106" i="10" s="1"/>
  <c r="N450" i="19"/>
  <c r="M450" i="19"/>
  <c r="L106" i="10" s="1"/>
  <c r="L450" i="19"/>
  <c r="K450" i="19"/>
  <c r="J106" i="10" s="1"/>
  <c r="J450" i="19"/>
  <c r="I450" i="19"/>
  <c r="H450" i="19"/>
  <c r="G450" i="19"/>
  <c r="F106" i="10" s="1"/>
  <c r="F450" i="19"/>
  <c r="E450" i="19"/>
  <c r="D106" i="10" s="1"/>
  <c r="D450" i="19"/>
  <c r="T174" i="16"/>
  <c r="T173" i="16"/>
  <c r="T172" i="16"/>
  <c r="T171" i="16"/>
  <c r="T170" i="16"/>
  <c r="T169" i="16"/>
  <c r="S175" i="16"/>
  <c r="R175" i="16"/>
  <c r="Q175" i="16"/>
  <c r="P175" i="16"/>
  <c r="O175" i="16"/>
  <c r="N175" i="16"/>
  <c r="M175" i="16"/>
  <c r="L175" i="16"/>
  <c r="K175" i="16"/>
  <c r="J175" i="16"/>
  <c r="I175" i="16"/>
  <c r="H175" i="16"/>
  <c r="G175" i="16"/>
  <c r="F175" i="16"/>
  <c r="E175" i="16"/>
  <c r="T166" i="16"/>
  <c r="T165" i="16"/>
  <c r="T164" i="16"/>
  <c r="T163" i="16"/>
  <c r="T162" i="16"/>
  <c r="T161" i="16"/>
  <c r="S167" i="16"/>
  <c r="R167" i="16"/>
  <c r="Q167" i="16"/>
  <c r="P167" i="16"/>
  <c r="O167" i="16"/>
  <c r="N167" i="16"/>
  <c r="M167" i="16"/>
  <c r="L167" i="16"/>
  <c r="K167" i="16"/>
  <c r="J167" i="16"/>
  <c r="I167" i="16"/>
  <c r="H167" i="16"/>
  <c r="G167" i="16"/>
  <c r="F167" i="16"/>
  <c r="E167" i="16"/>
  <c r="T158" i="16"/>
  <c r="T157" i="16"/>
  <c r="T156" i="16"/>
  <c r="T155" i="16"/>
  <c r="T153" i="16"/>
  <c r="S159" i="16"/>
  <c r="R159" i="16"/>
  <c r="Q159" i="16"/>
  <c r="P159" i="16"/>
  <c r="O159" i="16"/>
  <c r="N159" i="16"/>
  <c r="M159" i="16"/>
  <c r="L159" i="16"/>
  <c r="K159" i="16"/>
  <c r="J159" i="16"/>
  <c r="I159" i="16"/>
  <c r="H159" i="16"/>
  <c r="G159" i="16"/>
  <c r="F159" i="16"/>
  <c r="E159" i="16"/>
  <c r="T150" i="16"/>
  <c r="T149" i="16"/>
  <c r="T148" i="16"/>
  <c r="T147" i="16"/>
  <c r="T146" i="16"/>
  <c r="T145" i="16"/>
  <c r="S151" i="16"/>
  <c r="R151" i="16"/>
  <c r="Q151" i="16"/>
  <c r="P151" i="16"/>
  <c r="O151" i="16"/>
  <c r="N151" i="16"/>
  <c r="M151" i="16"/>
  <c r="L151" i="16"/>
  <c r="K151" i="16"/>
  <c r="J151" i="16"/>
  <c r="I151" i="16"/>
  <c r="H151" i="16"/>
  <c r="G151" i="16"/>
  <c r="F151" i="16"/>
  <c r="E151" i="16"/>
  <c r="T142" i="16"/>
  <c r="T141" i="16"/>
  <c r="T140" i="16"/>
  <c r="T139" i="16"/>
  <c r="T138" i="16"/>
  <c r="T137" i="16"/>
  <c r="S143" i="16"/>
  <c r="R143" i="16"/>
  <c r="Q143" i="16"/>
  <c r="P143" i="16"/>
  <c r="O143" i="16"/>
  <c r="N143" i="16"/>
  <c r="M143" i="16"/>
  <c r="L143" i="16"/>
  <c r="K143" i="16"/>
  <c r="J143" i="16"/>
  <c r="I143" i="16"/>
  <c r="H143" i="16"/>
  <c r="G143" i="16"/>
  <c r="F143" i="16"/>
  <c r="E143" i="16"/>
  <c r="S135" i="16"/>
  <c r="R135" i="16"/>
  <c r="Q135" i="16"/>
  <c r="P135" i="16"/>
  <c r="O135" i="16"/>
  <c r="N135" i="16"/>
  <c r="M135" i="16"/>
  <c r="L135" i="16"/>
  <c r="K135" i="16"/>
  <c r="J135" i="16"/>
  <c r="I135" i="16"/>
  <c r="H135" i="16"/>
  <c r="G135" i="16"/>
  <c r="F135" i="16"/>
  <c r="E135" i="16"/>
  <c r="D135" i="16"/>
  <c r="T134" i="16"/>
  <c r="T133" i="16"/>
  <c r="T132" i="16"/>
  <c r="T131" i="16"/>
  <c r="T130" i="16"/>
  <c r="T129" i="16"/>
  <c r="T128" i="16"/>
  <c r="S127" i="16"/>
  <c r="R127" i="16"/>
  <c r="Q127" i="16"/>
  <c r="P127" i="16"/>
  <c r="O127" i="16"/>
  <c r="N127" i="16"/>
  <c r="M127" i="16"/>
  <c r="L127" i="16"/>
  <c r="K127" i="16"/>
  <c r="J127" i="16"/>
  <c r="I127" i="16"/>
  <c r="H127" i="16"/>
  <c r="G127" i="16"/>
  <c r="F127" i="16"/>
  <c r="E127" i="16"/>
  <c r="D127" i="16"/>
  <c r="T126" i="16"/>
  <c r="T125" i="16"/>
  <c r="T124" i="16"/>
  <c r="T123" i="16"/>
  <c r="T122" i="16"/>
  <c r="T121" i="16"/>
  <c r="T120" i="16"/>
  <c r="S119" i="16"/>
  <c r="R119" i="16"/>
  <c r="Q119" i="16"/>
  <c r="P119" i="16"/>
  <c r="O119" i="16"/>
  <c r="N119" i="16"/>
  <c r="M119" i="16"/>
  <c r="L119" i="16"/>
  <c r="K119" i="16"/>
  <c r="J119" i="16"/>
  <c r="I119" i="16"/>
  <c r="H119" i="16"/>
  <c r="G119" i="16"/>
  <c r="F119" i="16"/>
  <c r="E119" i="16"/>
  <c r="D119" i="16"/>
  <c r="T118" i="16"/>
  <c r="T117" i="16"/>
  <c r="T116" i="16"/>
  <c r="T115" i="16"/>
  <c r="T114" i="16"/>
  <c r="T113" i="16"/>
  <c r="T112" i="16"/>
  <c r="S111" i="16"/>
  <c r="R111" i="16"/>
  <c r="Q111" i="16"/>
  <c r="P111" i="16"/>
  <c r="O111" i="16"/>
  <c r="N111" i="16"/>
  <c r="M111" i="16"/>
  <c r="L111" i="16"/>
  <c r="K111" i="16"/>
  <c r="J111" i="16"/>
  <c r="I111" i="16"/>
  <c r="H111" i="16"/>
  <c r="G111" i="16"/>
  <c r="F111" i="16"/>
  <c r="E111" i="16"/>
  <c r="D111" i="16"/>
  <c r="T110" i="16"/>
  <c r="T109" i="16"/>
  <c r="T108" i="16"/>
  <c r="T107" i="16"/>
  <c r="T106" i="16"/>
  <c r="T105" i="16"/>
  <c r="T104" i="16"/>
  <c r="S103" i="16"/>
  <c r="R103" i="16"/>
  <c r="Q103" i="16"/>
  <c r="P103" i="16"/>
  <c r="O103" i="16"/>
  <c r="N103" i="16"/>
  <c r="M103" i="16"/>
  <c r="L103" i="16"/>
  <c r="K103" i="16"/>
  <c r="J103" i="16"/>
  <c r="I103" i="16"/>
  <c r="H103" i="16"/>
  <c r="G103" i="16"/>
  <c r="F103" i="16"/>
  <c r="E103" i="16"/>
  <c r="D103" i="16"/>
  <c r="T102" i="16"/>
  <c r="T101" i="16"/>
  <c r="T100" i="16"/>
  <c r="T99" i="16"/>
  <c r="T98" i="16"/>
  <c r="T97" i="16"/>
  <c r="T96" i="16"/>
  <c r="S95" i="16"/>
  <c r="R95" i="16"/>
  <c r="Q95" i="16"/>
  <c r="P95" i="16"/>
  <c r="O95" i="16"/>
  <c r="N95" i="16"/>
  <c r="M95" i="16"/>
  <c r="L95" i="16"/>
  <c r="K95" i="16"/>
  <c r="J95" i="16"/>
  <c r="I95" i="16"/>
  <c r="H95" i="16"/>
  <c r="G95" i="16"/>
  <c r="F95" i="16"/>
  <c r="E95" i="16"/>
  <c r="D95" i="16"/>
  <c r="T94" i="16"/>
  <c r="T93" i="16"/>
  <c r="T92" i="16"/>
  <c r="T91" i="16"/>
  <c r="T90" i="16"/>
  <c r="T89" i="16"/>
  <c r="T88" i="16"/>
  <c r="S87" i="16"/>
  <c r="R87" i="16"/>
  <c r="Q87" i="16"/>
  <c r="P87" i="16"/>
  <c r="O87" i="16"/>
  <c r="N87" i="16"/>
  <c r="M87" i="16"/>
  <c r="L87" i="16"/>
  <c r="K87" i="16"/>
  <c r="J87" i="16"/>
  <c r="I87" i="16"/>
  <c r="H87" i="16"/>
  <c r="G87" i="16"/>
  <c r="F87" i="16"/>
  <c r="E87" i="16"/>
  <c r="D87" i="16"/>
  <c r="T86" i="16"/>
  <c r="T85" i="16"/>
  <c r="T84" i="16"/>
  <c r="T83" i="16"/>
  <c r="T82" i="16"/>
  <c r="T81" i="16"/>
  <c r="T80" i="16"/>
  <c r="S79" i="16"/>
  <c r="R79" i="16"/>
  <c r="Q79" i="16"/>
  <c r="P79" i="16"/>
  <c r="O79" i="16"/>
  <c r="N79" i="16"/>
  <c r="M79" i="16"/>
  <c r="L79" i="16"/>
  <c r="K79" i="16"/>
  <c r="J79" i="16"/>
  <c r="I79" i="16"/>
  <c r="H79" i="16"/>
  <c r="G79" i="16"/>
  <c r="F79" i="16"/>
  <c r="E79" i="16"/>
  <c r="D79" i="16"/>
  <c r="T78" i="16"/>
  <c r="T77" i="16"/>
  <c r="T76" i="16"/>
  <c r="T75" i="16"/>
  <c r="T74" i="16"/>
  <c r="T73" i="16"/>
  <c r="T72" i="16"/>
  <c r="S71" i="16"/>
  <c r="R71" i="16"/>
  <c r="Q71" i="16"/>
  <c r="P71" i="16"/>
  <c r="O71" i="16"/>
  <c r="N71" i="16"/>
  <c r="M71" i="16"/>
  <c r="L71" i="16"/>
  <c r="K71" i="16"/>
  <c r="J71" i="16"/>
  <c r="I71" i="16"/>
  <c r="H71" i="16"/>
  <c r="G71" i="16"/>
  <c r="F71" i="16"/>
  <c r="E71" i="16"/>
  <c r="D71" i="16"/>
  <c r="T70" i="16"/>
  <c r="T69" i="16"/>
  <c r="T68" i="16"/>
  <c r="T67" i="16"/>
  <c r="T66" i="16"/>
  <c r="T65" i="16"/>
  <c r="T64" i="16"/>
  <c r="S63" i="16"/>
  <c r="R63" i="16"/>
  <c r="Q63" i="16"/>
  <c r="P63" i="16"/>
  <c r="O63" i="16"/>
  <c r="N63" i="16"/>
  <c r="M63" i="16"/>
  <c r="L63" i="16"/>
  <c r="K63" i="16"/>
  <c r="J63" i="16"/>
  <c r="I63" i="16"/>
  <c r="H63" i="16"/>
  <c r="G63" i="16"/>
  <c r="F63" i="16"/>
  <c r="E63" i="16"/>
  <c r="D63" i="16"/>
  <c r="T62" i="16"/>
  <c r="T61" i="16"/>
  <c r="T60" i="16"/>
  <c r="T59" i="16"/>
  <c r="T58" i="16"/>
  <c r="T57" i="16"/>
  <c r="T56" i="16"/>
  <c r="S55" i="16"/>
  <c r="R55" i="16"/>
  <c r="Q55" i="16"/>
  <c r="P55" i="16"/>
  <c r="O55" i="16"/>
  <c r="N55" i="16"/>
  <c r="M55" i="16"/>
  <c r="L55" i="16"/>
  <c r="K55" i="16"/>
  <c r="J55" i="16"/>
  <c r="I55" i="16"/>
  <c r="H55" i="16"/>
  <c r="G55" i="16"/>
  <c r="F55" i="16"/>
  <c r="E55" i="16"/>
  <c r="D55" i="16"/>
  <c r="T54" i="16"/>
  <c r="T53" i="16"/>
  <c r="T52" i="16"/>
  <c r="T51" i="16"/>
  <c r="T50" i="16"/>
  <c r="T49" i="16"/>
  <c r="T48" i="16"/>
  <c r="S47" i="16"/>
  <c r="R47" i="16"/>
  <c r="Q47" i="16"/>
  <c r="P47" i="16"/>
  <c r="O47" i="16"/>
  <c r="N47" i="16"/>
  <c r="M47" i="16"/>
  <c r="L47" i="16"/>
  <c r="K47" i="16"/>
  <c r="J47" i="16"/>
  <c r="I47" i="16"/>
  <c r="H47" i="16"/>
  <c r="G47" i="16"/>
  <c r="F47" i="16"/>
  <c r="E47" i="16"/>
  <c r="D47" i="16"/>
  <c r="T46" i="16"/>
  <c r="T45" i="16"/>
  <c r="T44" i="16"/>
  <c r="T43" i="16"/>
  <c r="T42" i="16"/>
  <c r="T41" i="16"/>
  <c r="T40" i="16"/>
  <c r="S31" i="16"/>
  <c r="R31" i="16"/>
  <c r="Q31" i="16"/>
  <c r="P31" i="16"/>
  <c r="O31" i="16"/>
  <c r="N31" i="16"/>
  <c r="M31" i="16"/>
  <c r="L31" i="16"/>
  <c r="K31" i="16"/>
  <c r="J31" i="16"/>
  <c r="I31" i="16"/>
  <c r="H31" i="16"/>
  <c r="G31" i="16"/>
  <c r="F31" i="16"/>
  <c r="E31" i="16"/>
  <c r="D31" i="16"/>
  <c r="T30" i="16"/>
  <c r="T29" i="16"/>
  <c r="T28" i="16"/>
  <c r="T27" i="16"/>
  <c r="T26" i="16"/>
  <c r="T25" i="16"/>
  <c r="T24" i="16"/>
  <c r="T22" i="16"/>
  <c r="T21" i="16"/>
  <c r="T20" i="16"/>
  <c r="T19" i="16"/>
  <c r="T18" i="16"/>
  <c r="T17" i="16"/>
  <c r="S23" i="16"/>
  <c r="R23" i="16"/>
  <c r="Q23" i="16"/>
  <c r="P23" i="16"/>
  <c r="O23" i="16"/>
  <c r="N23" i="16"/>
  <c r="M23" i="16"/>
  <c r="L23" i="16"/>
  <c r="K23" i="16"/>
  <c r="J23" i="16"/>
  <c r="I23" i="16"/>
  <c r="H23" i="16"/>
  <c r="G23" i="16"/>
  <c r="F23" i="16"/>
  <c r="E23" i="16"/>
  <c r="S15" i="16"/>
  <c r="R15" i="16"/>
  <c r="Q15" i="16"/>
  <c r="P15" i="16"/>
  <c r="O15" i="16"/>
  <c r="N15" i="16"/>
  <c r="M15" i="16"/>
  <c r="L15" i="16"/>
  <c r="K15" i="16"/>
  <c r="J15" i="16"/>
  <c r="I15" i="16"/>
  <c r="H15" i="16"/>
  <c r="G15" i="16"/>
  <c r="F15" i="16"/>
  <c r="E15" i="16"/>
  <c r="D15" i="16"/>
  <c r="T14" i="16"/>
  <c r="T13" i="16"/>
  <c r="T12" i="16"/>
  <c r="T11" i="16"/>
  <c r="T10" i="16"/>
  <c r="T9" i="16"/>
  <c r="T8" i="16"/>
  <c r="T174" i="15"/>
  <c r="T173" i="15"/>
  <c r="T172" i="15"/>
  <c r="T171" i="15"/>
  <c r="T170" i="15"/>
  <c r="T169" i="15"/>
  <c r="S175" i="15"/>
  <c r="R175" i="15"/>
  <c r="Q175" i="15"/>
  <c r="P175" i="15"/>
  <c r="O175" i="15"/>
  <c r="N175" i="15"/>
  <c r="M175" i="15"/>
  <c r="L175" i="15"/>
  <c r="K175" i="15"/>
  <c r="J175" i="15"/>
  <c r="I175" i="15"/>
  <c r="H175" i="15"/>
  <c r="G175" i="15"/>
  <c r="F175" i="15"/>
  <c r="E175" i="15"/>
  <c r="T166" i="15"/>
  <c r="T165" i="15"/>
  <c r="T164" i="15"/>
  <c r="T163" i="15"/>
  <c r="T162" i="15"/>
  <c r="T161" i="15"/>
  <c r="S167" i="15"/>
  <c r="R167" i="15"/>
  <c r="Q167" i="15"/>
  <c r="P167" i="15"/>
  <c r="O167" i="15"/>
  <c r="N167" i="15"/>
  <c r="M167" i="15"/>
  <c r="L167" i="15"/>
  <c r="K167" i="15"/>
  <c r="J167" i="15"/>
  <c r="I167" i="15"/>
  <c r="H167" i="15"/>
  <c r="G167" i="15"/>
  <c r="F167" i="15"/>
  <c r="E167" i="15"/>
  <c r="T157" i="15"/>
  <c r="T156" i="15"/>
  <c r="T155" i="15"/>
  <c r="T154" i="15"/>
  <c r="T153" i="15"/>
  <c r="S159" i="15"/>
  <c r="R159" i="15"/>
  <c r="Q159" i="15"/>
  <c r="P159" i="15"/>
  <c r="O159" i="15"/>
  <c r="N159" i="15"/>
  <c r="M159" i="15"/>
  <c r="L159" i="15"/>
  <c r="K159" i="15"/>
  <c r="J159" i="15"/>
  <c r="I159" i="15"/>
  <c r="H159" i="15"/>
  <c r="G159" i="15"/>
  <c r="F159" i="15"/>
  <c r="E159" i="15"/>
  <c r="O14" i="8"/>
  <c r="M14" i="8"/>
  <c r="G14" i="8"/>
  <c r="E14" i="8"/>
  <c r="T150" i="15"/>
  <c r="O13" i="8"/>
  <c r="M13" i="8"/>
  <c r="G13" i="8"/>
  <c r="E13" i="8"/>
  <c r="T149" i="15"/>
  <c r="T148" i="15"/>
  <c r="T147" i="15"/>
  <c r="T146" i="15"/>
  <c r="T145" i="15"/>
  <c r="S151" i="15"/>
  <c r="R151" i="15"/>
  <c r="Q151" i="15"/>
  <c r="P151" i="15"/>
  <c r="O151" i="15"/>
  <c r="N151" i="15"/>
  <c r="M151" i="15"/>
  <c r="L151" i="15"/>
  <c r="K151" i="15"/>
  <c r="J151" i="15"/>
  <c r="I151" i="15"/>
  <c r="H151" i="15"/>
  <c r="G151" i="15"/>
  <c r="F151" i="15"/>
  <c r="E151" i="15"/>
  <c r="T142" i="15"/>
  <c r="T141" i="15"/>
  <c r="Q12" i="8"/>
  <c r="I12" i="8"/>
  <c r="T140" i="15"/>
  <c r="Q11" i="8"/>
  <c r="I11" i="8"/>
  <c r="T139" i="15"/>
  <c r="T138" i="15"/>
  <c r="Q9" i="8"/>
  <c r="I9" i="8"/>
  <c r="T137" i="15"/>
  <c r="S143" i="15"/>
  <c r="R143" i="15"/>
  <c r="Q143" i="15"/>
  <c r="P143" i="15"/>
  <c r="O143" i="15"/>
  <c r="N143" i="15"/>
  <c r="M143" i="15"/>
  <c r="L143" i="15"/>
  <c r="K143" i="15"/>
  <c r="J143" i="15"/>
  <c r="I143" i="15"/>
  <c r="H143" i="15"/>
  <c r="G143" i="15"/>
  <c r="F143" i="15"/>
  <c r="E143" i="15"/>
  <c r="C358" i="4"/>
  <c r="S135" i="15"/>
  <c r="R135" i="15"/>
  <c r="Q135" i="15"/>
  <c r="P135" i="15"/>
  <c r="O135" i="15"/>
  <c r="N135" i="15"/>
  <c r="M135" i="15"/>
  <c r="L135" i="15"/>
  <c r="K135" i="15"/>
  <c r="J135" i="15"/>
  <c r="I135" i="15"/>
  <c r="H135" i="15"/>
  <c r="G135" i="15"/>
  <c r="F135" i="15"/>
  <c r="E135" i="15"/>
  <c r="D135" i="15"/>
  <c r="T134" i="15"/>
  <c r="T133" i="15"/>
  <c r="T132" i="15"/>
  <c r="T131" i="15"/>
  <c r="T130" i="15"/>
  <c r="T129" i="15"/>
  <c r="T128" i="15"/>
  <c r="S127" i="15"/>
  <c r="R127" i="15"/>
  <c r="Q127" i="15"/>
  <c r="P127" i="15"/>
  <c r="O127" i="15"/>
  <c r="N127" i="15"/>
  <c r="M127" i="15"/>
  <c r="L127" i="15"/>
  <c r="K127" i="15"/>
  <c r="J127" i="15"/>
  <c r="I127" i="15"/>
  <c r="H127" i="15"/>
  <c r="G127" i="15"/>
  <c r="F127" i="15"/>
  <c r="E127" i="15"/>
  <c r="D127" i="15"/>
  <c r="T126" i="15"/>
  <c r="T125" i="15"/>
  <c r="T124" i="15"/>
  <c r="T123" i="15"/>
  <c r="T122" i="15"/>
  <c r="T121" i="15"/>
  <c r="T120" i="15"/>
  <c r="S119" i="15"/>
  <c r="R119" i="15"/>
  <c r="Q119" i="15"/>
  <c r="P119" i="15"/>
  <c r="O119" i="15"/>
  <c r="N119" i="15"/>
  <c r="M119" i="15"/>
  <c r="L119" i="15"/>
  <c r="K119" i="15"/>
  <c r="J119" i="15"/>
  <c r="I119" i="15"/>
  <c r="H119" i="15"/>
  <c r="G119" i="15"/>
  <c r="F119" i="15"/>
  <c r="E119" i="15"/>
  <c r="D119" i="15"/>
  <c r="T118" i="15"/>
  <c r="T117" i="15"/>
  <c r="T116" i="15"/>
  <c r="T115" i="15"/>
  <c r="T114" i="15"/>
  <c r="T113" i="15"/>
  <c r="T112" i="15"/>
  <c r="S111" i="15"/>
  <c r="R111" i="15"/>
  <c r="Q111" i="15"/>
  <c r="P111" i="15"/>
  <c r="O111" i="15"/>
  <c r="N111" i="15"/>
  <c r="M111" i="15"/>
  <c r="L111" i="15"/>
  <c r="K111" i="15"/>
  <c r="J111" i="15"/>
  <c r="I111" i="15"/>
  <c r="H111" i="15"/>
  <c r="G111" i="15"/>
  <c r="F111" i="15"/>
  <c r="E111" i="15"/>
  <c r="D111" i="15"/>
  <c r="T110" i="15"/>
  <c r="T109" i="15"/>
  <c r="T108" i="15"/>
  <c r="T107" i="15"/>
  <c r="T106" i="15"/>
  <c r="T105" i="15"/>
  <c r="T104" i="15"/>
  <c r="S103" i="15"/>
  <c r="R103" i="15"/>
  <c r="Q103" i="15"/>
  <c r="P103" i="15"/>
  <c r="O103" i="15"/>
  <c r="N103" i="15"/>
  <c r="M103" i="15"/>
  <c r="L103" i="15"/>
  <c r="K103" i="15"/>
  <c r="J103" i="15"/>
  <c r="I103" i="15"/>
  <c r="H103" i="15"/>
  <c r="G103" i="15"/>
  <c r="F103" i="15"/>
  <c r="E103" i="15"/>
  <c r="D103" i="15"/>
  <c r="T102" i="15"/>
  <c r="T101" i="15"/>
  <c r="T100" i="15"/>
  <c r="T99" i="15"/>
  <c r="T98" i="15"/>
  <c r="T97" i="15"/>
  <c r="T96" i="15"/>
  <c r="S95" i="15"/>
  <c r="R95" i="15"/>
  <c r="Q95" i="15"/>
  <c r="P95" i="15"/>
  <c r="O95" i="15"/>
  <c r="N95" i="15"/>
  <c r="M95" i="15"/>
  <c r="L95" i="15"/>
  <c r="K95" i="15"/>
  <c r="J95" i="15"/>
  <c r="I95" i="15"/>
  <c r="H95" i="15"/>
  <c r="G95" i="15"/>
  <c r="F95" i="15"/>
  <c r="E95" i="15"/>
  <c r="D95" i="15"/>
  <c r="T94" i="15"/>
  <c r="T93" i="15"/>
  <c r="T92" i="15"/>
  <c r="T91" i="15"/>
  <c r="T90" i="15"/>
  <c r="T89" i="15"/>
  <c r="T88" i="15"/>
  <c r="S87" i="15"/>
  <c r="R87" i="15"/>
  <c r="Q87" i="15"/>
  <c r="P87" i="15"/>
  <c r="O87" i="15"/>
  <c r="N87" i="15"/>
  <c r="M87" i="15"/>
  <c r="L87" i="15"/>
  <c r="K87" i="15"/>
  <c r="J87" i="15"/>
  <c r="I87" i="15"/>
  <c r="H87" i="15"/>
  <c r="G87" i="15"/>
  <c r="F87" i="15"/>
  <c r="E87" i="15"/>
  <c r="D87" i="15"/>
  <c r="T86" i="15"/>
  <c r="T85" i="15"/>
  <c r="T84" i="15"/>
  <c r="T83" i="15"/>
  <c r="T82" i="15"/>
  <c r="T81" i="15"/>
  <c r="T80" i="15"/>
  <c r="S79" i="15"/>
  <c r="R79" i="15"/>
  <c r="Q79" i="15"/>
  <c r="P79" i="15"/>
  <c r="O79" i="15"/>
  <c r="N79" i="15"/>
  <c r="M79" i="15"/>
  <c r="L79" i="15"/>
  <c r="K79" i="15"/>
  <c r="J79" i="15"/>
  <c r="I79" i="15"/>
  <c r="H79" i="15"/>
  <c r="G79" i="15"/>
  <c r="F79" i="15"/>
  <c r="E79" i="15"/>
  <c r="D79" i="15"/>
  <c r="T78" i="15"/>
  <c r="T77" i="15"/>
  <c r="T76" i="15"/>
  <c r="T75" i="15"/>
  <c r="T74" i="15"/>
  <c r="T73" i="15"/>
  <c r="T72" i="15"/>
  <c r="S71" i="15"/>
  <c r="R71" i="15"/>
  <c r="Q71" i="15"/>
  <c r="P71" i="15"/>
  <c r="O71" i="15"/>
  <c r="N71" i="15"/>
  <c r="M71" i="15"/>
  <c r="L71" i="15"/>
  <c r="K71" i="15"/>
  <c r="J71" i="15"/>
  <c r="I71" i="15"/>
  <c r="H71" i="15"/>
  <c r="G71" i="15"/>
  <c r="F71" i="15"/>
  <c r="E71" i="15"/>
  <c r="D71" i="15"/>
  <c r="T70" i="15"/>
  <c r="T69" i="15"/>
  <c r="T68" i="15"/>
  <c r="T67" i="15"/>
  <c r="T66" i="15"/>
  <c r="T65" i="15"/>
  <c r="T64" i="15"/>
  <c r="S63" i="15"/>
  <c r="R63" i="15"/>
  <c r="Q63" i="15"/>
  <c r="P63" i="15"/>
  <c r="O63" i="15"/>
  <c r="N63" i="15"/>
  <c r="M63" i="15"/>
  <c r="L63" i="15"/>
  <c r="K63" i="15"/>
  <c r="J63" i="15"/>
  <c r="I63" i="15"/>
  <c r="H63" i="15"/>
  <c r="G63" i="15"/>
  <c r="F63" i="15"/>
  <c r="E63" i="15"/>
  <c r="D63" i="15"/>
  <c r="T62" i="15"/>
  <c r="T61" i="15"/>
  <c r="T60" i="15"/>
  <c r="T59" i="15"/>
  <c r="T58" i="15"/>
  <c r="T57" i="15"/>
  <c r="T56" i="15"/>
  <c r="S55" i="15"/>
  <c r="R55" i="15"/>
  <c r="Q55" i="15"/>
  <c r="P55" i="15"/>
  <c r="O55" i="15"/>
  <c r="N55" i="15"/>
  <c r="M55" i="15"/>
  <c r="L55" i="15"/>
  <c r="K55" i="15"/>
  <c r="J55" i="15"/>
  <c r="I55" i="15"/>
  <c r="H55" i="15"/>
  <c r="G55" i="15"/>
  <c r="F55" i="15"/>
  <c r="E55" i="15"/>
  <c r="D55" i="15"/>
  <c r="T54" i="15"/>
  <c r="T53" i="15"/>
  <c r="T52" i="15"/>
  <c r="T51" i="15"/>
  <c r="T50" i="15"/>
  <c r="T49" i="15"/>
  <c r="T48" i="15"/>
  <c r="S47" i="15"/>
  <c r="R47" i="15"/>
  <c r="Q47" i="15"/>
  <c r="P47" i="15"/>
  <c r="O47" i="15"/>
  <c r="N47" i="15"/>
  <c r="M47" i="15"/>
  <c r="L47" i="15"/>
  <c r="K47" i="15"/>
  <c r="J47" i="15"/>
  <c r="I47" i="15"/>
  <c r="H47" i="15"/>
  <c r="G47" i="15"/>
  <c r="F47" i="15"/>
  <c r="E47" i="15"/>
  <c r="D47" i="15"/>
  <c r="T46" i="15"/>
  <c r="T45" i="15"/>
  <c r="T44" i="15"/>
  <c r="T43" i="15"/>
  <c r="T42" i="15"/>
  <c r="T41" i="15"/>
  <c r="T40" i="15"/>
  <c r="S31" i="15"/>
  <c r="R31" i="15"/>
  <c r="Q31" i="15"/>
  <c r="P31" i="15"/>
  <c r="O31" i="15"/>
  <c r="N31" i="15"/>
  <c r="M31" i="15"/>
  <c r="L31" i="15"/>
  <c r="K31" i="15"/>
  <c r="J31" i="15"/>
  <c r="I31" i="15"/>
  <c r="H31" i="15"/>
  <c r="G31" i="15"/>
  <c r="F31" i="15"/>
  <c r="E31" i="15"/>
  <c r="D31" i="15"/>
  <c r="T30" i="15"/>
  <c r="T29" i="15"/>
  <c r="T28" i="15"/>
  <c r="T27" i="15"/>
  <c r="T26" i="15"/>
  <c r="T25" i="15"/>
  <c r="T24" i="15"/>
  <c r="T22" i="15"/>
  <c r="T21" i="15"/>
  <c r="T20" i="15"/>
  <c r="T19" i="15"/>
  <c r="Q10" i="8"/>
  <c r="O10" i="8"/>
  <c r="I10" i="8"/>
  <c r="G10" i="8"/>
  <c r="T18" i="15"/>
  <c r="T17" i="15"/>
  <c r="S23" i="15"/>
  <c r="R23" i="15"/>
  <c r="Q23" i="15"/>
  <c r="P23" i="15"/>
  <c r="O23" i="15"/>
  <c r="N23" i="15"/>
  <c r="M23" i="15"/>
  <c r="L23" i="15"/>
  <c r="K23" i="15"/>
  <c r="J23" i="15"/>
  <c r="I23" i="15"/>
  <c r="H23" i="15"/>
  <c r="G23" i="15"/>
  <c r="F23" i="15"/>
  <c r="E23" i="15"/>
  <c r="S15" i="15"/>
  <c r="R15" i="15"/>
  <c r="Q15" i="15"/>
  <c r="P15" i="15"/>
  <c r="O15" i="15"/>
  <c r="N15" i="15"/>
  <c r="M15" i="15"/>
  <c r="L15" i="15"/>
  <c r="K15" i="15"/>
  <c r="J15" i="15"/>
  <c r="I15" i="15"/>
  <c r="H15" i="15"/>
  <c r="G15" i="15"/>
  <c r="F15" i="15"/>
  <c r="E15" i="15"/>
  <c r="D15" i="15"/>
  <c r="T14" i="15"/>
  <c r="T13" i="15"/>
  <c r="T12" i="15"/>
  <c r="T11" i="15"/>
  <c r="T10" i="15"/>
  <c r="T9" i="15"/>
  <c r="T8" i="15"/>
  <c r="R424" i="14"/>
  <c r="Q424" i="14"/>
  <c r="P424" i="14"/>
  <c r="O424" i="14"/>
  <c r="N424" i="14"/>
  <c r="M424" i="14"/>
  <c r="L424" i="14"/>
  <c r="K424" i="14"/>
  <c r="J424" i="14"/>
  <c r="I424" i="14"/>
  <c r="H424" i="14"/>
  <c r="G424" i="14"/>
  <c r="F424" i="14"/>
  <c r="E424" i="14"/>
  <c r="D424" i="14"/>
  <c r="C424" i="14"/>
  <c r="B424" i="14"/>
  <c r="R423" i="14"/>
  <c r="Q423" i="14"/>
  <c r="P423" i="14"/>
  <c r="O423" i="14"/>
  <c r="N423" i="14"/>
  <c r="M423" i="14"/>
  <c r="L423" i="14"/>
  <c r="K423" i="14"/>
  <c r="J423" i="14"/>
  <c r="I423" i="14"/>
  <c r="H423" i="14"/>
  <c r="G423" i="14"/>
  <c r="F423" i="14"/>
  <c r="E423" i="14"/>
  <c r="D423" i="14"/>
  <c r="C423" i="14"/>
  <c r="B423" i="14"/>
  <c r="R422" i="14"/>
  <c r="Q422" i="14"/>
  <c r="P422" i="14"/>
  <c r="O422" i="14"/>
  <c r="N422" i="14"/>
  <c r="M422" i="14"/>
  <c r="L422" i="14"/>
  <c r="K422" i="14"/>
  <c r="J422" i="14"/>
  <c r="I422" i="14"/>
  <c r="H422" i="14"/>
  <c r="G422" i="14"/>
  <c r="F422" i="14"/>
  <c r="E422" i="14"/>
  <c r="D422" i="14"/>
  <c r="C422" i="14"/>
  <c r="B422" i="14"/>
  <c r="R421" i="14"/>
  <c r="Q421" i="14"/>
  <c r="P421" i="14"/>
  <c r="O421" i="14"/>
  <c r="N421" i="14"/>
  <c r="M421" i="14"/>
  <c r="L421" i="14"/>
  <c r="K421" i="14"/>
  <c r="J421" i="14"/>
  <c r="I421" i="14"/>
  <c r="H421" i="14"/>
  <c r="G421" i="14"/>
  <c r="F421" i="14"/>
  <c r="E421" i="14"/>
  <c r="D421" i="14"/>
  <c r="C421" i="14"/>
  <c r="B421" i="14"/>
  <c r="R420" i="14"/>
  <c r="Q420" i="14"/>
  <c r="P420" i="14"/>
  <c r="O420" i="14"/>
  <c r="N420" i="14"/>
  <c r="M420" i="14"/>
  <c r="L420" i="14"/>
  <c r="K420" i="14"/>
  <c r="J420" i="14"/>
  <c r="I420" i="14"/>
  <c r="H420" i="14"/>
  <c r="G420" i="14"/>
  <c r="F420" i="14"/>
  <c r="E420" i="14"/>
  <c r="D420" i="14"/>
  <c r="C420" i="14"/>
  <c r="B420" i="14"/>
  <c r="R419" i="14"/>
  <c r="Q419" i="14"/>
  <c r="P419" i="14"/>
  <c r="O419" i="14"/>
  <c r="N419" i="14"/>
  <c r="M419" i="14"/>
  <c r="L419" i="14"/>
  <c r="K419" i="14"/>
  <c r="J419" i="14"/>
  <c r="I419" i="14"/>
  <c r="H419" i="14"/>
  <c r="G419" i="14"/>
  <c r="F419" i="14"/>
  <c r="E419" i="14"/>
  <c r="D419" i="14"/>
  <c r="C419" i="14"/>
  <c r="B419" i="14"/>
  <c r="R418" i="14"/>
  <c r="Q418" i="14"/>
  <c r="P418" i="14"/>
  <c r="O418" i="14"/>
  <c r="N418" i="14"/>
  <c r="M418" i="14"/>
  <c r="L418" i="14"/>
  <c r="K418" i="14"/>
  <c r="J418" i="14"/>
  <c r="I418" i="14"/>
  <c r="H418" i="14"/>
  <c r="G418" i="14"/>
  <c r="F418" i="14"/>
  <c r="E418" i="14"/>
  <c r="D418" i="14"/>
  <c r="C418" i="14"/>
  <c r="B418" i="14"/>
  <c r="R417" i="14"/>
  <c r="Q417" i="14"/>
  <c r="P417" i="14"/>
  <c r="O417" i="14"/>
  <c r="N417" i="14"/>
  <c r="M417" i="14"/>
  <c r="L417" i="14"/>
  <c r="K417" i="14"/>
  <c r="J417" i="14"/>
  <c r="I417" i="14"/>
  <c r="H417" i="14"/>
  <c r="G417" i="14"/>
  <c r="F417" i="14"/>
  <c r="E417" i="14"/>
  <c r="D417" i="14"/>
  <c r="C417" i="14"/>
  <c r="B417" i="14"/>
  <c r="R416" i="14"/>
  <c r="Q416" i="14"/>
  <c r="P416" i="14"/>
  <c r="O416" i="14"/>
  <c r="N416" i="14"/>
  <c r="M416" i="14"/>
  <c r="L416" i="14"/>
  <c r="K416" i="14"/>
  <c r="J416" i="14"/>
  <c r="I416" i="14"/>
  <c r="H416" i="14"/>
  <c r="G416" i="14"/>
  <c r="F416" i="14"/>
  <c r="E416" i="14"/>
  <c r="D416" i="14"/>
  <c r="C416" i="14"/>
  <c r="B416" i="14"/>
  <c r="R415" i="14"/>
  <c r="Q415" i="14"/>
  <c r="P415" i="14"/>
  <c r="O415" i="14"/>
  <c r="N415" i="14"/>
  <c r="M415" i="14"/>
  <c r="L415" i="14"/>
  <c r="K415" i="14"/>
  <c r="J415" i="14"/>
  <c r="I415" i="14"/>
  <c r="H415" i="14"/>
  <c r="G415" i="14"/>
  <c r="F415" i="14"/>
  <c r="E415" i="14"/>
  <c r="D415" i="14"/>
  <c r="C415" i="14"/>
  <c r="B415" i="14"/>
  <c r="R412" i="14"/>
  <c r="Q412" i="14"/>
  <c r="P412" i="14"/>
  <c r="O412" i="14"/>
  <c r="N412" i="14"/>
  <c r="M412" i="14"/>
  <c r="L412" i="14"/>
  <c r="K412" i="14"/>
  <c r="J412" i="14"/>
  <c r="I412" i="14"/>
  <c r="H412" i="14"/>
  <c r="G412" i="14"/>
  <c r="F412" i="14"/>
  <c r="E412" i="14"/>
  <c r="D412" i="14"/>
  <c r="C412" i="14"/>
  <c r="B412" i="14"/>
  <c r="R411" i="14"/>
  <c r="Q411" i="14"/>
  <c r="P411" i="14"/>
  <c r="O411" i="14"/>
  <c r="N411" i="14"/>
  <c r="M411" i="14"/>
  <c r="L411" i="14"/>
  <c r="K411" i="14"/>
  <c r="J411" i="14"/>
  <c r="I411" i="14"/>
  <c r="H411" i="14"/>
  <c r="G411" i="14"/>
  <c r="F411" i="14"/>
  <c r="E411" i="14"/>
  <c r="D411" i="14"/>
  <c r="C411" i="14"/>
  <c r="B411" i="14"/>
  <c r="R410" i="14"/>
  <c r="Q410" i="14"/>
  <c r="P410" i="14"/>
  <c r="O410" i="14"/>
  <c r="N410" i="14"/>
  <c r="M410" i="14"/>
  <c r="L410" i="14"/>
  <c r="K410" i="14"/>
  <c r="J410" i="14"/>
  <c r="I410" i="14"/>
  <c r="H410" i="14"/>
  <c r="G410" i="14"/>
  <c r="F410" i="14"/>
  <c r="E410" i="14"/>
  <c r="D410" i="14"/>
  <c r="C410" i="14"/>
  <c r="B410" i="14"/>
  <c r="R409" i="14"/>
  <c r="Q409" i="14"/>
  <c r="P409" i="14"/>
  <c r="O409" i="14"/>
  <c r="N409" i="14"/>
  <c r="M409" i="14"/>
  <c r="L409" i="14"/>
  <c r="K409" i="14"/>
  <c r="J409" i="14"/>
  <c r="I409" i="14"/>
  <c r="H409" i="14"/>
  <c r="G409" i="14"/>
  <c r="F409" i="14"/>
  <c r="E409" i="14"/>
  <c r="D409" i="14"/>
  <c r="C409" i="14"/>
  <c r="B409" i="14"/>
  <c r="R408" i="14"/>
  <c r="Q408" i="14"/>
  <c r="P408" i="14"/>
  <c r="O408" i="14"/>
  <c r="N408" i="14"/>
  <c r="M408" i="14"/>
  <c r="L408" i="14"/>
  <c r="K408" i="14"/>
  <c r="J408" i="14"/>
  <c r="I408" i="14"/>
  <c r="H408" i="14"/>
  <c r="G408" i="14"/>
  <c r="F408" i="14"/>
  <c r="E408" i="14"/>
  <c r="D408" i="14"/>
  <c r="C408" i="14"/>
  <c r="B408" i="14"/>
  <c r="R407" i="14"/>
  <c r="Q407" i="14"/>
  <c r="P407" i="14"/>
  <c r="O407" i="14"/>
  <c r="N407" i="14"/>
  <c r="M407" i="14"/>
  <c r="L407" i="14"/>
  <c r="K407" i="14"/>
  <c r="J407" i="14"/>
  <c r="I407" i="14"/>
  <c r="H407" i="14"/>
  <c r="G407" i="14"/>
  <c r="F407" i="14"/>
  <c r="E407" i="14"/>
  <c r="D407" i="14"/>
  <c r="C407" i="14"/>
  <c r="B407" i="14"/>
  <c r="R406" i="14"/>
  <c r="Q406" i="14"/>
  <c r="P406" i="14"/>
  <c r="O406" i="14"/>
  <c r="N406" i="14"/>
  <c r="M406" i="14"/>
  <c r="L406" i="14"/>
  <c r="K406" i="14"/>
  <c r="J406" i="14"/>
  <c r="I406" i="14"/>
  <c r="H406" i="14"/>
  <c r="G406" i="14"/>
  <c r="F406" i="14"/>
  <c r="E406" i="14"/>
  <c r="D406" i="14"/>
  <c r="C406" i="14"/>
  <c r="B406" i="14"/>
  <c r="R403" i="14"/>
  <c r="Q403" i="14"/>
  <c r="P403" i="14"/>
  <c r="O403" i="14"/>
  <c r="N403" i="14"/>
  <c r="M403" i="14"/>
  <c r="L403" i="14"/>
  <c r="K403" i="14"/>
  <c r="J403" i="14"/>
  <c r="I403" i="14"/>
  <c r="H403" i="14"/>
  <c r="G403" i="14"/>
  <c r="F403" i="14"/>
  <c r="E403" i="14"/>
  <c r="D403" i="14"/>
  <c r="C403" i="14"/>
  <c r="B403" i="14"/>
  <c r="R402" i="14"/>
  <c r="Q402" i="14"/>
  <c r="P402" i="14"/>
  <c r="O402" i="14"/>
  <c r="N402" i="14"/>
  <c r="M402" i="14"/>
  <c r="L402" i="14"/>
  <c r="K402" i="14"/>
  <c r="J402" i="14"/>
  <c r="I402" i="14"/>
  <c r="H402" i="14"/>
  <c r="G402" i="14"/>
  <c r="F402" i="14"/>
  <c r="E402" i="14"/>
  <c r="D402" i="14"/>
  <c r="C402" i="14"/>
  <c r="B402" i="14"/>
  <c r="R401" i="14"/>
  <c r="Q401" i="14"/>
  <c r="P401" i="14"/>
  <c r="O401" i="14"/>
  <c r="N401" i="14"/>
  <c r="M401" i="14"/>
  <c r="L401" i="14"/>
  <c r="K401" i="14"/>
  <c r="J401" i="14"/>
  <c r="I401" i="14"/>
  <c r="H401" i="14"/>
  <c r="G401" i="14"/>
  <c r="F401" i="14"/>
  <c r="E401" i="14"/>
  <c r="D401" i="14"/>
  <c r="C401" i="14"/>
  <c r="B401" i="14"/>
  <c r="R400" i="14"/>
  <c r="Q400" i="14"/>
  <c r="P400" i="14"/>
  <c r="O400" i="14"/>
  <c r="N400" i="14"/>
  <c r="M400" i="14"/>
  <c r="L400" i="14"/>
  <c r="K400" i="14"/>
  <c r="J400" i="14"/>
  <c r="I400" i="14"/>
  <c r="H400" i="14"/>
  <c r="G400" i="14"/>
  <c r="F400" i="14"/>
  <c r="E400" i="14"/>
  <c r="D400" i="14"/>
  <c r="C400" i="14"/>
  <c r="B400" i="14"/>
  <c r="R399" i="14"/>
  <c r="Q399" i="14"/>
  <c r="P399" i="14"/>
  <c r="O399" i="14"/>
  <c r="N399" i="14"/>
  <c r="M399" i="14"/>
  <c r="L399" i="14"/>
  <c r="K399" i="14"/>
  <c r="J399" i="14"/>
  <c r="I399" i="14"/>
  <c r="H399" i="14"/>
  <c r="G399" i="14"/>
  <c r="F399" i="14"/>
  <c r="E399" i="14"/>
  <c r="D399" i="14"/>
  <c r="C399" i="14"/>
  <c r="B399" i="14"/>
  <c r="R398" i="14"/>
  <c r="Q398" i="14"/>
  <c r="P398" i="14"/>
  <c r="O398" i="14"/>
  <c r="N398" i="14"/>
  <c r="M398" i="14"/>
  <c r="L398" i="14"/>
  <c r="K398" i="14"/>
  <c r="J398" i="14"/>
  <c r="I398" i="14"/>
  <c r="H398" i="14"/>
  <c r="G398" i="14"/>
  <c r="F398" i="14"/>
  <c r="E398" i="14"/>
  <c r="D398" i="14"/>
  <c r="C398" i="14"/>
  <c r="B398" i="14"/>
  <c r="R397" i="14"/>
  <c r="Q397" i="14"/>
  <c r="P397" i="14"/>
  <c r="O397" i="14"/>
  <c r="N397" i="14"/>
  <c r="M397" i="14"/>
  <c r="L397" i="14"/>
  <c r="K397" i="14"/>
  <c r="J397" i="14"/>
  <c r="I397" i="14"/>
  <c r="H397" i="14"/>
  <c r="G397" i="14"/>
  <c r="F397" i="14"/>
  <c r="E397" i="14"/>
  <c r="D397" i="14"/>
  <c r="C397" i="14"/>
  <c r="B397" i="14"/>
  <c r="R396" i="14"/>
  <c r="Q396" i="14"/>
  <c r="P396" i="14"/>
  <c r="O396" i="14"/>
  <c r="N396" i="14"/>
  <c r="M396" i="14"/>
  <c r="L396" i="14"/>
  <c r="K396" i="14"/>
  <c r="J396" i="14"/>
  <c r="I396" i="14"/>
  <c r="H396" i="14"/>
  <c r="G396" i="14"/>
  <c r="F396" i="14"/>
  <c r="E396" i="14"/>
  <c r="D396" i="14"/>
  <c r="C396" i="14"/>
  <c r="B396" i="14"/>
  <c r="R395" i="14"/>
  <c r="Q395" i="14"/>
  <c r="P395" i="14"/>
  <c r="O395" i="14"/>
  <c r="N395" i="14"/>
  <c r="M395" i="14"/>
  <c r="L395" i="14"/>
  <c r="K395" i="14"/>
  <c r="J395" i="14"/>
  <c r="I395" i="14"/>
  <c r="H395" i="14"/>
  <c r="G395" i="14"/>
  <c r="F395" i="14"/>
  <c r="E395" i="14"/>
  <c r="D395" i="14"/>
  <c r="C395" i="14"/>
  <c r="B395" i="14"/>
  <c r="R394" i="14"/>
  <c r="Q394" i="14"/>
  <c r="P394" i="14"/>
  <c r="O394" i="14"/>
  <c r="N394" i="14"/>
  <c r="M394" i="14"/>
  <c r="L394" i="14"/>
  <c r="K394" i="14"/>
  <c r="J394" i="14"/>
  <c r="I394" i="14"/>
  <c r="H394" i="14"/>
  <c r="G394" i="14"/>
  <c r="F394" i="14"/>
  <c r="E394" i="14"/>
  <c r="D394" i="14"/>
  <c r="C394" i="14"/>
  <c r="B394" i="14"/>
  <c r="R391" i="14"/>
  <c r="Q391" i="14"/>
  <c r="P391" i="14"/>
  <c r="O391" i="14"/>
  <c r="N391" i="14"/>
  <c r="M391" i="14"/>
  <c r="L391" i="14"/>
  <c r="K391" i="14"/>
  <c r="J391" i="14"/>
  <c r="I391" i="14"/>
  <c r="H391" i="14"/>
  <c r="G391" i="14"/>
  <c r="F391" i="14"/>
  <c r="E391" i="14"/>
  <c r="D391" i="14"/>
  <c r="C391" i="14"/>
  <c r="B391" i="14"/>
  <c r="R390" i="14"/>
  <c r="Q390" i="14"/>
  <c r="P390" i="14"/>
  <c r="O390" i="14"/>
  <c r="N390" i="14"/>
  <c r="M390" i="14"/>
  <c r="L390" i="14"/>
  <c r="K390" i="14"/>
  <c r="J390" i="14"/>
  <c r="I390" i="14"/>
  <c r="H390" i="14"/>
  <c r="G390" i="14"/>
  <c r="F390" i="14"/>
  <c r="E390" i="14"/>
  <c r="D390" i="14"/>
  <c r="C390" i="14"/>
  <c r="B390" i="14"/>
  <c r="R389" i="14"/>
  <c r="Q389" i="14"/>
  <c r="P389" i="14"/>
  <c r="O389" i="14"/>
  <c r="N389" i="14"/>
  <c r="M389" i="14"/>
  <c r="L389" i="14"/>
  <c r="K389" i="14"/>
  <c r="J389" i="14"/>
  <c r="I389" i="14"/>
  <c r="H389" i="14"/>
  <c r="G389" i="14"/>
  <c r="F389" i="14"/>
  <c r="E389" i="14"/>
  <c r="D389" i="14"/>
  <c r="C389" i="14"/>
  <c r="B389" i="14"/>
  <c r="R388" i="14"/>
  <c r="Q388" i="14"/>
  <c r="P388" i="14"/>
  <c r="O388" i="14"/>
  <c r="N388" i="14"/>
  <c r="M388" i="14"/>
  <c r="L388" i="14"/>
  <c r="K388" i="14"/>
  <c r="J388" i="14"/>
  <c r="I388" i="14"/>
  <c r="H388" i="14"/>
  <c r="G388" i="14"/>
  <c r="F388" i="14"/>
  <c r="E388" i="14"/>
  <c r="D388" i="14"/>
  <c r="C388" i="14"/>
  <c r="B388" i="14"/>
  <c r="R387" i="14"/>
  <c r="Q387" i="14"/>
  <c r="P387" i="14"/>
  <c r="O387" i="14"/>
  <c r="N387" i="14"/>
  <c r="M387" i="14"/>
  <c r="L387" i="14"/>
  <c r="K387" i="14"/>
  <c r="J387" i="14"/>
  <c r="I387" i="14"/>
  <c r="H387" i="14"/>
  <c r="G387" i="14"/>
  <c r="F387" i="14"/>
  <c r="E387" i="14"/>
  <c r="D387" i="14"/>
  <c r="C387" i="14"/>
  <c r="B387" i="14"/>
  <c r="R386" i="14"/>
  <c r="Q386" i="14"/>
  <c r="P386" i="14"/>
  <c r="O386" i="14"/>
  <c r="N386" i="14"/>
  <c r="M386" i="14"/>
  <c r="L386" i="14"/>
  <c r="K386" i="14"/>
  <c r="J386" i="14"/>
  <c r="I386" i="14"/>
  <c r="H386" i="14"/>
  <c r="G386" i="14"/>
  <c r="F386" i="14"/>
  <c r="E386" i="14"/>
  <c r="D386" i="14"/>
  <c r="C386" i="14"/>
  <c r="B386" i="14"/>
  <c r="R385" i="14"/>
  <c r="Q385" i="14"/>
  <c r="P385" i="14"/>
  <c r="O385" i="14"/>
  <c r="N385" i="14"/>
  <c r="M385" i="14"/>
  <c r="L385" i="14"/>
  <c r="K385" i="14"/>
  <c r="J385" i="14"/>
  <c r="I385" i="14"/>
  <c r="H385" i="14"/>
  <c r="G385" i="14"/>
  <c r="F385" i="14"/>
  <c r="E385" i="14"/>
  <c r="D385" i="14"/>
  <c r="C385" i="14"/>
  <c r="B385" i="14"/>
  <c r="R382" i="14"/>
  <c r="Q382" i="14"/>
  <c r="P382" i="14"/>
  <c r="O382" i="14"/>
  <c r="N382" i="14"/>
  <c r="M382" i="14"/>
  <c r="L382" i="14"/>
  <c r="K382" i="14"/>
  <c r="J382" i="14"/>
  <c r="I382" i="14"/>
  <c r="H382" i="14"/>
  <c r="G382" i="14"/>
  <c r="F382" i="14"/>
  <c r="E382" i="14"/>
  <c r="D382" i="14"/>
  <c r="C382" i="14"/>
  <c r="B382" i="14"/>
  <c r="R381" i="14"/>
  <c r="Q381" i="14"/>
  <c r="P381" i="14"/>
  <c r="O381" i="14"/>
  <c r="N381" i="14"/>
  <c r="M381" i="14"/>
  <c r="L381" i="14"/>
  <c r="K381" i="14"/>
  <c r="J381" i="14"/>
  <c r="I381" i="14"/>
  <c r="H381" i="14"/>
  <c r="G381" i="14"/>
  <c r="F381" i="14"/>
  <c r="E381" i="14"/>
  <c r="D381" i="14"/>
  <c r="C381" i="14"/>
  <c r="B381" i="14"/>
  <c r="R380" i="14"/>
  <c r="Q380" i="14"/>
  <c r="P380" i="14"/>
  <c r="O380" i="14"/>
  <c r="N380" i="14"/>
  <c r="M380" i="14"/>
  <c r="L380" i="14"/>
  <c r="K380" i="14"/>
  <c r="J380" i="14"/>
  <c r="I380" i="14"/>
  <c r="H380" i="14"/>
  <c r="G380" i="14"/>
  <c r="F380" i="14"/>
  <c r="E380" i="14"/>
  <c r="D380" i="14"/>
  <c r="C380" i="14"/>
  <c r="B380" i="14"/>
  <c r="R379" i="14"/>
  <c r="Q379" i="14"/>
  <c r="P379" i="14"/>
  <c r="O379" i="14"/>
  <c r="N379" i="14"/>
  <c r="M379" i="14"/>
  <c r="L379" i="14"/>
  <c r="K379" i="14"/>
  <c r="J379" i="14"/>
  <c r="I379" i="14"/>
  <c r="H379" i="14"/>
  <c r="G379" i="14"/>
  <c r="F379" i="14"/>
  <c r="E379" i="14"/>
  <c r="D379" i="14"/>
  <c r="C379" i="14"/>
  <c r="B379" i="14"/>
  <c r="R378" i="14"/>
  <c r="Q378" i="14"/>
  <c r="P378" i="14"/>
  <c r="O378" i="14"/>
  <c r="N378" i="14"/>
  <c r="M378" i="14"/>
  <c r="L378" i="14"/>
  <c r="K378" i="14"/>
  <c r="J378" i="14"/>
  <c r="I378" i="14"/>
  <c r="H378" i="14"/>
  <c r="G378" i="14"/>
  <c r="F378" i="14"/>
  <c r="E378" i="14"/>
  <c r="D378" i="14"/>
  <c r="C378" i="14"/>
  <c r="B378" i="14"/>
  <c r="R377" i="14"/>
  <c r="Q377" i="14"/>
  <c r="P377" i="14"/>
  <c r="O377" i="14"/>
  <c r="N377" i="14"/>
  <c r="M377" i="14"/>
  <c r="L377" i="14"/>
  <c r="K377" i="14"/>
  <c r="J377" i="14"/>
  <c r="I377" i="14"/>
  <c r="H377" i="14"/>
  <c r="G377" i="14"/>
  <c r="F377" i="14"/>
  <c r="E377" i="14"/>
  <c r="D377" i="14"/>
  <c r="C377" i="14"/>
  <c r="B377" i="14"/>
  <c r="R376" i="14"/>
  <c r="Q376" i="14"/>
  <c r="P376" i="14"/>
  <c r="O376" i="14"/>
  <c r="N376" i="14"/>
  <c r="M376" i="14"/>
  <c r="L376" i="14"/>
  <c r="K376" i="14"/>
  <c r="J376" i="14"/>
  <c r="I376" i="14"/>
  <c r="H376" i="14"/>
  <c r="G376" i="14"/>
  <c r="F376" i="14"/>
  <c r="E376" i="14"/>
  <c r="D376" i="14"/>
  <c r="C376" i="14"/>
  <c r="B376" i="14"/>
  <c r="R375" i="14"/>
  <c r="Q375" i="14"/>
  <c r="P375" i="14"/>
  <c r="O375" i="14"/>
  <c r="N375" i="14"/>
  <c r="M375" i="14"/>
  <c r="L375" i="14"/>
  <c r="K375" i="14"/>
  <c r="J375" i="14"/>
  <c r="I375" i="14"/>
  <c r="H375" i="14"/>
  <c r="G375" i="14"/>
  <c r="F375" i="14"/>
  <c r="E375" i="14"/>
  <c r="D375" i="14"/>
  <c r="C375" i="14"/>
  <c r="B375" i="14"/>
  <c r="R374" i="14"/>
  <c r="Q374" i="14"/>
  <c r="P374" i="14"/>
  <c r="O374" i="14"/>
  <c r="N374" i="14"/>
  <c r="M374" i="14"/>
  <c r="L374" i="14"/>
  <c r="K374" i="14"/>
  <c r="J374" i="14"/>
  <c r="I374" i="14"/>
  <c r="H374" i="14"/>
  <c r="G374" i="14"/>
  <c r="F374" i="14"/>
  <c r="E374" i="14"/>
  <c r="D374" i="14"/>
  <c r="C374" i="14"/>
  <c r="B374" i="14"/>
  <c r="R373" i="14"/>
  <c r="Q373" i="14"/>
  <c r="P373" i="14"/>
  <c r="O373" i="14"/>
  <c r="N373" i="14"/>
  <c r="M373" i="14"/>
  <c r="L373" i="14"/>
  <c r="K373" i="14"/>
  <c r="J373" i="14"/>
  <c r="I373" i="14"/>
  <c r="H373" i="14"/>
  <c r="G373" i="14"/>
  <c r="F373" i="14"/>
  <c r="E373" i="14"/>
  <c r="D373" i="14"/>
  <c r="C373" i="14"/>
  <c r="B373" i="14"/>
  <c r="R370" i="14"/>
  <c r="Q370" i="14"/>
  <c r="P370" i="14"/>
  <c r="O370" i="14"/>
  <c r="N370" i="14"/>
  <c r="M370" i="14"/>
  <c r="L370" i="14"/>
  <c r="K370" i="14"/>
  <c r="J370" i="14"/>
  <c r="I370" i="14"/>
  <c r="H370" i="14"/>
  <c r="G370" i="14"/>
  <c r="F370" i="14"/>
  <c r="E370" i="14"/>
  <c r="D370" i="14"/>
  <c r="C370" i="14"/>
  <c r="B370" i="14"/>
  <c r="R369" i="14"/>
  <c r="Q369" i="14"/>
  <c r="P369" i="14"/>
  <c r="O369" i="14"/>
  <c r="N369" i="14"/>
  <c r="M369" i="14"/>
  <c r="L369" i="14"/>
  <c r="K369" i="14"/>
  <c r="J369" i="14"/>
  <c r="I369" i="14"/>
  <c r="H369" i="14"/>
  <c r="G369" i="14"/>
  <c r="F369" i="14"/>
  <c r="E369" i="14"/>
  <c r="D369" i="14"/>
  <c r="C369" i="14"/>
  <c r="B369" i="14"/>
  <c r="R368" i="14"/>
  <c r="Q368" i="14"/>
  <c r="P368" i="14"/>
  <c r="O368" i="14"/>
  <c r="N368" i="14"/>
  <c r="M368" i="14"/>
  <c r="L368" i="14"/>
  <c r="K368" i="14"/>
  <c r="J368" i="14"/>
  <c r="I368" i="14"/>
  <c r="H368" i="14"/>
  <c r="G368" i="14"/>
  <c r="F368" i="14"/>
  <c r="E368" i="14"/>
  <c r="D368" i="14"/>
  <c r="C368" i="14"/>
  <c r="B368" i="14"/>
  <c r="R367" i="14"/>
  <c r="Q367" i="14"/>
  <c r="P367" i="14"/>
  <c r="O367" i="14"/>
  <c r="N367" i="14"/>
  <c r="M367" i="14"/>
  <c r="L367" i="14"/>
  <c r="K367" i="14"/>
  <c r="J367" i="14"/>
  <c r="I367" i="14"/>
  <c r="H367" i="14"/>
  <c r="G367" i="14"/>
  <c r="F367" i="14"/>
  <c r="E367" i="14"/>
  <c r="D367" i="14"/>
  <c r="C367" i="14"/>
  <c r="B367" i="14"/>
  <c r="R366" i="14"/>
  <c r="Q366" i="14"/>
  <c r="P366" i="14"/>
  <c r="O366" i="14"/>
  <c r="N366" i="14"/>
  <c r="M366" i="14"/>
  <c r="L366" i="14"/>
  <c r="K366" i="14"/>
  <c r="J366" i="14"/>
  <c r="I366" i="14"/>
  <c r="H366" i="14"/>
  <c r="G366" i="14"/>
  <c r="F366" i="14"/>
  <c r="E366" i="14"/>
  <c r="D366" i="14"/>
  <c r="C366" i="14"/>
  <c r="B366" i="14"/>
  <c r="R365" i="14"/>
  <c r="Q365" i="14"/>
  <c r="P365" i="14"/>
  <c r="O365" i="14"/>
  <c r="N365" i="14"/>
  <c r="M365" i="14"/>
  <c r="L365" i="14"/>
  <c r="K365" i="14"/>
  <c r="J365" i="14"/>
  <c r="I365" i="14"/>
  <c r="H365" i="14"/>
  <c r="G365" i="14"/>
  <c r="F365" i="14"/>
  <c r="E365" i="14"/>
  <c r="D365" i="14"/>
  <c r="C365" i="14"/>
  <c r="B365" i="14"/>
  <c r="R364" i="14"/>
  <c r="Q364" i="14"/>
  <c r="P364" i="14"/>
  <c r="O364" i="14"/>
  <c r="N364" i="14"/>
  <c r="M364" i="14"/>
  <c r="L364" i="14"/>
  <c r="K364" i="14"/>
  <c r="I364" i="14"/>
  <c r="H364" i="14"/>
  <c r="G364" i="14"/>
  <c r="F364" i="14"/>
  <c r="E364" i="14"/>
  <c r="D364" i="14"/>
  <c r="C364" i="14"/>
  <c r="B364" i="14"/>
  <c r="R361" i="14"/>
  <c r="Q361" i="14"/>
  <c r="P361" i="14"/>
  <c r="O361" i="14"/>
  <c r="N361" i="14"/>
  <c r="M361" i="14"/>
  <c r="L361" i="14"/>
  <c r="K361" i="14"/>
  <c r="J361" i="14"/>
  <c r="I361" i="14"/>
  <c r="H361" i="14"/>
  <c r="G361" i="14"/>
  <c r="F361" i="14"/>
  <c r="E361" i="14"/>
  <c r="D361" i="14"/>
  <c r="C361" i="14"/>
  <c r="B361" i="14"/>
  <c r="R360" i="14"/>
  <c r="Q360" i="14"/>
  <c r="P360" i="14"/>
  <c r="O360" i="14"/>
  <c r="N360" i="14"/>
  <c r="M360" i="14"/>
  <c r="L360" i="14"/>
  <c r="K360" i="14"/>
  <c r="J360" i="14"/>
  <c r="I360" i="14"/>
  <c r="H360" i="14"/>
  <c r="G360" i="14"/>
  <c r="F360" i="14"/>
  <c r="E360" i="14"/>
  <c r="D360" i="14"/>
  <c r="C360" i="14"/>
  <c r="B360" i="14"/>
  <c r="R359" i="14"/>
  <c r="Q359" i="14"/>
  <c r="P359" i="14"/>
  <c r="O359" i="14"/>
  <c r="N359" i="14"/>
  <c r="M359" i="14"/>
  <c r="L359" i="14"/>
  <c r="K359" i="14"/>
  <c r="J359" i="14"/>
  <c r="I359" i="14"/>
  <c r="H359" i="14"/>
  <c r="G359" i="14"/>
  <c r="F359" i="14"/>
  <c r="E359" i="14"/>
  <c r="D359" i="14"/>
  <c r="C359" i="14"/>
  <c r="B359" i="14"/>
  <c r="R358" i="14"/>
  <c r="Q358" i="14"/>
  <c r="P358" i="14"/>
  <c r="O358" i="14"/>
  <c r="N358" i="14"/>
  <c r="M358" i="14"/>
  <c r="L358" i="14"/>
  <c r="K358" i="14"/>
  <c r="J358" i="14"/>
  <c r="I358" i="14"/>
  <c r="H358" i="14"/>
  <c r="G358" i="14"/>
  <c r="F358" i="14"/>
  <c r="E358" i="14"/>
  <c r="D358" i="14"/>
  <c r="C358" i="14"/>
  <c r="B358" i="14"/>
  <c r="R357" i="14"/>
  <c r="Q357" i="14"/>
  <c r="P357" i="14"/>
  <c r="O357" i="14"/>
  <c r="N357" i="14"/>
  <c r="M357" i="14"/>
  <c r="L357" i="14"/>
  <c r="K357" i="14"/>
  <c r="J357" i="14"/>
  <c r="I357" i="14"/>
  <c r="H357" i="14"/>
  <c r="G357" i="14"/>
  <c r="F357" i="14"/>
  <c r="E357" i="14"/>
  <c r="D357" i="14"/>
  <c r="C357" i="14"/>
  <c r="B357" i="14"/>
  <c r="R356" i="14"/>
  <c r="Q356" i="14"/>
  <c r="P356" i="14"/>
  <c r="O356" i="14"/>
  <c r="N356" i="14"/>
  <c r="M356" i="14"/>
  <c r="L356" i="14"/>
  <c r="K356" i="14"/>
  <c r="J356" i="14"/>
  <c r="I356" i="14"/>
  <c r="H356" i="14"/>
  <c r="G356" i="14"/>
  <c r="F356" i="14"/>
  <c r="E356" i="14"/>
  <c r="D356" i="14"/>
  <c r="C356" i="14"/>
  <c r="B356" i="14"/>
  <c r="R355" i="14"/>
  <c r="Q355" i="14"/>
  <c r="P355" i="14"/>
  <c r="O355" i="14"/>
  <c r="N355" i="14"/>
  <c r="M355" i="14"/>
  <c r="L355" i="14"/>
  <c r="K355" i="14"/>
  <c r="J355" i="14"/>
  <c r="I355" i="14"/>
  <c r="H355" i="14"/>
  <c r="G355" i="14"/>
  <c r="F355" i="14"/>
  <c r="E355" i="14"/>
  <c r="D355" i="14"/>
  <c r="C355" i="14"/>
  <c r="B355" i="14"/>
  <c r="R354" i="14"/>
  <c r="Q354" i="14"/>
  <c r="P354" i="14"/>
  <c r="O354" i="14"/>
  <c r="N354" i="14"/>
  <c r="M354" i="14"/>
  <c r="L354" i="14"/>
  <c r="K354" i="14"/>
  <c r="J354" i="14"/>
  <c r="I354" i="14"/>
  <c r="H354" i="14"/>
  <c r="G354" i="14"/>
  <c r="F354" i="14"/>
  <c r="E354" i="14"/>
  <c r="D354" i="14"/>
  <c r="C354" i="14"/>
  <c r="B354" i="14"/>
  <c r="R353" i="14"/>
  <c r="Q353" i="14"/>
  <c r="P353" i="14"/>
  <c r="O353" i="14"/>
  <c r="N353" i="14"/>
  <c r="M353" i="14"/>
  <c r="L353" i="14"/>
  <c r="K353" i="14"/>
  <c r="J353" i="14"/>
  <c r="I353" i="14"/>
  <c r="H353" i="14"/>
  <c r="G353" i="14"/>
  <c r="F353" i="14"/>
  <c r="E353" i="14"/>
  <c r="D353" i="14"/>
  <c r="C353" i="14"/>
  <c r="B353" i="14"/>
  <c r="R352" i="14"/>
  <c r="Q352" i="14"/>
  <c r="P352" i="14"/>
  <c r="O352" i="14"/>
  <c r="N352" i="14"/>
  <c r="M352" i="14"/>
  <c r="L352" i="14"/>
  <c r="K352" i="14"/>
  <c r="J352" i="14"/>
  <c r="I352" i="14"/>
  <c r="H352" i="14"/>
  <c r="G352" i="14"/>
  <c r="F352" i="14"/>
  <c r="E352" i="14"/>
  <c r="D352" i="14"/>
  <c r="C352" i="14"/>
  <c r="B352" i="14"/>
  <c r="R349" i="14"/>
  <c r="Q349" i="14"/>
  <c r="P349" i="14"/>
  <c r="O349" i="14"/>
  <c r="N349" i="14"/>
  <c r="M349" i="14"/>
  <c r="L349" i="14"/>
  <c r="K349" i="14"/>
  <c r="J349" i="14"/>
  <c r="I349" i="14"/>
  <c r="H349" i="14"/>
  <c r="G349" i="14"/>
  <c r="F349" i="14"/>
  <c r="E349" i="14"/>
  <c r="D349" i="14"/>
  <c r="C349" i="14"/>
  <c r="B349" i="14"/>
  <c r="R348" i="14"/>
  <c r="Q348" i="14"/>
  <c r="P348" i="14"/>
  <c r="O348" i="14"/>
  <c r="N348" i="14"/>
  <c r="M348" i="14"/>
  <c r="L348" i="14"/>
  <c r="K348" i="14"/>
  <c r="J348" i="14"/>
  <c r="I348" i="14"/>
  <c r="H348" i="14"/>
  <c r="G348" i="14"/>
  <c r="F348" i="14"/>
  <c r="E348" i="14"/>
  <c r="D348" i="14"/>
  <c r="C348" i="14"/>
  <c r="B348" i="14"/>
  <c r="R347" i="14"/>
  <c r="Q347" i="14"/>
  <c r="P347" i="14"/>
  <c r="O347" i="14"/>
  <c r="N347" i="14"/>
  <c r="M347" i="14"/>
  <c r="L347" i="14"/>
  <c r="K347" i="14"/>
  <c r="J347" i="14"/>
  <c r="I347" i="14"/>
  <c r="H347" i="14"/>
  <c r="G347" i="14"/>
  <c r="F347" i="14"/>
  <c r="E347" i="14"/>
  <c r="D347" i="14"/>
  <c r="C347" i="14"/>
  <c r="B347" i="14"/>
  <c r="R346" i="14"/>
  <c r="Q346" i="14"/>
  <c r="P346" i="14"/>
  <c r="O346" i="14"/>
  <c r="N346" i="14"/>
  <c r="M346" i="14"/>
  <c r="L346" i="14"/>
  <c r="K346" i="14"/>
  <c r="J346" i="14"/>
  <c r="I346" i="14"/>
  <c r="H346" i="14"/>
  <c r="G346" i="14"/>
  <c r="F346" i="14"/>
  <c r="E346" i="14"/>
  <c r="D346" i="14"/>
  <c r="C346" i="14"/>
  <c r="B346" i="14"/>
  <c r="R345" i="14"/>
  <c r="Q345" i="14"/>
  <c r="P345" i="14"/>
  <c r="O345" i="14"/>
  <c r="N345" i="14"/>
  <c r="M345" i="14"/>
  <c r="L345" i="14"/>
  <c r="K345" i="14"/>
  <c r="J345" i="14"/>
  <c r="I345" i="14"/>
  <c r="H345" i="14"/>
  <c r="G345" i="14"/>
  <c r="F345" i="14"/>
  <c r="E345" i="14"/>
  <c r="D345" i="14"/>
  <c r="C345" i="14"/>
  <c r="B345" i="14"/>
  <c r="R344" i="14"/>
  <c r="Q344" i="14"/>
  <c r="P344" i="14"/>
  <c r="O344" i="14"/>
  <c r="N344" i="14"/>
  <c r="M344" i="14"/>
  <c r="L344" i="14"/>
  <c r="K344" i="14"/>
  <c r="J344" i="14"/>
  <c r="I344" i="14"/>
  <c r="H344" i="14"/>
  <c r="G344" i="14"/>
  <c r="F344" i="14"/>
  <c r="E344" i="14"/>
  <c r="D344" i="14"/>
  <c r="C344" i="14"/>
  <c r="B344" i="14"/>
  <c r="R343" i="14"/>
  <c r="Q343" i="14"/>
  <c r="P343" i="14"/>
  <c r="O343" i="14"/>
  <c r="N343" i="14"/>
  <c r="M343" i="14"/>
  <c r="L343" i="14"/>
  <c r="K343" i="14"/>
  <c r="J343" i="14"/>
  <c r="I343" i="14"/>
  <c r="H343" i="14"/>
  <c r="G343" i="14"/>
  <c r="F343" i="14"/>
  <c r="E343" i="14"/>
  <c r="D343" i="14"/>
  <c r="C343" i="14"/>
  <c r="B343" i="14"/>
  <c r="R340" i="14"/>
  <c r="Q340" i="14"/>
  <c r="P340" i="14"/>
  <c r="O340" i="14"/>
  <c r="N340" i="14"/>
  <c r="M340" i="14"/>
  <c r="L340" i="14"/>
  <c r="K340" i="14"/>
  <c r="J340" i="14"/>
  <c r="I340" i="14"/>
  <c r="H340" i="14"/>
  <c r="G340" i="14"/>
  <c r="F340" i="14"/>
  <c r="E340" i="14"/>
  <c r="D340" i="14"/>
  <c r="C340" i="14"/>
  <c r="B340" i="14"/>
  <c r="R339" i="14"/>
  <c r="Q339" i="14"/>
  <c r="P339" i="14"/>
  <c r="O339" i="14"/>
  <c r="N339" i="14"/>
  <c r="M339" i="14"/>
  <c r="L339" i="14"/>
  <c r="K339" i="14"/>
  <c r="J339" i="14"/>
  <c r="I339" i="14"/>
  <c r="H339" i="14"/>
  <c r="G339" i="14"/>
  <c r="F339" i="14"/>
  <c r="E339" i="14"/>
  <c r="D339" i="14"/>
  <c r="C339" i="14"/>
  <c r="B339" i="14"/>
  <c r="R338" i="14"/>
  <c r="Q338" i="14"/>
  <c r="P338" i="14"/>
  <c r="O338" i="14"/>
  <c r="N338" i="14"/>
  <c r="M338" i="14"/>
  <c r="L338" i="14"/>
  <c r="K338" i="14"/>
  <c r="J338" i="14"/>
  <c r="I338" i="14"/>
  <c r="H338" i="14"/>
  <c r="G338" i="14"/>
  <c r="F338" i="14"/>
  <c r="E338" i="14"/>
  <c r="D338" i="14"/>
  <c r="C338" i="14"/>
  <c r="B338" i="14"/>
  <c r="R337" i="14"/>
  <c r="Q337" i="14"/>
  <c r="P337" i="14"/>
  <c r="O337" i="14"/>
  <c r="N337" i="14"/>
  <c r="M337" i="14"/>
  <c r="L337" i="14"/>
  <c r="K337" i="14"/>
  <c r="J337" i="14"/>
  <c r="I337" i="14"/>
  <c r="H337" i="14"/>
  <c r="G337" i="14"/>
  <c r="F337" i="14"/>
  <c r="E337" i="14"/>
  <c r="D337" i="14"/>
  <c r="C337" i="14"/>
  <c r="B337" i="14"/>
  <c r="R336" i="14"/>
  <c r="Q336" i="14"/>
  <c r="P336" i="14"/>
  <c r="O336" i="14"/>
  <c r="N336" i="14"/>
  <c r="M336" i="14"/>
  <c r="L336" i="14"/>
  <c r="K336" i="14"/>
  <c r="J336" i="14"/>
  <c r="I336" i="14"/>
  <c r="H336" i="14"/>
  <c r="G336" i="14"/>
  <c r="F336" i="14"/>
  <c r="E336" i="14"/>
  <c r="D336" i="14"/>
  <c r="C336" i="14"/>
  <c r="B336" i="14"/>
  <c r="R335" i="14"/>
  <c r="Q335" i="14"/>
  <c r="P335" i="14"/>
  <c r="O335" i="14"/>
  <c r="N335" i="14"/>
  <c r="M335" i="14"/>
  <c r="L335" i="14"/>
  <c r="K335" i="14"/>
  <c r="J335" i="14"/>
  <c r="I335" i="14"/>
  <c r="H335" i="14"/>
  <c r="G335" i="14"/>
  <c r="F335" i="14"/>
  <c r="E335" i="14"/>
  <c r="D335" i="14"/>
  <c r="C335" i="14"/>
  <c r="B335" i="14"/>
  <c r="R334" i="14"/>
  <c r="Q334" i="14"/>
  <c r="P334" i="14"/>
  <c r="O334" i="14"/>
  <c r="N334" i="14"/>
  <c r="M334" i="14"/>
  <c r="L334" i="14"/>
  <c r="K334" i="14"/>
  <c r="J334" i="14"/>
  <c r="I334" i="14"/>
  <c r="H334" i="14"/>
  <c r="G334" i="14"/>
  <c r="F334" i="14"/>
  <c r="E334" i="14"/>
  <c r="D334" i="14"/>
  <c r="C334" i="14"/>
  <c r="B334" i="14"/>
  <c r="R333" i="14"/>
  <c r="Q333" i="14"/>
  <c r="P333" i="14"/>
  <c r="O333" i="14"/>
  <c r="N333" i="14"/>
  <c r="M333" i="14"/>
  <c r="L333" i="14"/>
  <c r="K333" i="14"/>
  <c r="J333" i="14"/>
  <c r="I333" i="14"/>
  <c r="H333" i="14"/>
  <c r="G333" i="14"/>
  <c r="F333" i="14"/>
  <c r="E333" i="14"/>
  <c r="D333" i="14"/>
  <c r="C333" i="14"/>
  <c r="B333" i="14"/>
  <c r="R332" i="14"/>
  <c r="Q332" i="14"/>
  <c r="P332" i="14"/>
  <c r="O332" i="14"/>
  <c r="O25" i="6" s="1"/>
  <c r="N332" i="14"/>
  <c r="M332" i="14"/>
  <c r="L332" i="14"/>
  <c r="K332" i="14"/>
  <c r="J332" i="14"/>
  <c r="I332" i="14"/>
  <c r="H332" i="14"/>
  <c r="G332" i="14"/>
  <c r="G25" i="6" s="1"/>
  <c r="F332" i="14"/>
  <c r="E332" i="14"/>
  <c r="D332" i="14"/>
  <c r="C332" i="14"/>
  <c r="B332" i="14"/>
  <c r="R331" i="14"/>
  <c r="Q331" i="14"/>
  <c r="P331" i="14"/>
  <c r="O331" i="14"/>
  <c r="N331" i="14"/>
  <c r="M331" i="14"/>
  <c r="L331" i="14"/>
  <c r="K331" i="14"/>
  <c r="J331" i="14"/>
  <c r="I331" i="14"/>
  <c r="H331" i="14"/>
  <c r="G331" i="14"/>
  <c r="F331" i="14"/>
  <c r="E331" i="14"/>
  <c r="D331" i="14"/>
  <c r="C331" i="14"/>
  <c r="B331" i="14"/>
  <c r="R328" i="14"/>
  <c r="Q328" i="14"/>
  <c r="P328" i="14"/>
  <c r="O328" i="14"/>
  <c r="N328" i="14"/>
  <c r="M328" i="14"/>
  <c r="L328" i="14"/>
  <c r="K328" i="14"/>
  <c r="J328" i="14"/>
  <c r="I328" i="14"/>
  <c r="H328" i="14"/>
  <c r="G328" i="14"/>
  <c r="F328" i="14"/>
  <c r="E328" i="14"/>
  <c r="D328" i="14"/>
  <c r="C328" i="14"/>
  <c r="B328" i="14"/>
  <c r="R327" i="14"/>
  <c r="Q327" i="14"/>
  <c r="P327" i="14"/>
  <c r="O327" i="14"/>
  <c r="N327" i="14"/>
  <c r="M327" i="14"/>
  <c r="L327" i="14"/>
  <c r="K327" i="14"/>
  <c r="J327" i="14"/>
  <c r="I327" i="14"/>
  <c r="H327" i="14"/>
  <c r="G327" i="14"/>
  <c r="F327" i="14"/>
  <c r="E327" i="14"/>
  <c r="D327" i="14"/>
  <c r="C327" i="14"/>
  <c r="B327" i="14"/>
  <c r="R326" i="14"/>
  <c r="Q326" i="14"/>
  <c r="P326" i="14"/>
  <c r="O326" i="14"/>
  <c r="N326" i="14"/>
  <c r="M326" i="14"/>
  <c r="L326" i="14"/>
  <c r="K326" i="14"/>
  <c r="J326" i="14"/>
  <c r="I326" i="14"/>
  <c r="H326" i="14"/>
  <c r="G326" i="14"/>
  <c r="F326" i="14"/>
  <c r="E326" i="14"/>
  <c r="D326" i="14"/>
  <c r="C326" i="14"/>
  <c r="B326" i="14"/>
  <c r="R325" i="14"/>
  <c r="Q325" i="14"/>
  <c r="P325" i="14"/>
  <c r="O325" i="14"/>
  <c r="N325" i="14"/>
  <c r="M325" i="14"/>
  <c r="L325" i="14"/>
  <c r="K325" i="14"/>
  <c r="J325" i="14"/>
  <c r="I325" i="14"/>
  <c r="H325" i="14"/>
  <c r="G325" i="14"/>
  <c r="F325" i="14"/>
  <c r="E325" i="14"/>
  <c r="D325" i="14"/>
  <c r="C325" i="14"/>
  <c r="B325" i="14"/>
  <c r="R324" i="14"/>
  <c r="Q324" i="14"/>
  <c r="P324" i="14"/>
  <c r="O324" i="14"/>
  <c r="N324" i="14"/>
  <c r="M324" i="14"/>
  <c r="L324" i="14"/>
  <c r="K324" i="14"/>
  <c r="J324" i="14"/>
  <c r="I324" i="14"/>
  <c r="H324" i="14"/>
  <c r="G324" i="14"/>
  <c r="F324" i="14"/>
  <c r="E324" i="14"/>
  <c r="D324" i="14"/>
  <c r="C324" i="14"/>
  <c r="B324" i="14"/>
  <c r="R323" i="14"/>
  <c r="Q323" i="14"/>
  <c r="P323" i="14"/>
  <c r="O323" i="14"/>
  <c r="N323" i="14"/>
  <c r="M323" i="14"/>
  <c r="L323" i="14"/>
  <c r="K323" i="14"/>
  <c r="J323" i="14"/>
  <c r="I323" i="14"/>
  <c r="H323" i="14"/>
  <c r="G323" i="14"/>
  <c r="F323" i="14"/>
  <c r="E323" i="14"/>
  <c r="D323" i="14"/>
  <c r="C323" i="14"/>
  <c r="B323" i="14"/>
  <c r="R322" i="14"/>
  <c r="Q322" i="14"/>
  <c r="P322" i="14"/>
  <c r="O322" i="14"/>
  <c r="N322" i="14"/>
  <c r="M322" i="14"/>
  <c r="L322" i="14"/>
  <c r="K322" i="14"/>
  <c r="J322" i="14"/>
  <c r="I322" i="14"/>
  <c r="H322" i="14"/>
  <c r="G322" i="14"/>
  <c r="F322" i="14"/>
  <c r="E322" i="14"/>
  <c r="D322" i="14"/>
  <c r="C322" i="14"/>
  <c r="B322" i="14"/>
  <c r="R319" i="14"/>
  <c r="Q319" i="14"/>
  <c r="P319" i="14"/>
  <c r="O319" i="14"/>
  <c r="N319" i="14"/>
  <c r="M319" i="14"/>
  <c r="L319" i="14"/>
  <c r="K319" i="14"/>
  <c r="J319" i="14"/>
  <c r="I319" i="14"/>
  <c r="H319" i="14"/>
  <c r="G319" i="14"/>
  <c r="F319" i="14"/>
  <c r="E319" i="14"/>
  <c r="D319" i="14"/>
  <c r="C319" i="14"/>
  <c r="B319" i="14"/>
  <c r="R318" i="14"/>
  <c r="Q318" i="14"/>
  <c r="P318" i="14"/>
  <c r="O318" i="14"/>
  <c r="N318" i="14"/>
  <c r="M318" i="14"/>
  <c r="L318" i="14"/>
  <c r="K318" i="14"/>
  <c r="J318" i="14"/>
  <c r="I318" i="14"/>
  <c r="H318" i="14"/>
  <c r="G318" i="14"/>
  <c r="F318" i="14"/>
  <c r="E318" i="14"/>
  <c r="D318" i="14"/>
  <c r="C318" i="14"/>
  <c r="B318" i="14"/>
  <c r="R317" i="14"/>
  <c r="Q317" i="14"/>
  <c r="P317" i="14"/>
  <c r="O317" i="14"/>
  <c r="N317" i="14"/>
  <c r="M317" i="14"/>
  <c r="L317" i="14"/>
  <c r="K317" i="14"/>
  <c r="J317" i="14"/>
  <c r="I317" i="14"/>
  <c r="H317" i="14"/>
  <c r="G317" i="14"/>
  <c r="F317" i="14"/>
  <c r="E317" i="14"/>
  <c r="D317" i="14"/>
  <c r="C317" i="14"/>
  <c r="B317" i="14"/>
  <c r="R316" i="14"/>
  <c r="Q316" i="14"/>
  <c r="P316" i="14"/>
  <c r="O316" i="14"/>
  <c r="N316" i="14"/>
  <c r="M316" i="14"/>
  <c r="L316" i="14"/>
  <c r="K316" i="14"/>
  <c r="J316" i="14"/>
  <c r="I316" i="14"/>
  <c r="H316" i="14"/>
  <c r="G316" i="14"/>
  <c r="F316" i="14"/>
  <c r="E316" i="14"/>
  <c r="D316" i="14"/>
  <c r="C316" i="14"/>
  <c r="B316" i="14"/>
  <c r="R315" i="14"/>
  <c r="Q315" i="14"/>
  <c r="P315" i="14"/>
  <c r="O315" i="14"/>
  <c r="N315" i="14"/>
  <c r="M315" i="14"/>
  <c r="L315" i="14"/>
  <c r="K315" i="14"/>
  <c r="J315" i="14"/>
  <c r="I315" i="14"/>
  <c r="H315" i="14"/>
  <c r="G315" i="14"/>
  <c r="F315" i="14"/>
  <c r="E315" i="14"/>
  <c r="D315" i="14"/>
  <c r="C315" i="14"/>
  <c r="B315" i="14"/>
  <c r="R314" i="14"/>
  <c r="Q314" i="14"/>
  <c r="P314" i="14"/>
  <c r="O314" i="14"/>
  <c r="N314" i="14"/>
  <c r="M314" i="14"/>
  <c r="L314" i="14"/>
  <c r="K314" i="14"/>
  <c r="J314" i="14"/>
  <c r="I314" i="14"/>
  <c r="H314" i="14"/>
  <c r="G314" i="14"/>
  <c r="F314" i="14"/>
  <c r="E314" i="14"/>
  <c r="D314" i="14"/>
  <c r="C314" i="14"/>
  <c r="B314" i="14"/>
  <c r="R313" i="14"/>
  <c r="Q313" i="14"/>
  <c r="P313" i="14"/>
  <c r="O313" i="14"/>
  <c r="N313" i="14"/>
  <c r="M313" i="14"/>
  <c r="L313" i="14"/>
  <c r="K313" i="14"/>
  <c r="J313" i="14"/>
  <c r="I313" i="14"/>
  <c r="H313" i="14"/>
  <c r="G313" i="14"/>
  <c r="F313" i="14"/>
  <c r="E313" i="14"/>
  <c r="D313" i="14"/>
  <c r="C313" i="14"/>
  <c r="B313" i="14"/>
  <c r="R312" i="14"/>
  <c r="Q312" i="14"/>
  <c r="P312" i="14"/>
  <c r="O312" i="14"/>
  <c r="N312" i="14"/>
  <c r="M312" i="14"/>
  <c r="L312" i="14"/>
  <c r="K312" i="14"/>
  <c r="J312" i="14"/>
  <c r="I312" i="14"/>
  <c r="H312" i="14"/>
  <c r="G312" i="14"/>
  <c r="F312" i="14"/>
  <c r="E312" i="14"/>
  <c r="D312" i="14"/>
  <c r="C312" i="14"/>
  <c r="B312" i="14"/>
  <c r="R311" i="14"/>
  <c r="Q311" i="14"/>
  <c r="P311" i="14"/>
  <c r="O311" i="14"/>
  <c r="N311" i="14"/>
  <c r="M311" i="14"/>
  <c r="L311" i="14"/>
  <c r="K311" i="14"/>
  <c r="J311" i="14"/>
  <c r="I311" i="14"/>
  <c r="H311" i="14"/>
  <c r="G311" i="14"/>
  <c r="F311" i="14"/>
  <c r="E311" i="14"/>
  <c r="D311" i="14"/>
  <c r="C311" i="14"/>
  <c r="B311" i="14"/>
  <c r="R310" i="14"/>
  <c r="Q310" i="14"/>
  <c r="P310" i="14"/>
  <c r="O310" i="14"/>
  <c r="N310" i="14"/>
  <c r="M310" i="14"/>
  <c r="L310" i="14"/>
  <c r="K310" i="14"/>
  <c r="J310" i="14"/>
  <c r="I310" i="14"/>
  <c r="H310" i="14"/>
  <c r="G310" i="14"/>
  <c r="F310" i="14"/>
  <c r="E310" i="14"/>
  <c r="D310" i="14"/>
  <c r="C310" i="14"/>
  <c r="B310" i="14"/>
  <c r="R307" i="14"/>
  <c r="Q307" i="14"/>
  <c r="P307" i="14"/>
  <c r="O307" i="14"/>
  <c r="N307" i="14"/>
  <c r="M307" i="14"/>
  <c r="L307" i="14"/>
  <c r="K307" i="14"/>
  <c r="J307" i="14"/>
  <c r="I307" i="14"/>
  <c r="H307" i="14"/>
  <c r="G307" i="14"/>
  <c r="F307" i="14"/>
  <c r="E307" i="14"/>
  <c r="D307" i="14"/>
  <c r="C307" i="14"/>
  <c r="B307" i="14"/>
  <c r="R306" i="14"/>
  <c r="Q306" i="14"/>
  <c r="P306" i="14"/>
  <c r="O306" i="14"/>
  <c r="N306" i="14"/>
  <c r="M306" i="14"/>
  <c r="L306" i="14"/>
  <c r="K306" i="14"/>
  <c r="J306" i="14"/>
  <c r="I306" i="14"/>
  <c r="H306" i="14"/>
  <c r="G306" i="14"/>
  <c r="F306" i="14"/>
  <c r="E306" i="14"/>
  <c r="D306" i="14"/>
  <c r="C306" i="14"/>
  <c r="B306" i="14"/>
  <c r="R305" i="14"/>
  <c r="Q305" i="14"/>
  <c r="P305" i="14"/>
  <c r="O305" i="14"/>
  <c r="N305" i="14"/>
  <c r="M305" i="14"/>
  <c r="L305" i="14"/>
  <c r="K305" i="14"/>
  <c r="J305" i="14"/>
  <c r="I305" i="14"/>
  <c r="H305" i="14"/>
  <c r="G305" i="14"/>
  <c r="F305" i="14"/>
  <c r="E305" i="14"/>
  <c r="D305" i="14"/>
  <c r="C305" i="14"/>
  <c r="B305" i="14"/>
  <c r="R304" i="14"/>
  <c r="Q304" i="14"/>
  <c r="P304" i="14"/>
  <c r="O304" i="14"/>
  <c r="N304" i="14"/>
  <c r="M304" i="14"/>
  <c r="L304" i="14"/>
  <c r="K304" i="14"/>
  <c r="J304" i="14"/>
  <c r="I304" i="14"/>
  <c r="H304" i="14"/>
  <c r="G304" i="14"/>
  <c r="F304" i="14"/>
  <c r="E304" i="14"/>
  <c r="D304" i="14"/>
  <c r="C304" i="14"/>
  <c r="B304" i="14"/>
  <c r="R303" i="14"/>
  <c r="Q303" i="14"/>
  <c r="P303" i="14"/>
  <c r="O303" i="14"/>
  <c r="N303" i="14"/>
  <c r="M303" i="14"/>
  <c r="L303" i="14"/>
  <c r="K303" i="14"/>
  <c r="J303" i="14"/>
  <c r="I303" i="14"/>
  <c r="H303" i="14"/>
  <c r="G303" i="14"/>
  <c r="F303" i="14"/>
  <c r="E303" i="14"/>
  <c r="D303" i="14"/>
  <c r="C303" i="14"/>
  <c r="B303" i="14"/>
  <c r="R302" i="14"/>
  <c r="Q302" i="14"/>
  <c r="P302" i="14"/>
  <c r="O302" i="14"/>
  <c r="N302" i="14"/>
  <c r="M302" i="14"/>
  <c r="L302" i="14"/>
  <c r="K302" i="14"/>
  <c r="J302" i="14"/>
  <c r="I302" i="14"/>
  <c r="H302" i="14"/>
  <c r="G302" i="14"/>
  <c r="F302" i="14"/>
  <c r="E302" i="14"/>
  <c r="D302" i="14"/>
  <c r="C302" i="14"/>
  <c r="B302" i="14"/>
  <c r="R301" i="14"/>
  <c r="Q301" i="14"/>
  <c r="P301" i="14"/>
  <c r="O301" i="14"/>
  <c r="N301" i="14"/>
  <c r="M301" i="14"/>
  <c r="L301" i="14"/>
  <c r="K301" i="14"/>
  <c r="J301" i="14"/>
  <c r="I301" i="14"/>
  <c r="H301" i="14"/>
  <c r="G301" i="14"/>
  <c r="F301" i="14"/>
  <c r="E301" i="14"/>
  <c r="D301" i="14"/>
  <c r="C301" i="14"/>
  <c r="B301" i="14"/>
  <c r="R298" i="14"/>
  <c r="Q298" i="14"/>
  <c r="P298" i="14"/>
  <c r="O298" i="14"/>
  <c r="N298" i="14"/>
  <c r="M298" i="14"/>
  <c r="L298" i="14"/>
  <c r="K298" i="14"/>
  <c r="J298" i="14"/>
  <c r="I298" i="14"/>
  <c r="H298" i="14"/>
  <c r="G298" i="14"/>
  <c r="F298" i="14"/>
  <c r="E298" i="14"/>
  <c r="D298" i="14"/>
  <c r="C298" i="14"/>
  <c r="B298" i="14"/>
  <c r="R297" i="14"/>
  <c r="Q297" i="14"/>
  <c r="P297" i="14"/>
  <c r="O297" i="14"/>
  <c r="N297" i="14"/>
  <c r="M297" i="14"/>
  <c r="L297" i="14"/>
  <c r="K297" i="14"/>
  <c r="J297" i="14"/>
  <c r="I297" i="14"/>
  <c r="H297" i="14"/>
  <c r="G297" i="14"/>
  <c r="F297" i="14"/>
  <c r="E297" i="14"/>
  <c r="D297" i="14"/>
  <c r="C297" i="14"/>
  <c r="B297" i="14"/>
  <c r="R296" i="14"/>
  <c r="Q296" i="14"/>
  <c r="P296" i="14"/>
  <c r="O296" i="14"/>
  <c r="N296" i="14"/>
  <c r="M296" i="14"/>
  <c r="L296" i="14"/>
  <c r="K296" i="14"/>
  <c r="J296" i="14"/>
  <c r="I296" i="14"/>
  <c r="H296" i="14"/>
  <c r="G296" i="14"/>
  <c r="F296" i="14"/>
  <c r="E296" i="14"/>
  <c r="D296" i="14"/>
  <c r="C296" i="14"/>
  <c r="B296" i="14"/>
  <c r="R295" i="14"/>
  <c r="Q295" i="14"/>
  <c r="P295" i="14"/>
  <c r="O295" i="14"/>
  <c r="N295" i="14"/>
  <c r="M295" i="14"/>
  <c r="L295" i="14"/>
  <c r="K295" i="14"/>
  <c r="J295" i="14"/>
  <c r="I295" i="14"/>
  <c r="H295" i="14"/>
  <c r="G295" i="14"/>
  <c r="F295" i="14"/>
  <c r="E295" i="14"/>
  <c r="D295" i="14"/>
  <c r="C295" i="14"/>
  <c r="B295" i="14"/>
  <c r="R294" i="14"/>
  <c r="Q294" i="14"/>
  <c r="P294" i="14"/>
  <c r="O294" i="14"/>
  <c r="N294" i="14"/>
  <c r="M294" i="14"/>
  <c r="L294" i="14"/>
  <c r="K294" i="14"/>
  <c r="J294" i="14"/>
  <c r="I294" i="14"/>
  <c r="H294" i="14"/>
  <c r="G294" i="14"/>
  <c r="F294" i="14"/>
  <c r="E294" i="14"/>
  <c r="D294" i="14"/>
  <c r="C294" i="14"/>
  <c r="B294" i="14"/>
  <c r="R293" i="14"/>
  <c r="Q293" i="14"/>
  <c r="P293" i="14"/>
  <c r="O293" i="14"/>
  <c r="N293" i="14"/>
  <c r="M293" i="14"/>
  <c r="L293" i="14"/>
  <c r="K293" i="14"/>
  <c r="J293" i="14"/>
  <c r="I293" i="14"/>
  <c r="H293" i="14"/>
  <c r="G293" i="14"/>
  <c r="F293" i="14"/>
  <c r="E293" i="14"/>
  <c r="D293" i="14"/>
  <c r="C293" i="14"/>
  <c r="B293" i="14"/>
  <c r="R292" i="14"/>
  <c r="Q292" i="14"/>
  <c r="P292" i="14"/>
  <c r="O292" i="14"/>
  <c r="N292" i="14"/>
  <c r="M292" i="14"/>
  <c r="L292" i="14"/>
  <c r="K292" i="14"/>
  <c r="J292" i="14"/>
  <c r="I292" i="14"/>
  <c r="H292" i="14"/>
  <c r="G292" i="14"/>
  <c r="F292" i="14"/>
  <c r="E292" i="14"/>
  <c r="D292" i="14"/>
  <c r="C292" i="14"/>
  <c r="B292" i="14"/>
  <c r="R291" i="14"/>
  <c r="Q291" i="14"/>
  <c r="P291" i="14"/>
  <c r="O291" i="14"/>
  <c r="N291" i="14"/>
  <c r="M291" i="14"/>
  <c r="L291" i="14"/>
  <c r="K291" i="14"/>
  <c r="J291" i="14"/>
  <c r="I291" i="14"/>
  <c r="H291" i="14"/>
  <c r="G291" i="14"/>
  <c r="F291" i="14"/>
  <c r="E291" i="14"/>
  <c r="D291" i="14"/>
  <c r="C291" i="14"/>
  <c r="B291" i="14"/>
  <c r="R290" i="14"/>
  <c r="Q290" i="14"/>
  <c r="P290" i="14"/>
  <c r="O290" i="14"/>
  <c r="N290" i="14"/>
  <c r="M290" i="14"/>
  <c r="L290" i="14"/>
  <c r="K290" i="14"/>
  <c r="J290" i="14"/>
  <c r="I290" i="14"/>
  <c r="H290" i="14"/>
  <c r="G290" i="14"/>
  <c r="F290" i="14"/>
  <c r="E290" i="14"/>
  <c r="D290" i="14"/>
  <c r="C290" i="14"/>
  <c r="B290" i="14"/>
  <c r="R289" i="14"/>
  <c r="Q289" i="14"/>
  <c r="P289" i="14"/>
  <c r="O289" i="14"/>
  <c r="N289" i="14"/>
  <c r="M289" i="14"/>
  <c r="L289" i="14"/>
  <c r="K289" i="14"/>
  <c r="J289" i="14"/>
  <c r="I289" i="14"/>
  <c r="H289" i="14"/>
  <c r="G289" i="14"/>
  <c r="F289" i="14"/>
  <c r="E289" i="14"/>
  <c r="D289" i="14"/>
  <c r="C289" i="14"/>
  <c r="B289" i="14"/>
  <c r="R286" i="14"/>
  <c r="Q286" i="14"/>
  <c r="P286" i="14"/>
  <c r="O286" i="14"/>
  <c r="N286" i="14"/>
  <c r="M286" i="14"/>
  <c r="L286" i="14"/>
  <c r="K286" i="14"/>
  <c r="J286" i="14"/>
  <c r="I286" i="14"/>
  <c r="H286" i="14"/>
  <c r="G286" i="14"/>
  <c r="F286" i="14"/>
  <c r="E286" i="14"/>
  <c r="D286" i="14"/>
  <c r="C286" i="14"/>
  <c r="B286" i="14"/>
  <c r="R285" i="14"/>
  <c r="Q285" i="14"/>
  <c r="P285" i="14"/>
  <c r="O285" i="14"/>
  <c r="N285" i="14"/>
  <c r="M285" i="14"/>
  <c r="L285" i="14"/>
  <c r="K285" i="14"/>
  <c r="J285" i="14"/>
  <c r="I285" i="14"/>
  <c r="H285" i="14"/>
  <c r="G285" i="14"/>
  <c r="F285" i="14"/>
  <c r="E285" i="14"/>
  <c r="D285" i="14"/>
  <c r="C285" i="14"/>
  <c r="B285" i="14"/>
  <c r="R284" i="14"/>
  <c r="Q284" i="14"/>
  <c r="P284" i="14"/>
  <c r="O284" i="14"/>
  <c r="N284" i="14"/>
  <c r="M284" i="14"/>
  <c r="L284" i="14"/>
  <c r="K284" i="14"/>
  <c r="J284" i="14"/>
  <c r="I284" i="14"/>
  <c r="H284" i="14"/>
  <c r="G284" i="14"/>
  <c r="F284" i="14"/>
  <c r="E284" i="14"/>
  <c r="D284" i="14"/>
  <c r="C284" i="14"/>
  <c r="B284" i="14"/>
  <c r="R283" i="14"/>
  <c r="Q283" i="14"/>
  <c r="P283" i="14"/>
  <c r="O283" i="14"/>
  <c r="N283" i="14"/>
  <c r="M283" i="14"/>
  <c r="L283" i="14"/>
  <c r="K283" i="14"/>
  <c r="J283" i="14"/>
  <c r="I283" i="14"/>
  <c r="H283" i="14"/>
  <c r="G283" i="14"/>
  <c r="F283" i="14"/>
  <c r="E283" i="14"/>
  <c r="D283" i="14"/>
  <c r="C283" i="14"/>
  <c r="B283" i="14"/>
  <c r="R282" i="14"/>
  <c r="Q282" i="14"/>
  <c r="P282" i="14"/>
  <c r="O282" i="14"/>
  <c r="N282" i="14"/>
  <c r="M282" i="14"/>
  <c r="L282" i="14"/>
  <c r="K282" i="14"/>
  <c r="J282" i="14"/>
  <c r="I282" i="14"/>
  <c r="H282" i="14"/>
  <c r="G282" i="14"/>
  <c r="F282" i="14"/>
  <c r="E282" i="14"/>
  <c r="D282" i="14"/>
  <c r="C282" i="14"/>
  <c r="B282" i="14"/>
  <c r="R281" i="14"/>
  <c r="Q281" i="14"/>
  <c r="P281" i="14"/>
  <c r="O281" i="14"/>
  <c r="N281" i="14"/>
  <c r="M281" i="14"/>
  <c r="L281" i="14"/>
  <c r="K281" i="14"/>
  <c r="J281" i="14"/>
  <c r="I281" i="14"/>
  <c r="H281" i="14"/>
  <c r="G281" i="14"/>
  <c r="F281" i="14"/>
  <c r="E281" i="14"/>
  <c r="D281" i="14"/>
  <c r="C281" i="14"/>
  <c r="B281" i="14"/>
  <c r="R280" i="14"/>
  <c r="Q280" i="14"/>
  <c r="P280" i="14"/>
  <c r="O280" i="14"/>
  <c r="N280" i="14"/>
  <c r="M280" i="14"/>
  <c r="L280" i="14"/>
  <c r="K280" i="14"/>
  <c r="J280" i="14"/>
  <c r="I280" i="14"/>
  <c r="H280" i="14"/>
  <c r="G280" i="14"/>
  <c r="F280" i="14"/>
  <c r="E280" i="14"/>
  <c r="D280" i="14"/>
  <c r="C280" i="14"/>
  <c r="B280" i="14"/>
  <c r="R277" i="14"/>
  <c r="Q277" i="14"/>
  <c r="P277" i="14"/>
  <c r="O277" i="14"/>
  <c r="N277" i="14"/>
  <c r="M277" i="14"/>
  <c r="L277" i="14"/>
  <c r="K277" i="14"/>
  <c r="J277" i="14"/>
  <c r="I277" i="14"/>
  <c r="H277" i="14"/>
  <c r="G277" i="14"/>
  <c r="F277" i="14"/>
  <c r="E277" i="14"/>
  <c r="D277" i="14"/>
  <c r="C277" i="14"/>
  <c r="B277" i="14"/>
  <c r="R276" i="14"/>
  <c r="Q276" i="14"/>
  <c r="P276" i="14"/>
  <c r="O276" i="14"/>
  <c r="N276" i="14"/>
  <c r="M276" i="14"/>
  <c r="L276" i="14"/>
  <c r="K276" i="14"/>
  <c r="J276" i="14"/>
  <c r="I276" i="14"/>
  <c r="H276" i="14"/>
  <c r="G276" i="14"/>
  <c r="F276" i="14"/>
  <c r="E276" i="14"/>
  <c r="D276" i="14"/>
  <c r="C276" i="14"/>
  <c r="B276" i="14"/>
  <c r="R275" i="14"/>
  <c r="Q275" i="14"/>
  <c r="P275" i="14"/>
  <c r="O275" i="14"/>
  <c r="N275" i="14"/>
  <c r="M275" i="14"/>
  <c r="L275" i="14"/>
  <c r="K275" i="14"/>
  <c r="J275" i="14"/>
  <c r="I275" i="14"/>
  <c r="H275" i="14"/>
  <c r="G275" i="14"/>
  <c r="F275" i="14"/>
  <c r="E275" i="14"/>
  <c r="D275" i="14"/>
  <c r="C275" i="14"/>
  <c r="B275" i="14"/>
  <c r="R274" i="14"/>
  <c r="Q274" i="14"/>
  <c r="P274" i="14"/>
  <c r="O274" i="14"/>
  <c r="N274" i="14"/>
  <c r="M274" i="14"/>
  <c r="L274" i="14"/>
  <c r="K274" i="14"/>
  <c r="J274" i="14"/>
  <c r="I274" i="14"/>
  <c r="H274" i="14"/>
  <c r="G274" i="14"/>
  <c r="F274" i="14"/>
  <c r="E274" i="14"/>
  <c r="D274" i="14"/>
  <c r="C274" i="14"/>
  <c r="B274" i="14"/>
  <c r="R273" i="14"/>
  <c r="Q273" i="14"/>
  <c r="P273" i="14"/>
  <c r="O273" i="14"/>
  <c r="N273" i="14"/>
  <c r="M273" i="14"/>
  <c r="L273" i="14"/>
  <c r="K273" i="14"/>
  <c r="J273" i="14"/>
  <c r="I273" i="14"/>
  <c r="H273" i="14"/>
  <c r="G273" i="14"/>
  <c r="F273" i="14"/>
  <c r="E273" i="14"/>
  <c r="D273" i="14"/>
  <c r="C273" i="14"/>
  <c r="B273" i="14"/>
  <c r="R272" i="14"/>
  <c r="Q272" i="14"/>
  <c r="P272" i="14"/>
  <c r="O272" i="14"/>
  <c r="N272" i="14"/>
  <c r="M272" i="14"/>
  <c r="L272" i="14"/>
  <c r="K272" i="14"/>
  <c r="J272" i="14"/>
  <c r="I272" i="14"/>
  <c r="H272" i="14"/>
  <c r="G272" i="14"/>
  <c r="F272" i="14"/>
  <c r="E272" i="14"/>
  <c r="D272" i="14"/>
  <c r="C272" i="14"/>
  <c r="B272" i="14"/>
  <c r="R271" i="14"/>
  <c r="Q271" i="14"/>
  <c r="P271" i="14"/>
  <c r="O271" i="14"/>
  <c r="N271" i="14"/>
  <c r="M271" i="14"/>
  <c r="L271" i="14"/>
  <c r="K271" i="14"/>
  <c r="J271" i="14"/>
  <c r="I271" i="14"/>
  <c r="H271" i="14"/>
  <c r="G271" i="14"/>
  <c r="F271" i="14"/>
  <c r="E271" i="14"/>
  <c r="D271" i="14"/>
  <c r="C271" i="14"/>
  <c r="B271" i="14"/>
  <c r="R270" i="14"/>
  <c r="Q270" i="14"/>
  <c r="P270" i="14"/>
  <c r="O270" i="14"/>
  <c r="N270" i="14"/>
  <c r="M270" i="14"/>
  <c r="L270" i="14"/>
  <c r="K270" i="14"/>
  <c r="J270" i="14"/>
  <c r="I270" i="14"/>
  <c r="H270" i="14"/>
  <c r="G270" i="14"/>
  <c r="F270" i="14"/>
  <c r="E270" i="14"/>
  <c r="D270" i="14"/>
  <c r="C270" i="14"/>
  <c r="B270" i="14"/>
  <c r="R269" i="14"/>
  <c r="Q269" i="14"/>
  <c r="P269" i="14"/>
  <c r="O269" i="14"/>
  <c r="N269" i="14"/>
  <c r="M269" i="14"/>
  <c r="L269" i="14"/>
  <c r="K269" i="14"/>
  <c r="J269" i="14"/>
  <c r="I269" i="14"/>
  <c r="H269" i="14"/>
  <c r="G269" i="14"/>
  <c r="F269" i="14"/>
  <c r="E269" i="14"/>
  <c r="D269" i="14"/>
  <c r="C269" i="14"/>
  <c r="B269" i="14"/>
  <c r="R268" i="14"/>
  <c r="Q268" i="14"/>
  <c r="P268" i="14"/>
  <c r="O268" i="14"/>
  <c r="N268" i="14"/>
  <c r="M268" i="14"/>
  <c r="L268" i="14"/>
  <c r="K268" i="14"/>
  <c r="J268" i="14"/>
  <c r="I268" i="14"/>
  <c r="H268" i="14"/>
  <c r="G268" i="14"/>
  <c r="F268" i="14"/>
  <c r="E268" i="14"/>
  <c r="D268" i="14"/>
  <c r="C268" i="14"/>
  <c r="B268" i="14"/>
  <c r="R265" i="14"/>
  <c r="Q265" i="14"/>
  <c r="P265" i="14"/>
  <c r="O265" i="14"/>
  <c r="N265" i="14"/>
  <c r="M265" i="14"/>
  <c r="L265" i="14"/>
  <c r="K265" i="14"/>
  <c r="J265" i="14"/>
  <c r="I265" i="14"/>
  <c r="H265" i="14"/>
  <c r="G265" i="14"/>
  <c r="F265" i="14"/>
  <c r="E265" i="14"/>
  <c r="D265" i="14"/>
  <c r="C265" i="14"/>
  <c r="B265" i="14"/>
  <c r="R264" i="14"/>
  <c r="Q264" i="14"/>
  <c r="P264" i="14"/>
  <c r="O264" i="14"/>
  <c r="N264" i="14"/>
  <c r="M264" i="14"/>
  <c r="L264" i="14"/>
  <c r="K264" i="14"/>
  <c r="J264" i="14"/>
  <c r="I264" i="14"/>
  <c r="H264" i="14"/>
  <c r="G264" i="14"/>
  <c r="F264" i="14"/>
  <c r="E264" i="14"/>
  <c r="D264" i="14"/>
  <c r="C264" i="14"/>
  <c r="B264" i="14"/>
  <c r="R263" i="14"/>
  <c r="Q263" i="14"/>
  <c r="P263" i="14"/>
  <c r="O263" i="14"/>
  <c r="N263" i="14"/>
  <c r="M263" i="14"/>
  <c r="L263" i="14"/>
  <c r="K263" i="14"/>
  <c r="J263" i="14"/>
  <c r="I263" i="14"/>
  <c r="H263" i="14"/>
  <c r="G263" i="14"/>
  <c r="F263" i="14"/>
  <c r="E263" i="14"/>
  <c r="D263" i="14"/>
  <c r="C263" i="14"/>
  <c r="B263" i="14"/>
  <c r="R262" i="14"/>
  <c r="Q262" i="14"/>
  <c r="P262" i="14"/>
  <c r="O262" i="14"/>
  <c r="N262" i="14"/>
  <c r="M262" i="14"/>
  <c r="L262" i="14"/>
  <c r="K262" i="14"/>
  <c r="J262" i="14"/>
  <c r="I262" i="14"/>
  <c r="H262" i="14"/>
  <c r="G262" i="14"/>
  <c r="F262" i="14"/>
  <c r="E262" i="14"/>
  <c r="D262" i="14"/>
  <c r="C262" i="14"/>
  <c r="B262" i="14"/>
  <c r="R261" i="14"/>
  <c r="Q261" i="14"/>
  <c r="P261" i="14"/>
  <c r="O261" i="14"/>
  <c r="N261" i="14"/>
  <c r="M261" i="14"/>
  <c r="L261" i="14"/>
  <c r="K261" i="14"/>
  <c r="J261" i="14"/>
  <c r="I261" i="14"/>
  <c r="H261" i="14"/>
  <c r="G261" i="14"/>
  <c r="F261" i="14"/>
  <c r="E261" i="14"/>
  <c r="D261" i="14"/>
  <c r="C261" i="14"/>
  <c r="B261" i="14"/>
  <c r="R260" i="14"/>
  <c r="Q260" i="14"/>
  <c r="P260" i="14"/>
  <c r="O260" i="14"/>
  <c r="N260" i="14"/>
  <c r="M260" i="14"/>
  <c r="L260" i="14"/>
  <c r="K260" i="14"/>
  <c r="J260" i="14"/>
  <c r="I260" i="14"/>
  <c r="H260" i="14"/>
  <c r="G260" i="14"/>
  <c r="F260" i="14"/>
  <c r="E260" i="14"/>
  <c r="D260" i="14"/>
  <c r="C260" i="14"/>
  <c r="B260" i="14"/>
  <c r="R259" i="14"/>
  <c r="Q259" i="14"/>
  <c r="P259" i="14"/>
  <c r="O259" i="14"/>
  <c r="N259" i="14"/>
  <c r="M259" i="14"/>
  <c r="L259" i="14"/>
  <c r="K259" i="14"/>
  <c r="J259" i="14"/>
  <c r="I259" i="14"/>
  <c r="H259" i="14"/>
  <c r="G259" i="14"/>
  <c r="F259" i="14"/>
  <c r="E259" i="14"/>
  <c r="D259" i="14"/>
  <c r="C259" i="14"/>
  <c r="B259" i="14"/>
  <c r="R256" i="14"/>
  <c r="Q256" i="14"/>
  <c r="P256" i="14"/>
  <c r="O256" i="14"/>
  <c r="N256" i="14"/>
  <c r="M256" i="14"/>
  <c r="L256" i="14"/>
  <c r="K256" i="14"/>
  <c r="J256" i="14"/>
  <c r="I256" i="14"/>
  <c r="H256" i="14"/>
  <c r="G256" i="14"/>
  <c r="F256" i="14"/>
  <c r="E256" i="14"/>
  <c r="D256" i="14"/>
  <c r="C256" i="14"/>
  <c r="B256" i="14"/>
  <c r="R255" i="14"/>
  <c r="Q255" i="14"/>
  <c r="P255" i="14"/>
  <c r="O255" i="14"/>
  <c r="N255" i="14"/>
  <c r="M255" i="14"/>
  <c r="L255" i="14"/>
  <c r="K255" i="14"/>
  <c r="J255" i="14"/>
  <c r="I255" i="14"/>
  <c r="H255" i="14"/>
  <c r="G255" i="14"/>
  <c r="F255" i="14"/>
  <c r="E255" i="14"/>
  <c r="D255" i="14"/>
  <c r="C255" i="14"/>
  <c r="B255" i="14"/>
  <c r="R254" i="14"/>
  <c r="Q254" i="14"/>
  <c r="P254" i="14"/>
  <c r="O254" i="14"/>
  <c r="N254" i="14"/>
  <c r="M254" i="14"/>
  <c r="L254" i="14"/>
  <c r="K254" i="14"/>
  <c r="J254" i="14"/>
  <c r="I254" i="14"/>
  <c r="H254" i="14"/>
  <c r="G254" i="14"/>
  <c r="F254" i="14"/>
  <c r="E254" i="14"/>
  <c r="D254" i="14"/>
  <c r="C254" i="14"/>
  <c r="B254" i="14"/>
  <c r="R253" i="14"/>
  <c r="Q253" i="14"/>
  <c r="P253" i="14"/>
  <c r="O253" i="14"/>
  <c r="N253" i="14"/>
  <c r="M253" i="14"/>
  <c r="L253" i="14"/>
  <c r="K253" i="14"/>
  <c r="J253" i="14"/>
  <c r="I253" i="14"/>
  <c r="H253" i="14"/>
  <c r="G253" i="14"/>
  <c r="F253" i="14"/>
  <c r="E253" i="14"/>
  <c r="D253" i="14"/>
  <c r="C253" i="14"/>
  <c r="B253" i="14"/>
  <c r="R252" i="14"/>
  <c r="Q252" i="14"/>
  <c r="P252" i="14"/>
  <c r="O252" i="14"/>
  <c r="N252" i="14"/>
  <c r="M252" i="14"/>
  <c r="L252" i="14"/>
  <c r="K252" i="14"/>
  <c r="J252" i="14"/>
  <c r="I252" i="14"/>
  <c r="H252" i="14"/>
  <c r="G252" i="14"/>
  <c r="F252" i="14"/>
  <c r="E252" i="14"/>
  <c r="D252" i="14"/>
  <c r="C252" i="14"/>
  <c r="B252" i="14"/>
  <c r="R251" i="14"/>
  <c r="Q251" i="14"/>
  <c r="P251" i="14"/>
  <c r="O251" i="14"/>
  <c r="N251" i="14"/>
  <c r="M251" i="14"/>
  <c r="L251" i="14"/>
  <c r="K251" i="14"/>
  <c r="J251" i="14"/>
  <c r="I251" i="14"/>
  <c r="H251" i="14"/>
  <c r="G251" i="14"/>
  <c r="E251" i="14"/>
  <c r="C251" i="14"/>
  <c r="B251" i="14"/>
  <c r="R250" i="14"/>
  <c r="Q250" i="14"/>
  <c r="P250" i="14"/>
  <c r="O250" i="14"/>
  <c r="N250" i="14"/>
  <c r="M250" i="14"/>
  <c r="L250" i="14"/>
  <c r="K250" i="14"/>
  <c r="J250" i="14"/>
  <c r="I250" i="14"/>
  <c r="H250" i="14"/>
  <c r="G250" i="14"/>
  <c r="F250" i="14"/>
  <c r="E250" i="14"/>
  <c r="D250" i="14"/>
  <c r="C250" i="14"/>
  <c r="B250" i="14"/>
  <c r="R249" i="14"/>
  <c r="Q249" i="14"/>
  <c r="P249" i="14"/>
  <c r="O249" i="14"/>
  <c r="N249" i="14"/>
  <c r="M249" i="14"/>
  <c r="L249" i="14"/>
  <c r="K249" i="14"/>
  <c r="J249" i="14"/>
  <c r="I249" i="14"/>
  <c r="H249" i="14"/>
  <c r="G249" i="14"/>
  <c r="F249" i="14"/>
  <c r="E249" i="14"/>
  <c r="D249" i="14"/>
  <c r="C249" i="14"/>
  <c r="B249" i="14"/>
  <c r="R248" i="14"/>
  <c r="Q248" i="14"/>
  <c r="P248" i="14"/>
  <c r="O248" i="14"/>
  <c r="N248" i="14"/>
  <c r="M248" i="14"/>
  <c r="L248" i="14"/>
  <c r="K248" i="14"/>
  <c r="J248" i="14"/>
  <c r="I248" i="14"/>
  <c r="H248" i="14"/>
  <c r="G248" i="14"/>
  <c r="F248" i="14"/>
  <c r="E248" i="14"/>
  <c r="D248" i="14"/>
  <c r="C248" i="14"/>
  <c r="B248" i="14"/>
  <c r="R247" i="14"/>
  <c r="Q247" i="14"/>
  <c r="P247" i="14"/>
  <c r="O247" i="14"/>
  <c r="N247" i="14"/>
  <c r="M247" i="14"/>
  <c r="L247" i="14"/>
  <c r="K247" i="14"/>
  <c r="J247" i="14"/>
  <c r="I247" i="14"/>
  <c r="H247" i="14"/>
  <c r="G247" i="14"/>
  <c r="F247" i="14"/>
  <c r="E247" i="14"/>
  <c r="D247" i="14"/>
  <c r="C247" i="14"/>
  <c r="B247" i="14"/>
  <c r="R244" i="14"/>
  <c r="Q244" i="14"/>
  <c r="P244" i="14"/>
  <c r="O244" i="14"/>
  <c r="N244" i="14"/>
  <c r="M244" i="14"/>
  <c r="L244" i="14"/>
  <c r="K244" i="14"/>
  <c r="J244" i="14"/>
  <c r="I244" i="14"/>
  <c r="H244" i="14"/>
  <c r="G244" i="14"/>
  <c r="F244" i="14"/>
  <c r="E244" i="14"/>
  <c r="D244" i="14"/>
  <c r="C244" i="14"/>
  <c r="B244" i="14"/>
  <c r="R243" i="14"/>
  <c r="Q243" i="14"/>
  <c r="P243" i="14"/>
  <c r="O243" i="14"/>
  <c r="N243" i="14"/>
  <c r="M243" i="14"/>
  <c r="L243" i="14"/>
  <c r="K243" i="14"/>
  <c r="J243" i="14"/>
  <c r="I243" i="14"/>
  <c r="H243" i="14"/>
  <c r="G243" i="14"/>
  <c r="F243" i="14"/>
  <c r="E243" i="14"/>
  <c r="D243" i="14"/>
  <c r="C243" i="14"/>
  <c r="B243" i="14"/>
  <c r="R242" i="14"/>
  <c r="Q242" i="14"/>
  <c r="P242" i="14"/>
  <c r="O242" i="14"/>
  <c r="N242" i="14"/>
  <c r="M242" i="14"/>
  <c r="L242" i="14"/>
  <c r="K242" i="14"/>
  <c r="J242" i="14"/>
  <c r="I242" i="14"/>
  <c r="H242" i="14"/>
  <c r="G242" i="14"/>
  <c r="F242" i="14"/>
  <c r="E242" i="14"/>
  <c r="D242" i="14"/>
  <c r="C242" i="14"/>
  <c r="B242" i="14"/>
  <c r="R241" i="14"/>
  <c r="Q241" i="14"/>
  <c r="P241" i="14"/>
  <c r="O241" i="14"/>
  <c r="N241" i="14"/>
  <c r="M241" i="14"/>
  <c r="L241" i="14"/>
  <c r="K241" i="14"/>
  <c r="J241" i="14"/>
  <c r="I241" i="14"/>
  <c r="H241" i="14"/>
  <c r="G241" i="14"/>
  <c r="F241" i="14"/>
  <c r="E241" i="14"/>
  <c r="D241" i="14"/>
  <c r="C241" i="14"/>
  <c r="B241" i="14"/>
  <c r="R240" i="14"/>
  <c r="Q240" i="14"/>
  <c r="P240" i="14"/>
  <c r="O240" i="14"/>
  <c r="N240" i="14"/>
  <c r="M240" i="14"/>
  <c r="L240" i="14"/>
  <c r="K240" i="14"/>
  <c r="J240" i="14"/>
  <c r="I240" i="14"/>
  <c r="H240" i="14"/>
  <c r="G240" i="14"/>
  <c r="F240" i="14"/>
  <c r="E240" i="14"/>
  <c r="D240" i="14"/>
  <c r="C240" i="14"/>
  <c r="B240" i="14"/>
  <c r="R239" i="14"/>
  <c r="Q239" i="14"/>
  <c r="P239" i="14"/>
  <c r="O239" i="14"/>
  <c r="N239" i="14"/>
  <c r="M239" i="14"/>
  <c r="L239" i="14"/>
  <c r="K239" i="14"/>
  <c r="J239" i="14"/>
  <c r="I239" i="14"/>
  <c r="H239" i="14"/>
  <c r="G239" i="14"/>
  <c r="F239" i="14"/>
  <c r="E239" i="14"/>
  <c r="D239" i="14"/>
  <c r="C239" i="14"/>
  <c r="B239" i="14"/>
  <c r="R238" i="14"/>
  <c r="Q238" i="14"/>
  <c r="P238" i="14"/>
  <c r="N238" i="14"/>
  <c r="L238" i="14"/>
  <c r="K238" i="14"/>
  <c r="J238" i="14"/>
  <c r="I238" i="14"/>
  <c r="H238" i="14"/>
  <c r="F238" i="14"/>
  <c r="D238" i="14"/>
  <c r="C238" i="14"/>
  <c r="B238" i="14"/>
  <c r="R235" i="14"/>
  <c r="Q235" i="14"/>
  <c r="P235" i="14"/>
  <c r="O235" i="14"/>
  <c r="N235" i="14"/>
  <c r="M235" i="14"/>
  <c r="L235" i="14"/>
  <c r="K235" i="14"/>
  <c r="J235" i="14"/>
  <c r="I235" i="14"/>
  <c r="H235" i="14"/>
  <c r="G235" i="14"/>
  <c r="F235" i="14"/>
  <c r="E235" i="14"/>
  <c r="D235" i="14"/>
  <c r="C235" i="14"/>
  <c r="B235" i="14"/>
  <c r="R234" i="14"/>
  <c r="Q234" i="14"/>
  <c r="P234" i="14"/>
  <c r="O234" i="14"/>
  <c r="N234" i="14"/>
  <c r="M234" i="14"/>
  <c r="L234" i="14"/>
  <c r="K234" i="14"/>
  <c r="J234" i="14"/>
  <c r="I234" i="14"/>
  <c r="H234" i="14"/>
  <c r="G234" i="14"/>
  <c r="F234" i="14"/>
  <c r="E234" i="14"/>
  <c r="D234" i="14"/>
  <c r="C234" i="14"/>
  <c r="B234" i="14"/>
  <c r="R233" i="14"/>
  <c r="Q233" i="14"/>
  <c r="P233" i="14"/>
  <c r="O233" i="14"/>
  <c r="N233" i="14"/>
  <c r="M233" i="14"/>
  <c r="L233" i="14"/>
  <c r="K233" i="14"/>
  <c r="J233" i="14"/>
  <c r="I233" i="14"/>
  <c r="H233" i="14"/>
  <c r="G233" i="14"/>
  <c r="F233" i="14"/>
  <c r="E233" i="14"/>
  <c r="D233" i="14"/>
  <c r="C233" i="14"/>
  <c r="B233" i="14"/>
  <c r="R232" i="14"/>
  <c r="Q232" i="14"/>
  <c r="P232" i="14"/>
  <c r="O232" i="14"/>
  <c r="N232" i="14"/>
  <c r="M232" i="14"/>
  <c r="L232" i="14"/>
  <c r="K232" i="14"/>
  <c r="J232" i="14"/>
  <c r="I232" i="14"/>
  <c r="H232" i="14"/>
  <c r="G232" i="14"/>
  <c r="F232" i="14"/>
  <c r="E232" i="14"/>
  <c r="D232" i="14"/>
  <c r="C232" i="14"/>
  <c r="B232" i="14"/>
  <c r="R231" i="14"/>
  <c r="Q231" i="14"/>
  <c r="P231" i="14"/>
  <c r="O231" i="14"/>
  <c r="N231" i="14"/>
  <c r="M231" i="14"/>
  <c r="L231" i="14"/>
  <c r="K231" i="14"/>
  <c r="J231" i="14"/>
  <c r="I231" i="14"/>
  <c r="H231" i="14"/>
  <c r="G231" i="14"/>
  <c r="F231" i="14"/>
  <c r="E231" i="14"/>
  <c r="D231" i="14"/>
  <c r="C231" i="14"/>
  <c r="B231" i="14"/>
  <c r="R230" i="14"/>
  <c r="Q230" i="14"/>
  <c r="P230" i="14"/>
  <c r="O230" i="14"/>
  <c r="N230" i="14"/>
  <c r="M230" i="14"/>
  <c r="L230" i="14"/>
  <c r="K230" i="14"/>
  <c r="J230" i="14"/>
  <c r="I230" i="14"/>
  <c r="H230" i="14"/>
  <c r="G230" i="14"/>
  <c r="F230" i="14"/>
  <c r="E230" i="14"/>
  <c r="D230" i="14"/>
  <c r="C230" i="14"/>
  <c r="B230" i="14"/>
  <c r="R229" i="14"/>
  <c r="Q229" i="14"/>
  <c r="P229" i="14"/>
  <c r="O229" i="14"/>
  <c r="N229" i="14"/>
  <c r="M229" i="14"/>
  <c r="L229" i="14"/>
  <c r="K229" i="14"/>
  <c r="J229" i="14"/>
  <c r="I229" i="14"/>
  <c r="H229" i="14"/>
  <c r="G229" i="14"/>
  <c r="F229" i="14"/>
  <c r="E229" i="14"/>
  <c r="D229" i="14"/>
  <c r="C229" i="14"/>
  <c r="B229" i="14"/>
  <c r="R228" i="14"/>
  <c r="Q228" i="14"/>
  <c r="P228" i="14"/>
  <c r="O228" i="14"/>
  <c r="N228" i="14"/>
  <c r="M228" i="14"/>
  <c r="L228" i="14"/>
  <c r="K228" i="14"/>
  <c r="J228" i="14"/>
  <c r="I228" i="14"/>
  <c r="H228" i="14"/>
  <c r="G228" i="14"/>
  <c r="F228" i="14"/>
  <c r="E228" i="14"/>
  <c r="D228" i="14"/>
  <c r="C228" i="14"/>
  <c r="B228" i="14"/>
  <c r="R227" i="14"/>
  <c r="Q227" i="14"/>
  <c r="P227" i="14"/>
  <c r="O227" i="14"/>
  <c r="N227" i="14"/>
  <c r="M227" i="14"/>
  <c r="L227" i="14"/>
  <c r="K227" i="14"/>
  <c r="J227" i="14"/>
  <c r="I227" i="14"/>
  <c r="H227" i="14"/>
  <c r="G227" i="14"/>
  <c r="F227" i="14"/>
  <c r="E227" i="14"/>
  <c r="D227" i="14"/>
  <c r="C227" i="14"/>
  <c r="B227" i="14"/>
  <c r="R226" i="14"/>
  <c r="Q226" i="14"/>
  <c r="P226" i="14"/>
  <c r="O226" i="14"/>
  <c r="N226" i="14"/>
  <c r="M226" i="14"/>
  <c r="L226" i="14"/>
  <c r="K226" i="14"/>
  <c r="J226" i="14"/>
  <c r="I226" i="14"/>
  <c r="H226" i="14"/>
  <c r="G226" i="14"/>
  <c r="F226" i="14"/>
  <c r="E226" i="14"/>
  <c r="D226" i="14"/>
  <c r="C226" i="14"/>
  <c r="B226" i="14"/>
  <c r="R223" i="14"/>
  <c r="Q223" i="14"/>
  <c r="P223" i="14"/>
  <c r="O223" i="14"/>
  <c r="N223" i="14"/>
  <c r="M223" i="14"/>
  <c r="L223" i="14"/>
  <c r="K223" i="14"/>
  <c r="J223" i="14"/>
  <c r="I223" i="14"/>
  <c r="H223" i="14"/>
  <c r="G223" i="14"/>
  <c r="F223" i="14"/>
  <c r="E223" i="14"/>
  <c r="D223" i="14"/>
  <c r="C223" i="14"/>
  <c r="B223" i="14"/>
  <c r="R222" i="14"/>
  <c r="Q222" i="14"/>
  <c r="P222" i="14"/>
  <c r="O222" i="14"/>
  <c r="N222" i="14"/>
  <c r="M222" i="14"/>
  <c r="L222" i="14"/>
  <c r="K222" i="14"/>
  <c r="J222" i="14"/>
  <c r="I222" i="14"/>
  <c r="H222" i="14"/>
  <c r="G222" i="14"/>
  <c r="F222" i="14"/>
  <c r="E222" i="14"/>
  <c r="D222" i="14"/>
  <c r="C222" i="14"/>
  <c r="B222" i="14"/>
  <c r="R221" i="14"/>
  <c r="Q221" i="14"/>
  <c r="P221" i="14"/>
  <c r="O221" i="14"/>
  <c r="N221" i="14"/>
  <c r="M221" i="14"/>
  <c r="L221" i="14"/>
  <c r="K221" i="14"/>
  <c r="J221" i="14"/>
  <c r="I221" i="14"/>
  <c r="H221" i="14"/>
  <c r="G221" i="14"/>
  <c r="F221" i="14"/>
  <c r="E221" i="14"/>
  <c r="D221" i="14"/>
  <c r="C221" i="14"/>
  <c r="B221" i="14"/>
  <c r="R220" i="14"/>
  <c r="Q220" i="14"/>
  <c r="P220" i="14"/>
  <c r="O220" i="14"/>
  <c r="N220" i="14"/>
  <c r="M220" i="14"/>
  <c r="L220" i="14"/>
  <c r="K220" i="14"/>
  <c r="J220" i="14"/>
  <c r="I220" i="14"/>
  <c r="H220" i="14"/>
  <c r="G220" i="14"/>
  <c r="F220" i="14"/>
  <c r="E220" i="14"/>
  <c r="D220" i="14"/>
  <c r="C220" i="14"/>
  <c r="B220" i="14"/>
  <c r="R219" i="14"/>
  <c r="Q219" i="14"/>
  <c r="P219" i="14"/>
  <c r="O219" i="14"/>
  <c r="N219" i="14"/>
  <c r="M219" i="14"/>
  <c r="L219" i="14"/>
  <c r="K219" i="14"/>
  <c r="J219" i="14"/>
  <c r="I219" i="14"/>
  <c r="H219" i="14"/>
  <c r="G219" i="14"/>
  <c r="F219" i="14"/>
  <c r="E219" i="14"/>
  <c r="D219" i="14"/>
  <c r="C219" i="14"/>
  <c r="B219" i="14"/>
  <c r="R218" i="14"/>
  <c r="Q218" i="14"/>
  <c r="P218" i="14"/>
  <c r="O218" i="14"/>
  <c r="N218" i="14"/>
  <c r="M218" i="14"/>
  <c r="L218" i="14"/>
  <c r="K218" i="14"/>
  <c r="J218" i="14"/>
  <c r="I218" i="14"/>
  <c r="H218" i="14"/>
  <c r="G218" i="14"/>
  <c r="F218" i="14"/>
  <c r="E218" i="14"/>
  <c r="D218" i="14"/>
  <c r="C218" i="14"/>
  <c r="B218" i="14"/>
  <c r="R217" i="14"/>
  <c r="Q217" i="14"/>
  <c r="P217" i="14"/>
  <c r="O217" i="14"/>
  <c r="N217" i="14"/>
  <c r="M217" i="14"/>
  <c r="L217" i="14"/>
  <c r="K217" i="14"/>
  <c r="J217" i="14"/>
  <c r="I217" i="14"/>
  <c r="H217" i="14"/>
  <c r="G217" i="14"/>
  <c r="F217" i="14"/>
  <c r="E217" i="14"/>
  <c r="D217" i="14"/>
  <c r="C217" i="14"/>
  <c r="B217" i="14"/>
  <c r="R214" i="14"/>
  <c r="Q214" i="14"/>
  <c r="P214" i="14"/>
  <c r="O214" i="14"/>
  <c r="N214" i="14"/>
  <c r="M214" i="14"/>
  <c r="L214" i="14"/>
  <c r="K214" i="14"/>
  <c r="J214" i="14"/>
  <c r="I214" i="14"/>
  <c r="H214" i="14"/>
  <c r="G214" i="14"/>
  <c r="F214" i="14"/>
  <c r="E214" i="14"/>
  <c r="D214" i="14"/>
  <c r="C214" i="14"/>
  <c r="B214" i="14"/>
  <c r="R213" i="14"/>
  <c r="Q213" i="14"/>
  <c r="P213" i="14"/>
  <c r="O213" i="14"/>
  <c r="N213" i="14"/>
  <c r="M213" i="14"/>
  <c r="L213" i="14"/>
  <c r="K213" i="14"/>
  <c r="J213" i="14"/>
  <c r="I213" i="14"/>
  <c r="H213" i="14"/>
  <c r="G213" i="14"/>
  <c r="F213" i="14"/>
  <c r="E213" i="14"/>
  <c r="D213" i="14"/>
  <c r="C213" i="14"/>
  <c r="B213" i="14"/>
  <c r="R212" i="14"/>
  <c r="Q212" i="14"/>
  <c r="P212" i="14"/>
  <c r="O212" i="14"/>
  <c r="N212" i="14"/>
  <c r="M212" i="14"/>
  <c r="L212" i="14"/>
  <c r="K212" i="14"/>
  <c r="J212" i="14"/>
  <c r="I212" i="14"/>
  <c r="H212" i="14"/>
  <c r="G212" i="14"/>
  <c r="F212" i="14"/>
  <c r="E212" i="14"/>
  <c r="D212" i="14"/>
  <c r="C212" i="14"/>
  <c r="B212" i="14"/>
  <c r="R211" i="14"/>
  <c r="Q211" i="14"/>
  <c r="P211" i="14"/>
  <c r="O211" i="14"/>
  <c r="N211" i="14"/>
  <c r="M211" i="14"/>
  <c r="L211" i="14"/>
  <c r="K211" i="14"/>
  <c r="J211" i="14"/>
  <c r="I211" i="14"/>
  <c r="H211" i="14"/>
  <c r="G211" i="14"/>
  <c r="F211" i="14"/>
  <c r="E211" i="14"/>
  <c r="D211" i="14"/>
  <c r="C211" i="14"/>
  <c r="B211" i="14"/>
  <c r="R210" i="14"/>
  <c r="Q210" i="14"/>
  <c r="P210" i="14"/>
  <c r="O210" i="14"/>
  <c r="N210" i="14"/>
  <c r="M210" i="14"/>
  <c r="L210" i="14"/>
  <c r="K210" i="14"/>
  <c r="J210" i="14"/>
  <c r="I210" i="14"/>
  <c r="H210" i="14"/>
  <c r="G210" i="14"/>
  <c r="F210" i="14"/>
  <c r="E210" i="14"/>
  <c r="D210" i="14"/>
  <c r="C210" i="14"/>
  <c r="B210" i="14"/>
  <c r="R209" i="14"/>
  <c r="Q209" i="14"/>
  <c r="P209" i="14"/>
  <c r="O209" i="14"/>
  <c r="N209" i="14"/>
  <c r="M209" i="14"/>
  <c r="L209" i="14"/>
  <c r="K209" i="14"/>
  <c r="J209" i="14"/>
  <c r="I209" i="14"/>
  <c r="H209" i="14"/>
  <c r="G209" i="14"/>
  <c r="F209" i="14"/>
  <c r="E209" i="14"/>
  <c r="D209" i="14"/>
  <c r="C209" i="14"/>
  <c r="B209" i="14"/>
  <c r="R208" i="14"/>
  <c r="Q208" i="14"/>
  <c r="P208" i="14"/>
  <c r="O208" i="14"/>
  <c r="N208" i="14"/>
  <c r="M208" i="14"/>
  <c r="L208" i="14"/>
  <c r="K208" i="14"/>
  <c r="J208" i="14"/>
  <c r="I208" i="14"/>
  <c r="H208" i="14"/>
  <c r="G208" i="14"/>
  <c r="F208" i="14"/>
  <c r="E208" i="14"/>
  <c r="D208" i="14"/>
  <c r="C208" i="14"/>
  <c r="B208" i="14"/>
  <c r="R207" i="14"/>
  <c r="Q207" i="14"/>
  <c r="P207" i="14"/>
  <c r="O207" i="14"/>
  <c r="N207" i="14"/>
  <c r="M207" i="14"/>
  <c r="L207" i="14"/>
  <c r="K207" i="14"/>
  <c r="J207" i="14"/>
  <c r="I207" i="14"/>
  <c r="H207" i="14"/>
  <c r="G207" i="14"/>
  <c r="F207" i="14"/>
  <c r="E207" i="14"/>
  <c r="D207" i="14"/>
  <c r="C207" i="14"/>
  <c r="B207" i="14"/>
  <c r="R206" i="14"/>
  <c r="Q206" i="14"/>
  <c r="P206" i="14"/>
  <c r="O206" i="14"/>
  <c r="N206" i="14"/>
  <c r="M206" i="14"/>
  <c r="L206" i="14"/>
  <c r="K206" i="14"/>
  <c r="J206" i="14"/>
  <c r="I206" i="14"/>
  <c r="H206" i="14"/>
  <c r="G206" i="14"/>
  <c r="F206" i="14"/>
  <c r="E206" i="14"/>
  <c r="D206" i="14"/>
  <c r="C206" i="14"/>
  <c r="B206" i="14"/>
  <c r="R205" i="14"/>
  <c r="Q205" i="14"/>
  <c r="P205" i="14"/>
  <c r="O205" i="14"/>
  <c r="N205" i="14"/>
  <c r="M205" i="14"/>
  <c r="L205" i="14"/>
  <c r="K205" i="14"/>
  <c r="J205" i="14"/>
  <c r="I205" i="14"/>
  <c r="H205" i="14"/>
  <c r="G205" i="14"/>
  <c r="F205" i="14"/>
  <c r="E205" i="14"/>
  <c r="D205" i="14"/>
  <c r="C205" i="14"/>
  <c r="B205" i="14"/>
  <c r="R202" i="14"/>
  <c r="Q202" i="14"/>
  <c r="P202" i="14"/>
  <c r="O202" i="14"/>
  <c r="N202" i="14"/>
  <c r="M202" i="14"/>
  <c r="L202" i="14"/>
  <c r="K202" i="14"/>
  <c r="J202" i="14"/>
  <c r="I202" i="14"/>
  <c r="H202" i="14"/>
  <c r="G202" i="14"/>
  <c r="F202" i="14"/>
  <c r="E202" i="14"/>
  <c r="D202" i="14"/>
  <c r="C202" i="14"/>
  <c r="B202" i="14"/>
  <c r="R201" i="14"/>
  <c r="Q201" i="14"/>
  <c r="P201" i="14"/>
  <c r="O201" i="14"/>
  <c r="N201" i="14"/>
  <c r="M201" i="14"/>
  <c r="L201" i="14"/>
  <c r="K201" i="14"/>
  <c r="J201" i="14"/>
  <c r="I201" i="14"/>
  <c r="H201" i="14"/>
  <c r="G201" i="14"/>
  <c r="F201" i="14"/>
  <c r="E201" i="14"/>
  <c r="D201" i="14"/>
  <c r="C201" i="14"/>
  <c r="B201" i="14"/>
  <c r="R200" i="14"/>
  <c r="Q200" i="14"/>
  <c r="P200" i="14"/>
  <c r="O200" i="14"/>
  <c r="N200" i="14"/>
  <c r="M200" i="14"/>
  <c r="L200" i="14"/>
  <c r="K200" i="14"/>
  <c r="J200" i="14"/>
  <c r="I200" i="14"/>
  <c r="H200" i="14"/>
  <c r="G200" i="14"/>
  <c r="F200" i="14"/>
  <c r="E200" i="14"/>
  <c r="D200" i="14"/>
  <c r="C200" i="14"/>
  <c r="B200" i="14"/>
  <c r="R199" i="14"/>
  <c r="Q199" i="14"/>
  <c r="P199" i="14"/>
  <c r="O199" i="14"/>
  <c r="N199" i="14"/>
  <c r="M199" i="14"/>
  <c r="L199" i="14"/>
  <c r="K199" i="14"/>
  <c r="J199" i="14"/>
  <c r="I199" i="14"/>
  <c r="H199" i="14"/>
  <c r="G199" i="14"/>
  <c r="F199" i="14"/>
  <c r="E199" i="14"/>
  <c r="D199" i="14"/>
  <c r="C199" i="14"/>
  <c r="B199" i="14"/>
  <c r="R198" i="14"/>
  <c r="Q198" i="14"/>
  <c r="P198" i="14"/>
  <c r="O198" i="14"/>
  <c r="N198" i="14"/>
  <c r="M198" i="14"/>
  <c r="L198" i="14"/>
  <c r="K198" i="14"/>
  <c r="J198" i="14"/>
  <c r="I198" i="14"/>
  <c r="H198" i="14"/>
  <c r="G198" i="14"/>
  <c r="F198" i="14"/>
  <c r="E198" i="14"/>
  <c r="D198" i="14"/>
  <c r="C198" i="14"/>
  <c r="B198" i="14"/>
  <c r="R197" i="14"/>
  <c r="Q197" i="14"/>
  <c r="P197" i="14"/>
  <c r="O197" i="14"/>
  <c r="N197" i="14"/>
  <c r="M197" i="14"/>
  <c r="L197" i="14"/>
  <c r="K197" i="14"/>
  <c r="J197" i="14"/>
  <c r="I197" i="14"/>
  <c r="H197" i="14"/>
  <c r="G197" i="14"/>
  <c r="F197" i="14"/>
  <c r="E197" i="14"/>
  <c r="D197" i="14"/>
  <c r="C197" i="14"/>
  <c r="B197" i="14"/>
  <c r="R196" i="14"/>
  <c r="Q196" i="14"/>
  <c r="P196" i="14"/>
  <c r="O196" i="14"/>
  <c r="N196" i="14"/>
  <c r="M196" i="14"/>
  <c r="L196" i="14"/>
  <c r="K196" i="14"/>
  <c r="J196" i="14"/>
  <c r="I196" i="14"/>
  <c r="H196" i="14"/>
  <c r="G196" i="14"/>
  <c r="F196" i="14"/>
  <c r="E196" i="14"/>
  <c r="D196" i="14"/>
  <c r="C196" i="14"/>
  <c r="B196" i="14"/>
  <c r="R193" i="14"/>
  <c r="Q193" i="14"/>
  <c r="P193" i="14"/>
  <c r="O193" i="14"/>
  <c r="N193" i="14"/>
  <c r="M193" i="14"/>
  <c r="L193" i="14"/>
  <c r="K193" i="14"/>
  <c r="J193" i="14"/>
  <c r="I193" i="14"/>
  <c r="H193" i="14"/>
  <c r="G193" i="14"/>
  <c r="F193" i="14"/>
  <c r="E193" i="14"/>
  <c r="D193" i="14"/>
  <c r="C193" i="14"/>
  <c r="B193" i="14"/>
  <c r="R192" i="14"/>
  <c r="Q192" i="14"/>
  <c r="P192" i="14"/>
  <c r="O192" i="14"/>
  <c r="N192" i="14"/>
  <c r="M192" i="14"/>
  <c r="L192" i="14"/>
  <c r="K192" i="14"/>
  <c r="J192" i="14"/>
  <c r="I192" i="14"/>
  <c r="H192" i="14"/>
  <c r="G192" i="14"/>
  <c r="F192" i="14"/>
  <c r="E192" i="14"/>
  <c r="D192" i="14"/>
  <c r="C192" i="14"/>
  <c r="B192" i="14"/>
  <c r="R191" i="14"/>
  <c r="Q191" i="14"/>
  <c r="P191" i="14"/>
  <c r="O191" i="14"/>
  <c r="N191" i="14"/>
  <c r="M191" i="14"/>
  <c r="L191" i="14"/>
  <c r="K191" i="14"/>
  <c r="J191" i="14"/>
  <c r="I191" i="14"/>
  <c r="H191" i="14"/>
  <c r="G191" i="14"/>
  <c r="F191" i="14"/>
  <c r="E191" i="14"/>
  <c r="D191" i="14"/>
  <c r="C191" i="14"/>
  <c r="B191" i="14"/>
  <c r="R190" i="14"/>
  <c r="Q190" i="14"/>
  <c r="P190" i="14"/>
  <c r="O190" i="14"/>
  <c r="N190" i="14"/>
  <c r="M190" i="14"/>
  <c r="L190" i="14"/>
  <c r="K190" i="14"/>
  <c r="J190" i="14"/>
  <c r="I190" i="14"/>
  <c r="H190" i="14"/>
  <c r="G190" i="14"/>
  <c r="F190" i="14"/>
  <c r="E190" i="14"/>
  <c r="D190" i="14"/>
  <c r="C190" i="14"/>
  <c r="B190" i="14"/>
  <c r="R189" i="14"/>
  <c r="Q189" i="14"/>
  <c r="P189" i="14"/>
  <c r="O189" i="14"/>
  <c r="N189" i="14"/>
  <c r="M189" i="14"/>
  <c r="L189" i="14"/>
  <c r="K189" i="14"/>
  <c r="J189" i="14"/>
  <c r="I189" i="14"/>
  <c r="H189" i="14"/>
  <c r="G189" i="14"/>
  <c r="F189" i="14"/>
  <c r="E189" i="14"/>
  <c r="D189" i="14"/>
  <c r="C189" i="14"/>
  <c r="B189" i="14"/>
  <c r="R188" i="14"/>
  <c r="Q188" i="14"/>
  <c r="P188" i="14"/>
  <c r="O188" i="14"/>
  <c r="N188" i="14"/>
  <c r="M188" i="14"/>
  <c r="L188" i="14"/>
  <c r="K188" i="14"/>
  <c r="J188" i="14"/>
  <c r="I188" i="14"/>
  <c r="H188" i="14"/>
  <c r="G188" i="14"/>
  <c r="F188" i="14"/>
  <c r="E188" i="14"/>
  <c r="D188" i="14"/>
  <c r="C188" i="14"/>
  <c r="B188" i="14"/>
  <c r="R187" i="14"/>
  <c r="Q187" i="14"/>
  <c r="P187" i="14"/>
  <c r="O187" i="14"/>
  <c r="N187" i="14"/>
  <c r="M187" i="14"/>
  <c r="L187" i="14"/>
  <c r="K187" i="14"/>
  <c r="J187" i="14"/>
  <c r="I187" i="14"/>
  <c r="H187" i="14"/>
  <c r="G187" i="14"/>
  <c r="F187" i="14"/>
  <c r="E187" i="14"/>
  <c r="D187" i="14"/>
  <c r="C187" i="14"/>
  <c r="B187" i="14"/>
  <c r="R186" i="14"/>
  <c r="Q186" i="14"/>
  <c r="P186" i="14"/>
  <c r="O186" i="14"/>
  <c r="N186" i="14"/>
  <c r="M186" i="14"/>
  <c r="L186" i="14"/>
  <c r="K186" i="14"/>
  <c r="J186" i="14"/>
  <c r="I186" i="14"/>
  <c r="H186" i="14"/>
  <c r="G186" i="14"/>
  <c r="F186" i="14"/>
  <c r="E186" i="14"/>
  <c r="D186" i="14"/>
  <c r="C186" i="14"/>
  <c r="B186" i="14"/>
  <c r="R185" i="14"/>
  <c r="Q185" i="14"/>
  <c r="P185" i="14"/>
  <c r="O185" i="14"/>
  <c r="N185" i="14"/>
  <c r="M185" i="14"/>
  <c r="L185" i="14"/>
  <c r="K185" i="14"/>
  <c r="J185" i="14"/>
  <c r="I185" i="14"/>
  <c r="H185" i="14"/>
  <c r="G185" i="14"/>
  <c r="F185" i="14"/>
  <c r="E185" i="14"/>
  <c r="D185" i="14"/>
  <c r="C185" i="14"/>
  <c r="B185" i="14"/>
  <c r="R184" i="14"/>
  <c r="Q184" i="14"/>
  <c r="P184" i="14"/>
  <c r="O184" i="14"/>
  <c r="N184" i="14"/>
  <c r="M184" i="14"/>
  <c r="L184" i="14"/>
  <c r="K184" i="14"/>
  <c r="J184" i="14"/>
  <c r="I184" i="14"/>
  <c r="H184" i="14"/>
  <c r="G184" i="14"/>
  <c r="F184" i="14"/>
  <c r="E184" i="14"/>
  <c r="D184" i="14"/>
  <c r="C184" i="14"/>
  <c r="B184" i="14"/>
  <c r="R181" i="14"/>
  <c r="Q181" i="14"/>
  <c r="P181" i="14"/>
  <c r="O181" i="14"/>
  <c r="N181" i="14"/>
  <c r="M181" i="14"/>
  <c r="L181" i="14"/>
  <c r="K181" i="14"/>
  <c r="J181" i="14"/>
  <c r="I181" i="14"/>
  <c r="H181" i="14"/>
  <c r="G181" i="14"/>
  <c r="F181" i="14"/>
  <c r="E181" i="14"/>
  <c r="D181" i="14"/>
  <c r="C181" i="14"/>
  <c r="B181" i="14"/>
  <c r="R180" i="14"/>
  <c r="Q180" i="14"/>
  <c r="P180" i="14"/>
  <c r="O180" i="14"/>
  <c r="N180" i="14"/>
  <c r="M180" i="14"/>
  <c r="L180" i="14"/>
  <c r="K180" i="14"/>
  <c r="J180" i="14"/>
  <c r="I180" i="14"/>
  <c r="H180" i="14"/>
  <c r="G180" i="14"/>
  <c r="F180" i="14"/>
  <c r="E180" i="14"/>
  <c r="D180" i="14"/>
  <c r="C180" i="14"/>
  <c r="B180" i="14"/>
  <c r="R179" i="14"/>
  <c r="Q179" i="14"/>
  <c r="P179" i="14"/>
  <c r="O179" i="14"/>
  <c r="N179" i="14"/>
  <c r="M179" i="14"/>
  <c r="L179" i="14"/>
  <c r="K179" i="14"/>
  <c r="J179" i="14"/>
  <c r="I179" i="14"/>
  <c r="H179" i="14"/>
  <c r="G179" i="14"/>
  <c r="F179" i="14"/>
  <c r="E179" i="14"/>
  <c r="D179" i="14"/>
  <c r="C179" i="14"/>
  <c r="B179" i="14"/>
  <c r="R178" i="14"/>
  <c r="Q178" i="14"/>
  <c r="P178" i="14"/>
  <c r="O178" i="14"/>
  <c r="N178" i="14"/>
  <c r="M178" i="14"/>
  <c r="L178" i="14"/>
  <c r="K178" i="14"/>
  <c r="J178" i="14"/>
  <c r="I178" i="14"/>
  <c r="H178" i="14"/>
  <c r="G178" i="14"/>
  <c r="F178" i="14"/>
  <c r="E178" i="14"/>
  <c r="D178" i="14"/>
  <c r="C178" i="14"/>
  <c r="B178" i="14"/>
  <c r="R177" i="14"/>
  <c r="Q177" i="14"/>
  <c r="P177" i="14"/>
  <c r="O177" i="14"/>
  <c r="N177" i="14"/>
  <c r="M177" i="14"/>
  <c r="L177" i="14"/>
  <c r="K177" i="14"/>
  <c r="J177" i="14"/>
  <c r="I177" i="14"/>
  <c r="H177" i="14"/>
  <c r="G177" i="14"/>
  <c r="F177" i="14"/>
  <c r="E177" i="14"/>
  <c r="D177" i="14"/>
  <c r="C177" i="14"/>
  <c r="B177" i="14"/>
  <c r="R176" i="14"/>
  <c r="Q176" i="14"/>
  <c r="P176" i="14"/>
  <c r="O176" i="14"/>
  <c r="N176" i="14"/>
  <c r="M176" i="14"/>
  <c r="L176" i="14"/>
  <c r="K176" i="14"/>
  <c r="J176" i="14"/>
  <c r="I176" i="14"/>
  <c r="H176" i="14"/>
  <c r="G176" i="14"/>
  <c r="F176" i="14"/>
  <c r="E176" i="14"/>
  <c r="D176" i="14"/>
  <c r="C176" i="14"/>
  <c r="B176" i="14"/>
  <c r="R175" i="14"/>
  <c r="Q175" i="14"/>
  <c r="P175" i="14"/>
  <c r="O175" i="14"/>
  <c r="N175" i="14"/>
  <c r="M175" i="14"/>
  <c r="L175" i="14"/>
  <c r="K175" i="14"/>
  <c r="J175" i="14"/>
  <c r="I175" i="14"/>
  <c r="H175" i="14"/>
  <c r="G175" i="14"/>
  <c r="F175" i="14"/>
  <c r="E175" i="14"/>
  <c r="D175" i="14"/>
  <c r="C175" i="14"/>
  <c r="B175" i="14"/>
  <c r="R172" i="14"/>
  <c r="Q172" i="14"/>
  <c r="P172" i="14"/>
  <c r="O172" i="14"/>
  <c r="N172" i="14"/>
  <c r="M172" i="14"/>
  <c r="L172" i="14"/>
  <c r="K172" i="14"/>
  <c r="J172" i="14"/>
  <c r="I172" i="14"/>
  <c r="H172" i="14"/>
  <c r="G172" i="14"/>
  <c r="F172" i="14"/>
  <c r="E172" i="14"/>
  <c r="D172" i="14"/>
  <c r="C172" i="14"/>
  <c r="B172" i="14"/>
  <c r="R171" i="14"/>
  <c r="Q171" i="14"/>
  <c r="P171" i="14"/>
  <c r="O171" i="14"/>
  <c r="N171" i="14"/>
  <c r="M171" i="14"/>
  <c r="L171" i="14"/>
  <c r="K171" i="14"/>
  <c r="J171" i="14"/>
  <c r="I171" i="14"/>
  <c r="H171" i="14"/>
  <c r="G171" i="14"/>
  <c r="F171" i="14"/>
  <c r="E171" i="14"/>
  <c r="D171" i="14"/>
  <c r="C171" i="14"/>
  <c r="B171" i="14"/>
  <c r="R170" i="14"/>
  <c r="Q170" i="14"/>
  <c r="P170" i="14"/>
  <c r="O170" i="14"/>
  <c r="N170" i="14"/>
  <c r="M170" i="14"/>
  <c r="L170" i="14"/>
  <c r="K170" i="14"/>
  <c r="J170" i="14"/>
  <c r="I170" i="14"/>
  <c r="H170" i="14"/>
  <c r="G170" i="14"/>
  <c r="F170" i="14"/>
  <c r="E170" i="14"/>
  <c r="D170" i="14"/>
  <c r="C170" i="14"/>
  <c r="B170" i="14"/>
  <c r="R169" i="14"/>
  <c r="Q169" i="14"/>
  <c r="P169" i="14"/>
  <c r="O169" i="14"/>
  <c r="N169" i="14"/>
  <c r="M169" i="14"/>
  <c r="L169" i="14"/>
  <c r="K169" i="14"/>
  <c r="J169" i="14"/>
  <c r="I169" i="14"/>
  <c r="H169" i="14"/>
  <c r="G169" i="14"/>
  <c r="F169" i="14"/>
  <c r="E169" i="14"/>
  <c r="D169" i="14"/>
  <c r="C169" i="14"/>
  <c r="B169" i="14"/>
  <c r="R168" i="14"/>
  <c r="Q168" i="14"/>
  <c r="P168" i="14"/>
  <c r="O168" i="14"/>
  <c r="N168" i="14"/>
  <c r="M168" i="14"/>
  <c r="L168" i="14"/>
  <c r="K168" i="14"/>
  <c r="J168" i="14"/>
  <c r="I168" i="14"/>
  <c r="H168" i="14"/>
  <c r="G168" i="14"/>
  <c r="F168" i="14"/>
  <c r="E168" i="14"/>
  <c r="D168" i="14"/>
  <c r="C168" i="14"/>
  <c r="B168" i="14"/>
  <c r="R167" i="14"/>
  <c r="Q167" i="14"/>
  <c r="P167" i="14"/>
  <c r="O167" i="14"/>
  <c r="N167" i="14"/>
  <c r="M167" i="14"/>
  <c r="L167" i="14"/>
  <c r="K167" i="14"/>
  <c r="J167" i="14"/>
  <c r="I167" i="14"/>
  <c r="H167" i="14"/>
  <c r="G167" i="14"/>
  <c r="F167" i="14"/>
  <c r="E167" i="14"/>
  <c r="D167" i="14"/>
  <c r="C167" i="14"/>
  <c r="B167" i="14"/>
  <c r="R166" i="14"/>
  <c r="Q166" i="14"/>
  <c r="P166" i="14"/>
  <c r="O166" i="14"/>
  <c r="N166" i="14"/>
  <c r="M166" i="14"/>
  <c r="L166" i="14"/>
  <c r="K166" i="14"/>
  <c r="J166" i="14"/>
  <c r="I166" i="14"/>
  <c r="H166" i="14"/>
  <c r="G166" i="14"/>
  <c r="F166" i="14"/>
  <c r="E166" i="14"/>
  <c r="D166" i="14"/>
  <c r="C166" i="14"/>
  <c r="B166" i="14"/>
  <c r="R165" i="14"/>
  <c r="Q165" i="14"/>
  <c r="P165" i="14"/>
  <c r="O165" i="14"/>
  <c r="N165" i="14"/>
  <c r="M165" i="14"/>
  <c r="L165" i="14"/>
  <c r="K165" i="14"/>
  <c r="J165" i="14"/>
  <c r="I165" i="14"/>
  <c r="H165" i="14"/>
  <c r="G165" i="14"/>
  <c r="F165" i="14"/>
  <c r="E165" i="14"/>
  <c r="D165" i="14"/>
  <c r="C165" i="14"/>
  <c r="B165" i="14"/>
  <c r="R164" i="14"/>
  <c r="Q164" i="14"/>
  <c r="P164" i="14"/>
  <c r="O164" i="14"/>
  <c r="N164" i="14"/>
  <c r="M164" i="14"/>
  <c r="L164" i="14"/>
  <c r="K164" i="14"/>
  <c r="J164" i="14"/>
  <c r="I164" i="14"/>
  <c r="H164" i="14"/>
  <c r="G164" i="14"/>
  <c r="F164" i="14"/>
  <c r="E164" i="14"/>
  <c r="D164" i="14"/>
  <c r="C164" i="14"/>
  <c r="B164" i="14"/>
  <c r="R163" i="14"/>
  <c r="Q163" i="14"/>
  <c r="P163" i="14"/>
  <c r="O163" i="14"/>
  <c r="N163" i="14"/>
  <c r="M163" i="14"/>
  <c r="L163" i="14"/>
  <c r="K163" i="14"/>
  <c r="J163" i="14"/>
  <c r="I163" i="14"/>
  <c r="H163" i="14"/>
  <c r="G163" i="14"/>
  <c r="F163" i="14"/>
  <c r="E163" i="14"/>
  <c r="D163" i="14"/>
  <c r="C163" i="14"/>
  <c r="B163" i="14"/>
  <c r="R160" i="14"/>
  <c r="Q160" i="14"/>
  <c r="P160" i="14"/>
  <c r="O160" i="14"/>
  <c r="N160" i="14"/>
  <c r="M160" i="14"/>
  <c r="L160" i="14"/>
  <c r="K160" i="14"/>
  <c r="J160" i="14"/>
  <c r="I160" i="14"/>
  <c r="H160" i="14"/>
  <c r="G160" i="14"/>
  <c r="F160" i="14"/>
  <c r="E160" i="14"/>
  <c r="D160" i="14"/>
  <c r="C160" i="14"/>
  <c r="B160" i="14"/>
  <c r="R159" i="14"/>
  <c r="Q159" i="14"/>
  <c r="P159" i="14"/>
  <c r="O159" i="14"/>
  <c r="N159" i="14"/>
  <c r="M159" i="14"/>
  <c r="L159" i="14"/>
  <c r="K159" i="14"/>
  <c r="J159" i="14"/>
  <c r="I159" i="14"/>
  <c r="H159" i="14"/>
  <c r="G159" i="14"/>
  <c r="F159" i="14"/>
  <c r="E159" i="14"/>
  <c r="D159" i="14"/>
  <c r="C159" i="14"/>
  <c r="B159" i="14"/>
  <c r="R158" i="14"/>
  <c r="Q158" i="14"/>
  <c r="P158" i="14"/>
  <c r="O158" i="14"/>
  <c r="N158" i="14"/>
  <c r="M158" i="14"/>
  <c r="L158" i="14"/>
  <c r="K158" i="14"/>
  <c r="J158" i="14"/>
  <c r="I158" i="14"/>
  <c r="H158" i="14"/>
  <c r="G158" i="14"/>
  <c r="F158" i="14"/>
  <c r="E158" i="14"/>
  <c r="D158" i="14"/>
  <c r="C158" i="14"/>
  <c r="B158" i="14"/>
  <c r="R157" i="14"/>
  <c r="Q157" i="14"/>
  <c r="P157" i="14"/>
  <c r="O157" i="14"/>
  <c r="N157" i="14"/>
  <c r="M157" i="14"/>
  <c r="L157" i="14"/>
  <c r="K157" i="14"/>
  <c r="J157" i="14"/>
  <c r="I157" i="14"/>
  <c r="H157" i="14"/>
  <c r="G157" i="14"/>
  <c r="F157" i="14"/>
  <c r="E157" i="14"/>
  <c r="D157" i="14"/>
  <c r="C157" i="14"/>
  <c r="B157" i="14"/>
  <c r="R156" i="14"/>
  <c r="Q156" i="14"/>
  <c r="P156" i="14"/>
  <c r="O156" i="14"/>
  <c r="N156" i="14"/>
  <c r="M156" i="14"/>
  <c r="L156" i="14"/>
  <c r="K156" i="14"/>
  <c r="J156" i="14"/>
  <c r="I156" i="14"/>
  <c r="H156" i="14"/>
  <c r="G156" i="14"/>
  <c r="F156" i="14"/>
  <c r="E156" i="14"/>
  <c r="D156" i="14"/>
  <c r="C156" i="14"/>
  <c r="B156" i="14"/>
  <c r="R155" i="14"/>
  <c r="Q155" i="14"/>
  <c r="P155" i="14"/>
  <c r="O155" i="14"/>
  <c r="N155" i="14"/>
  <c r="M155" i="14"/>
  <c r="L155" i="14"/>
  <c r="K155" i="14"/>
  <c r="J155" i="14"/>
  <c r="I155" i="14"/>
  <c r="H155" i="14"/>
  <c r="G155" i="14"/>
  <c r="F155" i="14"/>
  <c r="E155" i="14"/>
  <c r="D155" i="14"/>
  <c r="C155" i="14"/>
  <c r="B155" i="14"/>
  <c r="R154" i="14"/>
  <c r="Q154" i="14"/>
  <c r="P154" i="14"/>
  <c r="O154" i="14"/>
  <c r="N154" i="14"/>
  <c r="M154" i="14"/>
  <c r="L154" i="14"/>
  <c r="K154" i="14"/>
  <c r="J154" i="14"/>
  <c r="I154" i="14"/>
  <c r="H154" i="14"/>
  <c r="G154" i="14"/>
  <c r="F154" i="14"/>
  <c r="E154" i="14"/>
  <c r="D154" i="14"/>
  <c r="C154" i="14"/>
  <c r="B154" i="14"/>
  <c r="R151" i="14"/>
  <c r="Q151" i="14"/>
  <c r="P151" i="14"/>
  <c r="O151" i="14"/>
  <c r="N151" i="14"/>
  <c r="M151" i="14"/>
  <c r="L151" i="14"/>
  <c r="K151" i="14"/>
  <c r="J151" i="14"/>
  <c r="I151" i="14"/>
  <c r="H151" i="14"/>
  <c r="G151" i="14"/>
  <c r="F151" i="14"/>
  <c r="E151" i="14"/>
  <c r="D151" i="14"/>
  <c r="C151" i="14"/>
  <c r="B151" i="14"/>
  <c r="R150" i="14"/>
  <c r="Q150" i="14"/>
  <c r="P150" i="14"/>
  <c r="O150" i="14"/>
  <c r="N150" i="14"/>
  <c r="M150" i="14"/>
  <c r="L150" i="14"/>
  <c r="K150" i="14"/>
  <c r="J150" i="14"/>
  <c r="I150" i="14"/>
  <c r="H150" i="14"/>
  <c r="G150" i="14"/>
  <c r="F150" i="14"/>
  <c r="E150" i="14"/>
  <c r="D150" i="14"/>
  <c r="C150" i="14"/>
  <c r="B150" i="14"/>
  <c r="R149" i="14"/>
  <c r="Q149" i="14"/>
  <c r="P149" i="14"/>
  <c r="O149" i="14"/>
  <c r="N149" i="14"/>
  <c r="M149" i="14"/>
  <c r="L149" i="14"/>
  <c r="K149" i="14"/>
  <c r="J149" i="14"/>
  <c r="I149" i="14"/>
  <c r="H149" i="14"/>
  <c r="G149" i="14"/>
  <c r="F149" i="14"/>
  <c r="E149" i="14"/>
  <c r="D149" i="14"/>
  <c r="C149" i="14"/>
  <c r="B149" i="14"/>
  <c r="R148" i="14"/>
  <c r="Q148" i="14"/>
  <c r="P148" i="14"/>
  <c r="O148" i="14"/>
  <c r="N148" i="14"/>
  <c r="M148" i="14"/>
  <c r="L148" i="14"/>
  <c r="K148" i="14"/>
  <c r="J148" i="14"/>
  <c r="I148" i="14"/>
  <c r="H148" i="14"/>
  <c r="G148" i="14"/>
  <c r="F148" i="14"/>
  <c r="E148" i="14"/>
  <c r="D148" i="14"/>
  <c r="C148" i="14"/>
  <c r="B148" i="14"/>
  <c r="R147" i="14"/>
  <c r="Q147" i="14"/>
  <c r="P147" i="14"/>
  <c r="O147" i="14"/>
  <c r="N147" i="14"/>
  <c r="M147" i="14"/>
  <c r="L147" i="14"/>
  <c r="K147" i="14"/>
  <c r="J147" i="14"/>
  <c r="I147" i="14"/>
  <c r="H147" i="14"/>
  <c r="G147" i="14"/>
  <c r="F147" i="14"/>
  <c r="E147" i="14"/>
  <c r="D147" i="14"/>
  <c r="C147" i="14"/>
  <c r="B147" i="14"/>
  <c r="R146" i="14"/>
  <c r="Q146" i="14"/>
  <c r="P146" i="14"/>
  <c r="O146" i="14"/>
  <c r="N146" i="14"/>
  <c r="M146" i="14"/>
  <c r="L146" i="14"/>
  <c r="K146" i="14"/>
  <c r="J146" i="14"/>
  <c r="I146" i="14"/>
  <c r="H146" i="14"/>
  <c r="G146" i="14"/>
  <c r="F146" i="14"/>
  <c r="E146" i="14"/>
  <c r="D146" i="14"/>
  <c r="C146" i="14"/>
  <c r="B146" i="14"/>
  <c r="R145" i="14"/>
  <c r="Q145" i="14"/>
  <c r="P145" i="14"/>
  <c r="O145" i="14"/>
  <c r="N145" i="14"/>
  <c r="M145" i="14"/>
  <c r="L145" i="14"/>
  <c r="K145" i="14"/>
  <c r="J145" i="14"/>
  <c r="I145" i="14"/>
  <c r="H145" i="14"/>
  <c r="G145" i="14"/>
  <c r="F145" i="14"/>
  <c r="E145" i="14"/>
  <c r="D145" i="14"/>
  <c r="C145" i="14"/>
  <c r="B145" i="14"/>
  <c r="R144" i="14"/>
  <c r="Q144" i="14"/>
  <c r="P144" i="14"/>
  <c r="O144" i="14"/>
  <c r="N144" i="14"/>
  <c r="M144" i="14"/>
  <c r="L144" i="14"/>
  <c r="K144" i="14"/>
  <c r="J144" i="14"/>
  <c r="I144" i="14"/>
  <c r="H144" i="14"/>
  <c r="G144" i="14"/>
  <c r="F144" i="14"/>
  <c r="E144" i="14"/>
  <c r="D144" i="14"/>
  <c r="C144" i="14"/>
  <c r="B144" i="14"/>
  <c r="R143" i="14"/>
  <c r="Q143" i="14"/>
  <c r="P143" i="14"/>
  <c r="O143" i="14"/>
  <c r="N143" i="14"/>
  <c r="M143" i="14"/>
  <c r="L143" i="14"/>
  <c r="K143" i="14"/>
  <c r="J143" i="14"/>
  <c r="I143" i="14"/>
  <c r="H143" i="14"/>
  <c r="G143" i="14"/>
  <c r="F143" i="14"/>
  <c r="E143" i="14"/>
  <c r="D143" i="14"/>
  <c r="C143" i="14"/>
  <c r="B143" i="14"/>
  <c r="R142" i="14"/>
  <c r="Q142" i="14"/>
  <c r="P142" i="14"/>
  <c r="O142" i="14"/>
  <c r="N142" i="14"/>
  <c r="M142" i="14"/>
  <c r="L142" i="14"/>
  <c r="K142" i="14"/>
  <c r="J142" i="14"/>
  <c r="I142" i="14"/>
  <c r="H142" i="14"/>
  <c r="G142" i="14"/>
  <c r="F142" i="14"/>
  <c r="E142" i="14"/>
  <c r="D142" i="14"/>
  <c r="C142" i="14"/>
  <c r="B142" i="14"/>
  <c r="R139" i="14"/>
  <c r="Q139" i="14"/>
  <c r="P139" i="14"/>
  <c r="O139" i="14"/>
  <c r="N139" i="14"/>
  <c r="M139" i="14"/>
  <c r="L139" i="14"/>
  <c r="K139" i="14"/>
  <c r="J139" i="14"/>
  <c r="I139" i="14"/>
  <c r="H139" i="14"/>
  <c r="G139" i="14"/>
  <c r="F139" i="14"/>
  <c r="E139" i="14"/>
  <c r="D139" i="14"/>
  <c r="C139" i="14"/>
  <c r="B139" i="14"/>
  <c r="R138" i="14"/>
  <c r="Q138" i="14"/>
  <c r="P138" i="14"/>
  <c r="O138" i="14"/>
  <c r="N138" i="14"/>
  <c r="M138" i="14"/>
  <c r="L138" i="14"/>
  <c r="K138" i="14"/>
  <c r="J138" i="14"/>
  <c r="I138" i="14"/>
  <c r="H138" i="14"/>
  <c r="G138" i="14"/>
  <c r="F138" i="14"/>
  <c r="E138" i="14"/>
  <c r="D138" i="14"/>
  <c r="C138" i="14"/>
  <c r="B138" i="14"/>
  <c r="R137" i="14"/>
  <c r="Q137" i="14"/>
  <c r="P137" i="14"/>
  <c r="O137" i="14"/>
  <c r="N137" i="14"/>
  <c r="M137" i="14"/>
  <c r="L137" i="14"/>
  <c r="K137" i="14"/>
  <c r="J137" i="14"/>
  <c r="I137" i="14"/>
  <c r="H137" i="14"/>
  <c r="G137" i="14"/>
  <c r="F137" i="14"/>
  <c r="E137" i="14"/>
  <c r="D137" i="14"/>
  <c r="C137" i="14"/>
  <c r="B137" i="14"/>
  <c r="R136" i="14"/>
  <c r="Q136" i="14"/>
  <c r="P136" i="14"/>
  <c r="O136" i="14"/>
  <c r="N136" i="14"/>
  <c r="M136" i="14"/>
  <c r="L136" i="14"/>
  <c r="K136" i="14"/>
  <c r="J136" i="14"/>
  <c r="I136" i="14"/>
  <c r="H136" i="14"/>
  <c r="G136" i="14"/>
  <c r="F136" i="14"/>
  <c r="E136" i="14"/>
  <c r="D136" i="14"/>
  <c r="C136" i="14"/>
  <c r="B136" i="14"/>
  <c r="R135" i="14"/>
  <c r="Q135" i="14"/>
  <c r="P135" i="14"/>
  <c r="O135" i="14"/>
  <c r="N135" i="14"/>
  <c r="M135" i="14"/>
  <c r="L135" i="14"/>
  <c r="K135" i="14"/>
  <c r="J135" i="14"/>
  <c r="I135" i="14"/>
  <c r="H135" i="14"/>
  <c r="G135" i="14"/>
  <c r="F135" i="14"/>
  <c r="E135" i="14"/>
  <c r="D135" i="14"/>
  <c r="C135" i="14"/>
  <c r="B135" i="14"/>
  <c r="R134" i="14"/>
  <c r="Q134" i="14"/>
  <c r="P134" i="14"/>
  <c r="O134" i="14"/>
  <c r="N134" i="14"/>
  <c r="M134" i="14"/>
  <c r="L134" i="14"/>
  <c r="K134" i="14"/>
  <c r="J134" i="14"/>
  <c r="I134" i="14"/>
  <c r="H134" i="14"/>
  <c r="G134" i="14"/>
  <c r="F134" i="14"/>
  <c r="E134" i="14"/>
  <c r="D134" i="14"/>
  <c r="C134" i="14"/>
  <c r="B134" i="14"/>
  <c r="R133" i="14"/>
  <c r="Q133" i="14"/>
  <c r="P133" i="14"/>
  <c r="O133" i="14"/>
  <c r="N133" i="14"/>
  <c r="M133" i="14"/>
  <c r="L133" i="14"/>
  <c r="K133" i="14"/>
  <c r="J133" i="14"/>
  <c r="I133" i="14"/>
  <c r="H133" i="14"/>
  <c r="G133" i="14"/>
  <c r="F133" i="14"/>
  <c r="E133" i="14"/>
  <c r="D133" i="14"/>
  <c r="C133" i="14"/>
  <c r="B133" i="14"/>
  <c r="R130" i="14"/>
  <c r="Q130" i="14"/>
  <c r="P130" i="14"/>
  <c r="O130" i="14"/>
  <c r="N130" i="14"/>
  <c r="M130" i="14"/>
  <c r="L130" i="14"/>
  <c r="K130" i="14"/>
  <c r="J130" i="14"/>
  <c r="I130" i="14"/>
  <c r="H130" i="14"/>
  <c r="G130" i="14"/>
  <c r="F130" i="14"/>
  <c r="E130" i="14"/>
  <c r="D130" i="14"/>
  <c r="C130" i="14"/>
  <c r="B130" i="14"/>
  <c r="R129" i="14"/>
  <c r="Q129" i="14"/>
  <c r="P129" i="14"/>
  <c r="O129" i="14"/>
  <c r="N129" i="14"/>
  <c r="M129" i="14"/>
  <c r="L129" i="14"/>
  <c r="K129" i="14"/>
  <c r="J129" i="14"/>
  <c r="I129" i="14"/>
  <c r="H129" i="14"/>
  <c r="G129" i="14"/>
  <c r="F129" i="14"/>
  <c r="E129" i="14"/>
  <c r="D129" i="14"/>
  <c r="C129" i="14"/>
  <c r="B129" i="14"/>
  <c r="R128" i="14"/>
  <c r="Q128" i="14"/>
  <c r="P128" i="14"/>
  <c r="O128" i="14"/>
  <c r="N128" i="14"/>
  <c r="M128" i="14"/>
  <c r="L128" i="14"/>
  <c r="K128" i="14"/>
  <c r="J128" i="14"/>
  <c r="I128" i="14"/>
  <c r="H128" i="14"/>
  <c r="G128" i="14"/>
  <c r="F128" i="14"/>
  <c r="E128" i="14"/>
  <c r="D128" i="14"/>
  <c r="C128" i="14"/>
  <c r="B128" i="14"/>
  <c r="R127" i="14"/>
  <c r="Q127" i="14"/>
  <c r="P127" i="14"/>
  <c r="O127" i="14"/>
  <c r="N127" i="14"/>
  <c r="M127" i="14"/>
  <c r="L127" i="14"/>
  <c r="K127" i="14"/>
  <c r="J127" i="14"/>
  <c r="I127" i="14"/>
  <c r="H127" i="14"/>
  <c r="G127" i="14"/>
  <c r="F127" i="14"/>
  <c r="E127" i="14"/>
  <c r="D127" i="14"/>
  <c r="C127" i="14"/>
  <c r="B127" i="14"/>
  <c r="R126" i="14"/>
  <c r="Q126" i="14"/>
  <c r="P126" i="14"/>
  <c r="O126" i="14"/>
  <c r="N126" i="14"/>
  <c r="M126" i="14"/>
  <c r="L126" i="14"/>
  <c r="K126" i="14"/>
  <c r="J126" i="14"/>
  <c r="I126" i="14"/>
  <c r="H126" i="14"/>
  <c r="G126" i="14"/>
  <c r="F126" i="14"/>
  <c r="E126" i="14"/>
  <c r="D126" i="14"/>
  <c r="C126" i="14"/>
  <c r="B126" i="14"/>
  <c r="R125" i="14"/>
  <c r="Q125" i="14"/>
  <c r="P125" i="14"/>
  <c r="O125" i="14"/>
  <c r="N125" i="14"/>
  <c r="M125" i="14"/>
  <c r="L125" i="14"/>
  <c r="K125" i="14"/>
  <c r="J125" i="14"/>
  <c r="I125" i="14"/>
  <c r="H125" i="14"/>
  <c r="G125" i="14"/>
  <c r="F125" i="14"/>
  <c r="E125" i="14"/>
  <c r="D125" i="14"/>
  <c r="C125" i="14"/>
  <c r="B125" i="14"/>
  <c r="R124" i="14"/>
  <c r="Q124" i="14"/>
  <c r="P124" i="14"/>
  <c r="O124" i="14"/>
  <c r="N124" i="14"/>
  <c r="M124" i="14"/>
  <c r="L124" i="14"/>
  <c r="K124" i="14"/>
  <c r="J124" i="14"/>
  <c r="I124" i="14"/>
  <c r="H124" i="14"/>
  <c r="G124" i="14"/>
  <c r="F124" i="14"/>
  <c r="E124" i="14"/>
  <c r="D124" i="14"/>
  <c r="C124" i="14"/>
  <c r="B124" i="14"/>
  <c r="R123" i="14"/>
  <c r="Q123" i="14"/>
  <c r="P123" i="14"/>
  <c r="O123" i="14"/>
  <c r="N123" i="14"/>
  <c r="M123" i="14"/>
  <c r="L123" i="14"/>
  <c r="K123" i="14"/>
  <c r="J123" i="14"/>
  <c r="I123" i="14"/>
  <c r="H123" i="14"/>
  <c r="G123" i="14"/>
  <c r="F123" i="14"/>
  <c r="E123" i="14"/>
  <c r="D123" i="14"/>
  <c r="C123" i="14"/>
  <c r="B123" i="14"/>
  <c r="R122" i="14"/>
  <c r="Q122" i="14"/>
  <c r="P122" i="14"/>
  <c r="O122" i="14"/>
  <c r="N122" i="14"/>
  <c r="M122" i="14"/>
  <c r="L122" i="14"/>
  <c r="K122" i="14"/>
  <c r="J122" i="14"/>
  <c r="I122" i="14"/>
  <c r="H122" i="14"/>
  <c r="G122" i="14"/>
  <c r="F122" i="14"/>
  <c r="E122" i="14"/>
  <c r="D122" i="14"/>
  <c r="C122" i="14"/>
  <c r="B122" i="14"/>
  <c r="R121" i="14"/>
  <c r="Q121" i="14"/>
  <c r="P121" i="14"/>
  <c r="O121" i="14"/>
  <c r="N121" i="14"/>
  <c r="M121" i="14"/>
  <c r="L121" i="14"/>
  <c r="K121" i="14"/>
  <c r="J121" i="14"/>
  <c r="I121" i="14"/>
  <c r="H121" i="14"/>
  <c r="G121" i="14"/>
  <c r="F121" i="14"/>
  <c r="E121" i="14"/>
  <c r="D121" i="14"/>
  <c r="C121" i="14"/>
  <c r="B121" i="14"/>
  <c r="R118" i="14"/>
  <c r="Q118" i="14"/>
  <c r="P118" i="14"/>
  <c r="O118" i="14"/>
  <c r="N118" i="14"/>
  <c r="M118" i="14"/>
  <c r="L118" i="14"/>
  <c r="K118" i="14"/>
  <c r="J118" i="14"/>
  <c r="I118" i="14"/>
  <c r="H118" i="14"/>
  <c r="G118" i="14"/>
  <c r="F118" i="14"/>
  <c r="E118" i="14"/>
  <c r="D118" i="14"/>
  <c r="C118" i="14"/>
  <c r="B118" i="14"/>
  <c r="R117" i="14"/>
  <c r="Q117" i="14"/>
  <c r="P117" i="14"/>
  <c r="O117" i="14"/>
  <c r="N117" i="14"/>
  <c r="M117" i="14"/>
  <c r="L117" i="14"/>
  <c r="K117" i="14"/>
  <c r="J117" i="14"/>
  <c r="I117" i="14"/>
  <c r="H117" i="14"/>
  <c r="G117" i="14"/>
  <c r="F117" i="14"/>
  <c r="E117" i="14"/>
  <c r="D117" i="14"/>
  <c r="C117" i="14"/>
  <c r="B117" i="14"/>
  <c r="R116" i="14"/>
  <c r="Q116" i="14"/>
  <c r="P116" i="14"/>
  <c r="O116" i="14"/>
  <c r="N116" i="14"/>
  <c r="M116" i="14"/>
  <c r="L116" i="14"/>
  <c r="K116" i="14"/>
  <c r="J116" i="14"/>
  <c r="I116" i="14"/>
  <c r="H116" i="14"/>
  <c r="G116" i="14"/>
  <c r="F116" i="14"/>
  <c r="E116" i="14"/>
  <c r="D116" i="14"/>
  <c r="C116" i="14"/>
  <c r="B116" i="14"/>
  <c r="R115" i="14"/>
  <c r="Q115" i="14"/>
  <c r="P115" i="14"/>
  <c r="O115" i="14"/>
  <c r="N115" i="14"/>
  <c r="M115" i="14"/>
  <c r="L115" i="14"/>
  <c r="K115" i="14"/>
  <c r="J115" i="14"/>
  <c r="I115" i="14"/>
  <c r="H115" i="14"/>
  <c r="G115" i="14"/>
  <c r="F115" i="14"/>
  <c r="E115" i="14"/>
  <c r="D115" i="14"/>
  <c r="C115" i="14"/>
  <c r="B115" i="14"/>
  <c r="R114" i="14"/>
  <c r="Q114" i="14"/>
  <c r="P114" i="14"/>
  <c r="O114" i="14"/>
  <c r="N114" i="14"/>
  <c r="M114" i="14"/>
  <c r="L114" i="14"/>
  <c r="K114" i="14"/>
  <c r="J114" i="14"/>
  <c r="I114" i="14"/>
  <c r="H114" i="14"/>
  <c r="G114" i="14"/>
  <c r="F114" i="14"/>
  <c r="E114" i="14"/>
  <c r="D114" i="14"/>
  <c r="C114" i="14"/>
  <c r="B114" i="14"/>
  <c r="R113" i="14"/>
  <c r="Q113" i="14"/>
  <c r="P113" i="14"/>
  <c r="O113" i="14"/>
  <c r="N113" i="14"/>
  <c r="M113" i="14"/>
  <c r="L113" i="14"/>
  <c r="K113" i="14"/>
  <c r="J113" i="14"/>
  <c r="I113" i="14"/>
  <c r="H113" i="14"/>
  <c r="G113" i="14"/>
  <c r="F113" i="14"/>
  <c r="E113" i="14"/>
  <c r="D113" i="14"/>
  <c r="C113" i="14"/>
  <c r="B113" i="14"/>
  <c r="R112" i="14"/>
  <c r="Q112" i="14"/>
  <c r="P112" i="14"/>
  <c r="O112" i="14"/>
  <c r="N112" i="14"/>
  <c r="M112" i="14"/>
  <c r="L112" i="14"/>
  <c r="K112" i="14"/>
  <c r="J112" i="14"/>
  <c r="I112" i="14"/>
  <c r="H112" i="14"/>
  <c r="G112" i="14"/>
  <c r="F112" i="14"/>
  <c r="E112" i="14"/>
  <c r="D112" i="14"/>
  <c r="C112" i="14"/>
  <c r="B112" i="14"/>
  <c r="R109" i="14"/>
  <c r="Q109" i="14"/>
  <c r="P109" i="14"/>
  <c r="O109" i="14"/>
  <c r="N109" i="14"/>
  <c r="M109" i="14"/>
  <c r="L109" i="14"/>
  <c r="K109" i="14"/>
  <c r="J109" i="14"/>
  <c r="I109" i="14"/>
  <c r="H109" i="14"/>
  <c r="G109" i="14"/>
  <c r="F109" i="14"/>
  <c r="E109" i="14"/>
  <c r="D109" i="14"/>
  <c r="C109" i="14"/>
  <c r="B109" i="14"/>
  <c r="R108" i="14"/>
  <c r="Q108" i="14"/>
  <c r="P108" i="14"/>
  <c r="O108" i="14"/>
  <c r="N108" i="14"/>
  <c r="M108" i="14"/>
  <c r="L108" i="14"/>
  <c r="K108" i="14"/>
  <c r="J108" i="14"/>
  <c r="I108" i="14"/>
  <c r="H108" i="14"/>
  <c r="G108" i="14"/>
  <c r="F108" i="14"/>
  <c r="E108" i="14"/>
  <c r="D108" i="14"/>
  <c r="C108" i="14"/>
  <c r="B108" i="14"/>
  <c r="R107" i="14"/>
  <c r="Q107" i="14"/>
  <c r="P107" i="14"/>
  <c r="O107" i="14"/>
  <c r="N107" i="14"/>
  <c r="M107" i="14"/>
  <c r="L107" i="14"/>
  <c r="K107" i="14"/>
  <c r="J107" i="14"/>
  <c r="I107" i="14"/>
  <c r="H107" i="14"/>
  <c r="G107" i="14"/>
  <c r="F107" i="14"/>
  <c r="E107" i="14"/>
  <c r="D107" i="14"/>
  <c r="C107" i="14"/>
  <c r="B107" i="14"/>
  <c r="R106" i="14"/>
  <c r="Q106" i="14"/>
  <c r="P106" i="14"/>
  <c r="O106" i="14"/>
  <c r="N106" i="14"/>
  <c r="M106" i="14"/>
  <c r="L106" i="14"/>
  <c r="K106" i="14"/>
  <c r="J106" i="14"/>
  <c r="I106" i="14"/>
  <c r="H106" i="14"/>
  <c r="G106" i="14"/>
  <c r="F106" i="14"/>
  <c r="E106" i="14"/>
  <c r="D106" i="14"/>
  <c r="C106" i="14"/>
  <c r="B106" i="14"/>
  <c r="R105" i="14"/>
  <c r="Q105" i="14"/>
  <c r="P105" i="14"/>
  <c r="O105" i="14"/>
  <c r="N105" i="14"/>
  <c r="M105" i="14"/>
  <c r="L105" i="14"/>
  <c r="K105" i="14"/>
  <c r="J105" i="14"/>
  <c r="I105" i="14"/>
  <c r="H105" i="14"/>
  <c r="G105" i="14"/>
  <c r="F105" i="14"/>
  <c r="E105" i="14"/>
  <c r="D105" i="14"/>
  <c r="C105" i="14"/>
  <c r="B105" i="14"/>
  <c r="R104" i="14"/>
  <c r="Q104" i="14"/>
  <c r="P104" i="14"/>
  <c r="O104" i="14"/>
  <c r="N104" i="14"/>
  <c r="M104" i="14"/>
  <c r="L104" i="14"/>
  <c r="K104" i="14"/>
  <c r="J104" i="14"/>
  <c r="I104" i="14"/>
  <c r="H104" i="14"/>
  <c r="G104" i="14"/>
  <c r="F104" i="14"/>
  <c r="E104" i="14"/>
  <c r="D104" i="14"/>
  <c r="C104" i="14"/>
  <c r="B104" i="14"/>
  <c r="R103" i="14"/>
  <c r="Q103" i="14"/>
  <c r="P103" i="14"/>
  <c r="O103" i="14"/>
  <c r="N103" i="14"/>
  <c r="M103" i="14"/>
  <c r="L103" i="14"/>
  <c r="K103" i="14"/>
  <c r="J103" i="14"/>
  <c r="I103" i="14"/>
  <c r="H103" i="14"/>
  <c r="G103" i="14"/>
  <c r="F103" i="14"/>
  <c r="E103" i="14"/>
  <c r="D103" i="14"/>
  <c r="C103" i="14"/>
  <c r="B103" i="14"/>
  <c r="R102" i="14"/>
  <c r="Q102" i="14"/>
  <c r="P102" i="14"/>
  <c r="O102" i="14"/>
  <c r="N102" i="14"/>
  <c r="M102" i="14"/>
  <c r="L102" i="14"/>
  <c r="K102" i="14"/>
  <c r="J102" i="14"/>
  <c r="I102" i="14"/>
  <c r="H102" i="14"/>
  <c r="G102" i="14"/>
  <c r="F102" i="14"/>
  <c r="E102" i="14"/>
  <c r="D102" i="14"/>
  <c r="C102" i="14"/>
  <c r="B102" i="14"/>
  <c r="R101" i="14"/>
  <c r="Q101" i="14"/>
  <c r="P101" i="14"/>
  <c r="O101" i="14"/>
  <c r="N101" i="14"/>
  <c r="M101" i="14"/>
  <c r="L101" i="14"/>
  <c r="K101" i="14"/>
  <c r="J101" i="14"/>
  <c r="I101" i="14"/>
  <c r="H101" i="14"/>
  <c r="G101" i="14"/>
  <c r="F101" i="14"/>
  <c r="E101" i="14"/>
  <c r="D101" i="14"/>
  <c r="C101" i="14"/>
  <c r="B101" i="14"/>
  <c r="R100" i="14"/>
  <c r="Q100" i="14"/>
  <c r="P100" i="14"/>
  <c r="O100" i="14"/>
  <c r="N100" i="14"/>
  <c r="M100" i="14"/>
  <c r="L100" i="14"/>
  <c r="K100" i="14"/>
  <c r="J100" i="14"/>
  <c r="I100" i="14"/>
  <c r="H100" i="14"/>
  <c r="G100" i="14"/>
  <c r="F100" i="14"/>
  <c r="E100" i="14"/>
  <c r="D100" i="14"/>
  <c r="C100" i="14"/>
  <c r="B100" i="14"/>
  <c r="R97" i="14"/>
  <c r="Q97" i="14"/>
  <c r="P97" i="14"/>
  <c r="O97" i="14"/>
  <c r="N97" i="14"/>
  <c r="M97" i="14"/>
  <c r="L97" i="14"/>
  <c r="K97" i="14"/>
  <c r="J97" i="14"/>
  <c r="I97" i="14"/>
  <c r="H97" i="14"/>
  <c r="G97" i="14"/>
  <c r="F97" i="14"/>
  <c r="E97" i="14"/>
  <c r="D97" i="14"/>
  <c r="C97" i="14"/>
  <c r="B97" i="14"/>
  <c r="R96" i="14"/>
  <c r="Q96" i="14"/>
  <c r="P96" i="14"/>
  <c r="O96" i="14"/>
  <c r="N96" i="14"/>
  <c r="M96" i="14"/>
  <c r="L96" i="14"/>
  <c r="K96" i="14"/>
  <c r="J96" i="14"/>
  <c r="I96" i="14"/>
  <c r="H96" i="14"/>
  <c r="G96" i="14"/>
  <c r="F96" i="14"/>
  <c r="E96" i="14"/>
  <c r="D96" i="14"/>
  <c r="C96" i="14"/>
  <c r="B96" i="14"/>
  <c r="R95" i="14"/>
  <c r="Q95" i="14"/>
  <c r="P95" i="14"/>
  <c r="O95" i="14"/>
  <c r="N95" i="14"/>
  <c r="M95" i="14"/>
  <c r="L95" i="14"/>
  <c r="K95" i="14"/>
  <c r="J95" i="14"/>
  <c r="I95" i="14"/>
  <c r="H95" i="14"/>
  <c r="G95" i="14"/>
  <c r="F95" i="14"/>
  <c r="E95" i="14"/>
  <c r="D95" i="14"/>
  <c r="C95" i="14"/>
  <c r="B95" i="14"/>
  <c r="R94" i="14"/>
  <c r="Q94" i="14"/>
  <c r="P94" i="14"/>
  <c r="O94" i="14"/>
  <c r="N94" i="14"/>
  <c r="M94" i="14"/>
  <c r="L94" i="14"/>
  <c r="K94" i="14"/>
  <c r="J94" i="14"/>
  <c r="I94" i="14"/>
  <c r="H94" i="14"/>
  <c r="G94" i="14"/>
  <c r="F94" i="14"/>
  <c r="E94" i="14"/>
  <c r="D94" i="14"/>
  <c r="C94" i="14"/>
  <c r="B94" i="14"/>
  <c r="R93" i="14"/>
  <c r="Q93" i="14"/>
  <c r="P93" i="14"/>
  <c r="O93" i="14"/>
  <c r="N93" i="14"/>
  <c r="M93" i="14"/>
  <c r="L93" i="14"/>
  <c r="K93" i="14"/>
  <c r="J93" i="14"/>
  <c r="I93" i="14"/>
  <c r="H93" i="14"/>
  <c r="G93" i="14"/>
  <c r="F93" i="14"/>
  <c r="E93" i="14"/>
  <c r="D93" i="14"/>
  <c r="C93" i="14"/>
  <c r="B93" i="14"/>
  <c r="R92" i="14"/>
  <c r="Q92" i="14"/>
  <c r="P92" i="14"/>
  <c r="O92" i="14"/>
  <c r="N92" i="14"/>
  <c r="M92" i="14"/>
  <c r="L92" i="14"/>
  <c r="K92" i="14"/>
  <c r="J92" i="14"/>
  <c r="I92" i="14"/>
  <c r="H92" i="14"/>
  <c r="G92" i="14"/>
  <c r="F92" i="14"/>
  <c r="E92" i="14"/>
  <c r="D92" i="14"/>
  <c r="C92" i="14"/>
  <c r="B92" i="14"/>
  <c r="R91" i="14"/>
  <c r="Q91" i="14"/>
  <c r="P91" i="14"/>
  <c r="O91" i="14"/>
  <c r="N91" i="14"/>
  <c r="M91" i="14"/>
  <c r="L91" i="14"/>
  <c r="K91" i="14"/>
  <c r="J91" i="14"/>
  <c r="I91" i="14"/>
  <c r="H91" i="14"/>
  <c r="G91" i="14"/>
  <c r="F91" i="14"/>
  <c r="E91" i="14"/>
  <c r="D91" i="14"/>
  <c r="C91" i="14"/>
  <c r="B91" i="14"/>
  <c r="R88" i="14"/>
  <c r="Q88" i="14"/>
  <c r="P88" i="14"/>
  <c r="O88" i="14"/>
  <c r="N88" i="14"/>
  <c r="M88" i="14"/>
  <c r="L88" i="14"/>
  <c r="K88" i="14"/>
  <c r="J88" i="14"/>
  <c r="I88" i="14"/>
  <c r="H88" i="14"/>
  <c r="G88" i="14"/>
  <c r="F88" i="14"/>
  <c r="E88" i="14"/>
  <c r="D88" i="14"/>
  <c r="C88" i="14"/>
  <c r="B88" i="14"/>
  <c r="R87" i="14"/>
  <c r="Q87" i="14"/>
  <c r="P87" i="14"/>
  <c r="O87" i="14"/>
  <c r="N87" i="14"/>
  <c r="M87" i="14"/>
  <c r="L87" i="14"/>
  <c r="K87" i="14"/>
  <c r="J87" i="14"/>
  <c r="I87" i="14"/>
  <c r="H87" i="14"/>
  <c r="G87" i="14"/>
  <c r="F87" i="14"/>
  <c r="E87" i="14"/>
  <c r="D87" i="14"/>
  <c r="C87" i="14"/>
  <c r="B87" i="14"/>
  <c r="R86" i="14"/>
  <c r="Q86" i="14"/>
  <c r="P86" i="14"/>
  <c r="O86" i="14"/>
  <c r="N86" i="14"/>
  <c r="M86" i="14"/>
  <c r="L86" i="14"/>
  <c r="K86" i="14"/>
  <c r="J86" i="14"/>
  <c r="I86" i="14"/>
  <c r="H86" i="14"/>
  <c r="G86" i="14"/>
  <c r="F86" i="14"/>
  <c r="E86" i="14"/>
  <c r="D86" i="14"/>
  <c r="C86" i="14"/>
  <c r="B86" i="14"/>
  <c r="R85" i="14"/>
  <c r="Q85" i="14"/>
  <c r="P85" i="14"/>
  <c r="O85" i="14"/>
  <c r="N85" i="14"/>
  <c r="M85" i="14"/>
  <c r="L85" i="14"/>
  <c r="K85" i="14"/>
  <c r="J85" i="14"/>
  <c r="I85" i="14"/>
  <c r="H85" i="14"/>
  <c r="G85" i="14"/>
  <c r="F85" i="14"/>
  <c r="E85" i="14"/>
  <c r="D85" i="14"/>
  <c r="C85" i="14"/>
  <c r="B85" i="14"/>
  <c r="R84" i="14"/>
  <c r="Q84" i="14"/>
  <c r="P84" i="14"/>
  <c r="O84" i="14"/>
  <c r="N84" i="14"/>
  <c r="M84" i="14"/>
  <c r="L84" i="14"/>
  <c r="K84" i="14"/>
  <c r="J84" i="14"/>
  <c r="I84" i="14"/>
  <c r="H84" i="14"/>
  <c r="G84" i="14"/>
  <c r="F84" i="14"/>
  <c r="E84" i="14"/>
  <c r="D84" i="14"/>
  <c r="C84" i="14"/>
  <c r="B84" i="14"/>
  <c r="R83" i="14"/>
  <c r="Q83" i="14"/>
  <c r="P83" i="14"/>
  <c r="O83" i="14"/>
  <c r="N83" i="14"/>
  <c r="M83" i="14"/>
  <c r="L83" i="14"/>
  <c r="K83" i="14"/>
  <c r="J83" i="14"/>
  <c r="I83" i="14"/>
  <c r="H83" i="14"/>
  <c r="G83" i="14"/>
  <c r="F83" i="14"/>
  <c r="E83" i="14"/>
  <c r="D83" i="14"/>
  <c r="C83" i="14"/>
  <c r="B83" i="14"/>
  <c r="R82" i="14"/>
  <c r="Q82" i="14"/>
  <c r="P82" i="14"/>
  <c r="O82" i="14"/>
  <c r="N82" i="14"/>
  <c r="M82" i="14"/>
  <c r="L82" i="14"/>
  <c r="K82" i="14"/>
  <c r="J82" i="14"/>
  <c r="I82" i="14"/>
  <c r="H82" i="14"/>
  <c r="G82" i="14"/>
  <c r="F82" i="14"/>
  <c r="E82" i="14"/>
  <c r="D82" i="14"/>
  <c r="C82" i="14"/>
  <c r="B82" i="14"/>
  <c r="R81" i="14"/>
  <c r="Q81" i="14"/>
  <c r="P81" i="14"/>
  <c r="O81" i="14"/>
  <c r="N81" i="14"/>
  <c r="M81" i="14"/>
  <c r="L81" i="14"/>
  <c r="K81" i="14"/>
  <c r="J81" i="14"/>
  <c r="I81" i="14"/>
  <c r="H81" i="14"/>
  <c r="G81" i="14"/>
  <c r="F81" i="14"/>
  <c r="E81" i="14"/>
  <c r="D81" i="14"/>
  <c r="C81" i="14"/>
  <c r="B81" i="14"/>
  <c r="R80" i="14"/>
  <c r="Q80" i="14"/>
  <c r="P80" i="14"/>
  <c r="O80" i="14"/>
  <c r="N80" i="14"/>
  <c r="M80" i="14"/>
  <c r="L80" i="14"/>
  <c r="K80" i="14"/>
  <c r="J80" i="14"/>
  <c r="I80" i="14"/>
  <c r="H80" i="14"/>
  <c r="G80" i="14"/>
  <c r="F80" i="14"/>
  <c r="E80" i="14"/>
  <c r="D80" i="14"/>
  <c r="C80" i="14"/>
  <c r="B80" i="14"/>
  <c r="R79" i="14"/>
  <c r="Q79" i="14"/>
  <c r="P79" i="14"/>
  <c r="O79" i="14"/>
  <c r="N79" i="14"/>
  <c r="M79" i="14"/>
  <c r="L79" i="14"/>
  <c r="K79" i="14"/>
  <c r="J79" i="14"/>
  <c r="I79" i="14"/>
  <c r="H79" i="14"/>
  <c r="G79" i="14"/>
  <c r="F79" i="14"/>
  <c r="E79" i="14"/>
  <c r="D79" i="14"/>
  <c r="C79" i="14"/>
  <c r="B79" i="14"/>
  <c r="R76" i="14"/>
  <c r="Q76" i="14"/>
  <c r="P76" i="14"/>
  <c r="O76" i="14"/>
  <c r="N76" i="14"/>
  <c r="M76" i="14"/>
  <c r="L76" i="14"/>
  <c r="K76" i="14"/>
  <c r="J76" i="14"/>
  <c r="I76" i="14"/>
  <c r="H76" i="14"/>
  <c r="G76" i="14"/>
  <c r="F76" i="14"/>
  <c r="E76" i="14"/>
  <c r="D76" i="14"/>
  <c r="C76" i="14"/>
  <c r="B76" i="14"/>
  <c r="R75" i="14"/>
  <c r="Q75" i="14"/>
  <c r="P75" i="14"/>
  <c r="O75" i="14"/>
  <c r="N75" i="14"/>
  <c r="M75" i="14"/>
  <c r="L75" i="14"/>
  <c r="K75" i="14"/>
  <c r="J75" i="14"/>
  <c r="I75" i="14"/>
  <c r="H75" i="14"/>
  <c r="G75" i="14"/>
  <c r="F75" i="14"/>
  <c r="E75" i="14"/>
  <c r="D75" i="14"/>
  <c r="C75" i="14"/>
  <c r="B75" i="14"/>
  <c r="R74" i="14"/>
  <c r="Q74" i="14"/>
  <c r="P74" i="14"/>
  <c r="O74" i="14"/>
  <c r="N74" i="14"/>
  <c r="M74" i="14"/>
  <c r="L74" i="14"/>
  <c r="K74" i="14"/>
  <c r="J74" i="14"/>
  <c r="I74" i="14"/>
  <c r="H74" i="14"/>
  <c r="G74" i="14"/>
  <c r="F74" i="14"/>
  <c r="E74" i="14"/>
  <c r="D74" i="14"/>
  <c r="C74" i="14"/>
  <c r="B74" i="14"/>
  <c r="R73" i="14"/>
  <c r="Q73" i="14"/>
  <c r="P73" i="14"/>
  <c r="O73" i="14"/>
  <c r="N73" i="14"/>
  <c r="M73" i="14"/>
  <c r="L73" i="14"/>
  <c r="K73" i="14"/>
  <c r="J73" i="14"/>
  <c r="I73" i="14"/>
  <c r="H73" i="14"/>
  <c r="G73" i="14"/>
  <c r="F73" i="14"/>
  <c r="E73" i="14"/>
  <c r="D73" i="14"/>
  <c r="C73" i="14"/>
  <c r="B73" i="14"/>
  <c r="R72" i="14"/>
  <c r="Q72" i="14"/>
  <c r="P72" i="14"/>
  <c r="O72" i="14"/>
  <c r="N72" i="14"/>
  <c r="M72" i="14"/>
  <c r="L72" i="14"/>
  <c r="K72" i="14"/>
  <c r="J72" i="14"/>
  <c r="I72" i="14"/>
  <c r="H72" i="14"/>
  <c r="G72" i="14"/>
  <c r="F72" i="14"/>
  <c r="E72" i="14"/>
  <c r="D72" i="14"/>
  <c r="C72" i="14"/>
  <c r="B72" i="14"/>
  <c r="R71" i="14"/>
  <c r="Q71" i="14"/>
  <c r="P71" i="14"/>
  <c r="O71" i="14"/>
  <c r="N71" i="14"/>
  <c r="M71" i="14"/>
  <c r="L71" i="14"/>
  <c r="K71" i="14"/>
  <c r="J71" i="14"/>
  <c r="I71" i="14"/>
  <c r="H71" i="14"/>
  <c r="G71" i="14"/>
  <c r="F71" i="14"/>
  <c r="E71" i="14"/>
  <c r="D71" i="14"/>
  <c r="C71" i="14"/>
  <c r="B71" i="14"/>
  <c r="R70" i="14"/>
  <c r="Q70" i="14"/>
  <c r="P70" i="14"/>
  <c r="O70" i="14"/>
  <c r="N70" i="14"/>
  <c r="M70" i="14"/>
  <c r="L70" i="14"/>
  <c r="K70" i="14"/>
  <c r="J70" i="14"/>
  <c r="I70" i="14"/>
  <c r="H70" i="14"/>
  <c r="G70" i="14"/>
  <c r="F70" i="14"/>
  <c r="E70" i="14"/>
  <c r="D70" i="14"/>
  <c r="C70" i="14"/>
  <c r="B70" i="14"/>
  <c r="R67" i="14"/>
  <c r="Q67" i="14"/>
  <c r="P67" i="14"/>
  <c r="O67" i="14"/>
  <c r="N67" i="14"/>
  <c r="M67" i="14"/>
  <c r="L67" i="14"/>
  <c r="K67" i="14"/>
  <c r="J67" i="14"/>
  <c r="I67" i="14"/>
  <c r="H67" i="14"/>
  <c r="G67" i="14"/>
  <c r="F67" i="14"/>
  <c r="E67" i="14"/>
  <c r="D67" i="14"/>
  <c r="C67" i="14"/>
  <c r="B67" i="14"/>
  <c r="R66" i="14"/>
  <c r="Q66" i="14"/>
  <c r="P66" i="14"/>
  <c r="O66" i="14"/>
  <c r="N66" i="14"/>
  <c r="M66" i="14"/>
  <c r="L66" i="14"/>
  <c r="K66" i="14"/>
  <c r="J66" i="14"/>
  <c r="I66" i="14"/>
  <c r="H66" i="14"/>
  <c r="G66" i="14"/>
  <c r="F66" i="14"/>
  <c r="E66" i="14"/>
  <c r="D66" i="14"/>
  <c r="C66" i="14"/>
  <c r="B66" i="14"/>
  <c r="R65" i="14"/>
  <c r="Q65" i="14"/>
  <c r="P65" i="14"/>
  <c r="O65" i="14"/>
  <c r="N65" i="14"/>
  <c r="M65" i="14"/>
  <c r="L65" i="14"/>
  <c r="K65" i="14"/>
  <c r="J65" i="14"/>
  <c r="I65" i="14"/>
  <c r="H65" i="14"/>
  <c r="G65" i="14"/>
  <c r="F65" i="14"/>
  <c r="E65" i="14"/>
  <c r="D65" i="14"/>
  <c r="C65" i="14"/>
  <c r="B65" i="14"/>
  <c r="R64" i="14"/>
  <c r="Q64" i="14"/>
  <c r="P64" i="14"/>
  <c r="O64" i="14"/>
  <c r="N64" i="14"/>
  <c r="M64" i="14"/>
  <c r="L64" i="14"/>
  <c r="K64" i="14"/>
  <c r="J64" i="14"/>
  <c r="I64" i="14"/>
  <c r="H64" i="14"/>
  <c r="G64" i="14"/>
  <c r="F64" i="14"/>
  <c r="E64" i="14"/>
  <c r="D64" i="14"/>
  <c r="C64" i="14"/>
  <c r="B64" i="14"/>
  <c r="R63" i="14"/>
  <c r="Q63" i="14"/>
  <c r="P63" i="14"/>
  <c r="O63" i="14"/>
  <c r="N63" i="14"/>
  <c r="M63" i="14"/>
  <c r="L63" i="14"/>
  <c r="K63" i="14"/>
  <c r="J63" i="14"/>
  <c r="I63" i="14"/>
  <c r="H63" i="14"/>
  <c r="G63" i="14"/>
  <c r="F63" i="14"/>
  <c r="E63" i="14"/>
  <c r="D63" i="14"/>
  <c r="C63" i="14"/>
  <c r="B63" i="14"/>
  <c r="R62" i="14"/>
  <c r="Q62" i="14"/>
  <c r="P62" i="14"/>
  <c r="O62" i="14"/>
  <c r="N62" i="14"/>
  <c r="M62" i="14"/>
  <c r="L62" i="14"/>
  <c r="K62" i="14"/>
  <c r="J62" i="14"/>
  <c r="I62" i="14"/>
  <c r="H62" i="14"/>
  <c r="G62" i="14"/>
  <c r="F62" i="14"/>
  <c r="E62" i="14"/>
  <c r="D62" i="14"/>
  <c r="C62" i="14"/>
  <c r="B62" i="14"/>
  <c r="R61" i="14"/>
  <c r="Q61" i="14"/>
  <c r="P61" i="14"/>
  <c r="O61" i="14"/>
  <c r="N61" i="14"/>
  <c r="M61" i="14"/>
  <c r="L61" i="14"/>
  <c r="K61" i="14"/>
  <c r="J61" i="14"/>
  <c r="I61" i="14"/>
  <c r="H61" i="14"/>
  <c r="G61" i="14"/>
  <c r="F61" i="14"/>
  <c r="E61" i="14"/>
  <c r="D61" i="14"/>
  <c r="C61" i="14"/>
  <c r="B61" i="14"/>
  <c r="R60" i="14"/>
  <c r="Q60" i="14"/>
  <c r="P60" i="14"/>
  <c r="O60" i="14"/>
  <c r="N60" i="14"/>
  <c r="M60" i="14"/>
  <c r="L60" i="14"/>
  <c r="K60" i="14"/>
  <c r="J60" i="14"/>
  <c r="I60" i="14"/>
  <c r="H60" i="14"/>
  <c r="G60" i="14"/>
  <c r="F60" i="14"/>
  <c r="E60" i="14"/>
  <c r="D60" i="14"/>
  <c r="C60" i="14"/>
  <c r="B60" i="14"/>
  <c r="R59" i="14"/>
  <c r="Q59" i="14"/>
  <c r="P59" i="14"/>
  <c r="O59" i="14"/>
  <c r="N59" i="14"/>
  <c r="M59" i="14"/>
  <c r="L59" i="14"/>
  <c r="K59" i="14"/>
  <c r="J59" i="14"/>
  <c r="I59" i="14"/>
  <c r="H59" i="14"/>
  <c r="G59" i="14"/>
  <c r="F59" i="14"/>
  <c r="E59" i="14"/>
  <c r="D59" i="14"/>
  <c r="C59" i="14"/>
  <c r="B59" i="14"/>
  <c r="R58" i="14"/>
  <c r="Q58" i="14"/>
  <c r="P58" i="14"/>
  <c r="O58" i="14"/>
  <c r="N58" i="14"/>
  <c r="M58" i="14"/>
  <c r="L58" i="14"/>
  <c r="K58" i="14"/>
  <c r="J58" i="14"/>
  <c r="I58" i="14"/>
  <c r="H58" i="14"/>
  <c r="G58" i="14"/>
  <c r="F58" i="14"/>
  <c r="E58" i="14"/>
  <c r="D58" i="14"/>
  <c r="C58" i="14"/>
  <c r="B58" i="14"/>
  <c r="R55" i="14"/>
  <c r="Q55" i="14"/>
  <c r="P55" i="14"/>
  <c r="O55" i="14"/>
  <c r="N55" i="14"/>
  <c r="M55" i="14"/>
  <c r="L55" i="14"/>
  <c r="K55" i="14"/>
  <c r="J55" i="14"/>
  <c r="I55" i="14"/>
  <c r="H55" i="14"/>
  <c r="G55" i="14"/>
  <c r="F55" i="14"/>
  <c r="E55" i="14"/>
  <c r="D55" i="14"/>
  <c r="C55" i="14"/>
  <c r="B55" i="14"/>
  <c r="R54" i="14"/>
  <c r="Q54" i="14"/>
  <c r="P54" i="14"/>
  <c r="O54" i="14"/>
  <c r="N54" i="14"/>
  <c r="M54" i="14"/>
  <c r="L54" i="14"/>
  <c r="K54" i="14"/>
  <c r="J54" i="14"/>
  <c r="I54" i="14"/>
  <c r="H54" i="14"/>
  <c r="G54" i="14"/>
  <c r="F54" i="14"/>
  <c r="E54" i="14"/>
  <c r="D54" i="14"/>
  <c r="C54" i="14"/>
  <c r="B54" i="14"/>
  <c r="R53" i="14"/>
  <c r="Q53" i="14"/>
  <c r="P53" i="14"/>
  <c r="O53" i="14"/>
  <c r="N53" i="14"/>
  <c r="M53" i="14"/>
  <c r="L53" i="14"/>
  <c r="K53" i="14"/>
  <c r="J53" i="14"/>
  <c r="I53" i="14"/>
  <c r="H53" i="14"/>
  <c r="G53" i="14"/>
  <c r="F53" i="14"/>
  <c r="E53" i="14"/>
  <c r="D53" i="14"/>
  <c r="C53" i="14"/>
  <c r="B53" i="14"/>
  <c r="R52" i="14"/>
  <c r="Q52" i="14"/>
  <c r="P52" i="14"/>
  <c r="O52" i="14"/>
  <c r="N52" i="14"/>
  <c r="M52" i="14"/>
  <c r="L52" i="14"/>
  <c r="K52" i="14"/>
  <c r="J52" i="14"/>
  <c r="I52" i="14"/>
  <c r="H52" i="14"/>
  <c r="G52" i="14"/>
  <c r="F52" i="14"/>
  <c r="E52" i="14"/>
  <c r="D52" i="14"/>
  <c r="C52" i="14"/>
  <c r="B52" i="14"/>
  <c r="R51" i="14"/>
  <c r="Q51" i="14"/>
  <c r="P51" i="14"/>
  <c r="O51" i="14"/>
  <c r="N51" i="14"/>
  <c r="M51" i="14"/>
  <c r="L51" i="14"/>
  <c r="K51" i="14"/>
  <c r="J51" i="14"/>
  <c r="I51" i="14"/>
  <c r="H51" i="14"/>
  <c r="G51" i="14"/>
  <c r="F51" i="14"/>
  <c r="E51" i="14"/>
  <c r="D51" i="14"/>
  <c r="C51" i="14"/>
  <c r="B51" i="14"/>
  <c r="R50" i="14"/>
  <c r="Q50" i="14"/>
  <c r="P50" i="14"/>
  <c r="O50" i="14"/>
  <c r="N50" i="14"/>
  <c r="M50" i="14"/>
  <c r="L50" i="14"/>
  <c r="K50" i="14"/>
  <c r="J50" i="14"/>
  <c r="I50" i="14"/>
  <c r="H50" i="14"/>
  <c r="G50" i="14"/>
  <c r="F50" i="14"/>
  <c r="E50" i="14"/>
  <c r="D50" i="14"/>
  <c r="C50" i="14"/>
  <c r="B50" i="14"/>
  <c r="R49" i="14"/>
  <c r="Q49" i="14"/>
  <c r="P49" i="14"/>
  <c r="O49" i="14"/>
  <c r="N49" i="14"/>
  <c r="M49" i="14"/>
  <c r="L49" i="14"/>
  <c r="K49" i="14"/>
  <c r="J49" i="14"/>
  <c r="I49" i="14"/>
  <c r="H49" i="14"/>
  <c r="G49" i="14"/>
  <c r="F49" i="14"/>
  <c r="E49" i="14"/>
  <c r="D49" i="14"/>
  <c r="C49" i="14"/>
  <c r="B49" i="14"/>
  <c r="R46" i="14"/>
  <c r="Q46" i="14"/>
  <c r="P46" i="14"/>
  <c r="O46" i="14"/>
  <c r="N46" i="14"/>
  <c r="M46" i="14"/>
  <c r="L46" i="14"/>
  <c r="K46" i="14"/>
  <c r="J46" i="14"/>
  <c r="I46" i="14"/>
  <c r="H46" i="14"/>
  <c r="G46" i="14"/>
  <c r="F46" i="14"/>
  <c r="E46" i="14"/>
  <c r="D46" i="14"/>
  <c r="C46" i="14"/>
  <c r="B46" i="14"/>
  <c r="R45" i="14"/>
  <c r="Q45" i="14"/>
  <c r="P45" i="14"/>
  <c r="O45" i="14"/>
  <c r="N45" i="14"/>
  <c r="M45" i="14"/>
  <c r="L45" i="14"/>
  <c r="K45" i="14"/>
  <c r="J45" i="14"/>
  <c r="I45" i="14"/>
  <c r="H45" i="14"/>
  <c r="G45" i="14"/>
  <c r="F45" i="14"/>
  <c r="E45" i="14"/>
  <c r="D45" i="14"/>
  <c r="C45" i="14"/>
  <c r="B45" i="14"/>
  <c r="R44" i="14"/>
  <c r="Q44" i="14"/>
  <c r="P44" i="14"/>
  <c r="O44" i="14"/>
  <c r="N44" i="14"/>
  <c r="M44" i="14"/>
  <c r="L44" i="14"/>
  <c r="K44" i="14"/>
  <c r="J44" i="14"/>
  <c r="I44" i="14"/>
  <c r="H44" i="14"/>
  <c r="G44" i="14"/>
  <c r="F44" i="14"/>
  <c r="E44" i="14"/>
  <c r="D44" i="14"/>
  <c r="C44" i="14"/>
  <c r="B44" i="14"/>
  <c r="R43" i="14"/>
  <c r="Q43" i="14"/>
  <c r="P43" i="14"/>
  <c r="O43" i="14"/>
  <c r="N43" i="14"/>
  <c r="M43" i="14"/>
  <c r="L43" i="14"/>
  <c r="K43" i="14"/>
  <c r="J43" i="14"/>
  <c r="I43" i="14"/>
  <c r="H43" i="14"/>
  <c r="G43" i="14"/>
  <c r="F43" i="14"/>
  <c r="E43" i="14"/>
  <c r="D43" i="14"/>
  <c r="C43" i="14"/>
  <c r="B43" i="14"/>
  <c r="R42" i="14"/>
  <c r="Q42" i="14"/>
  <c r="P42" i="14"/>
  <c r="O42" i="14"/>
  <c r="N42" i="14"/>
  <c r="M42" i="14"/>
  <c r="L42" i="14"/>
  <c r="K42" i="14"/>
  <c r="J42" i="14"/>
  <c r="I42" i="14"/>
  <c r="H42" i="14"/>
  <c r="G42" i="14"/>
  <c r="F42" i="14"/>
  <c r="E42" i="14"/>
  <c r="D42" i="14"/>
  <c r="C42" i="14"/>
  <c r="B42" i="14"/>
  <c r="R41" i="14"/>
  <c r="Q41" i="14"/>
  <c r="P41" i="14"/>
  <c r="O41" i="14"/>
  <c r="N41" i="14"/>
  <c r="M41" i="14"/>
  <c r="L41" i="14"/>
  <c r="K41" i="14"/>
  <c r="J41" i="14"/>
  <c r="I41" i="14"/>
  <c r="H41" i="14"/>
  <c r="G41" i="14"/>
  <c r="F41" i="14"/>
  <c r="E41" i="14"/>
  <c r="D41" i="14"/>
  <c r="C41" i="14"/>
  <c r="B41" i="14"/>
  <c r="R40" i="14"/>
  <c r="Q40" i="14"/>
  <c r="P40" i="14"/>
  <c r="O40" i="14"/>
  <c r="N40" i="14"/>
  <c r="M40" i="14"/>
  <c r="L40" i="14"/>
  <c r="K40" i="14"/>
  <c r="J40" i="14"/>
  <c r="I40" i="14"/>
  <c r="H40" i="14"/>
  <c r="G40" i="14"/>
  <c r="F40" i="14"/>
  <c r="E40" i="14"/>
  <c r="D40" i="14"/>
  <c r="C40" i="14"/>
  <c r="B40" i="14"/>
  <c r="R39" i="14"/>
  <c r="Q39" i="14"/>
  <c r="P39" i="14"/>
  <c r="O39" i="14"/>
  <c r="N39" i="14"/>
  <c r="M39" i="14"/>
  <c r="L39" i="14"/>
  <c r="K39" i="14"/>
  <c r="J39" i="14"/>
  <c r="I39" i="14"/>
  <c r="H39" i="14"/>
  <c r="G39" i="14"/>
  <c r="F39" i="14"/>
  <c r="E39" i="14"/>
  <c r="D39" i="14"/>
  <c r="C39" i="14"/>
  <c r="B39" i="14"/>
  <c r="R38" i="14"/>
  <c r="Q38" i="14"/>
  <c r="P38" i="14"/>
  <c r="O38" i="14"/>
  <c r="N38" i="14"/>
  <c r="M38" i="14"/>
  <c r="L38" i="14"/>
  <c r="K38" i="14"/>
  <c r="J38" i="14"/>
  <c r="I38" i="14"/>
  <c r="H38" i="14"/>
  <c r="G38" i="14"/>
  <c r="F38" i="14"/>
  <c r="E38" i="14"/>
  <c r="D38" i="14"/>
  <c r="C38" i="14"/>
  <c r="B38" i="14"/>
  <c r="R37" i="14"/>
  <c r="Q37" i="14"/>
  <c r="P37" i="14"/>
  <c r="O37" i="14"/>
  <c r="N37" i="14"/>
  <c r="M37" i="14"/>
  <c r="L37" i="14"/>
  <c r="K37" i="14"/>
  <c r="J37" i="14"/>
  <c r="I37" i="14"/>
  <c r="H37" i="14"/>
  <c r="G37" i="14"/>
  <c r="F37" i="14"/>
  <c r="E37" i="14"/>
  <c r="D37" i="14"/>
  <c r="C37" i="14"/>
  <c r="B37" i="14"/>
  <c r="R34" i="14"/>
  <c r="Q34" i="14"/>
  <c r="P34" i="14"/>
  <c r="O34" i="14"/>
  <c r="N34" i="14"/>
  <c r="M34" i="14"/>
  <c r="L34" i="14"/>
  <c r="K34" i="14"/>
  <c r="J34" i="14"/>
  <c r="I34" i="14"/>
  <c r="H34" i="14"/>
  <c r="G34" i="14"/>
  <c r="F34" i="14"/>
  <c r="E34" i="14"/>
  <c r="D34" i="14"/>
  <c r="C34" i="14"/>
  <c r="B34" i="14"/>
  <c r="R33" i="14"/>
  <c r="Q33" i="14"/>
  <c r="P33" i="14"/>
  <c r="O33" i="14"/>
  <c r="N33" i="14"/>
  <c r="M33" i="14"/>
  <c r="L33" i="14"/>
  <c r="K33" i="14"/>
  <c r="J33" i="14"/>
  <c r="I33" i="14"/>
  <c r="H33" i="14"/>
  <c r="G33" i="14"/>
  <c r="F33" i="14"/>
  <c r="E33" i="14"/>
  <c r="D33" i="14"/>
  <c r="C33" i="14"/>
  <c r="B33" i="14"/>
  <c r="R32" i="14"/>
  <c r="Q32" i="14"/>
  <c r="P32" i="14"/>
  <c r="O32" i="14"/>
  <c r="N32" i="14"/>
  <c r="M32" i="14"/>
  <c r="L32" i="14"/>
  <c r="K32" i="14"/>
  <c r="J32" i="14"/>
  <c r="I32" i="14"/>
  <c r="H32" i="14"/>
  <c r="G32" i="14"/>
  <c r="F32" i="14"/>
  <c r="E32" i="14"/>
  <c r="D32" i="14"/>
  <c r="C32" i="14"/>
  <c r="B32" i="14"/>
  <c r="R31" i="14"/>
  <c r="Q31" i="14"/>
  <c r="P31" i="14"/>
  <c r="O31" i="14"/>
  <c r="N31" i="14"/>
  <c r="M31" i="14"/>
  <c r="L31" i="14"/>
  <c r="K31" i="14"/>
  <c r="J31" i="14"/>
  <c r="I31" i="14"/>
  <c r="H31" i="14"/>
  <c r="G31" i="14"/>
  <c r="F31" i="14"/>
  <c r="E31" i="14"/>
  <c r="D31" i="14"/>
  <c r="C31" i="14"/>
  <c r="B31" i="14"/>
  <c r="R30" i="14"/>
  <c r="Q30" i="14"/>
  <c r="P30" i="14"/>
  <c r="O30" i="14"/>
  <c r="N30" i="14"/>
  <c r="M30" i="14"/>
  <c r="L30" i="14"/>
  <c r="K30" i="14"/>
  <c r="J30" i="14"/>
  <c r="I30" i="14"/>
  <c r="H30" i="14"/>
  <c r="G30" i="14"/>
  <c r="F30" i="14"/>
  <c r="E30" i="14"/>
  <c r="D30" i="14"/>
  <c r="C30" i="14"/>
  <c r="B30" i="14"/>
  <c r="R29" i="14"/>
  <c r="Q29" i="14"/>
  <c r="P29" i="14"/>
  <c r="O29" i="14"/>
  <c r="N29" i="14"/>
  <c r="M29" i="14"/>
  <c r="L29" i="14"/>
  <c r="K29" i="14"/>
  <c r="J29" i="14"/>
  <c r="I29" i="14"/>
  <c r="H29" i="14"/>
  <c r="G29" i="14"/>
  <c r="F29" i="14"/>
  <c r="E29" i="14"/>
  <c r="D29" i="14"/>
  <c r="C29" i="14"/>
  <c r="B29" i="14"/>
  <c r="R28" i="14"/>
  <c r="Q28" i="14"/>
  <c r="P28" i="14"/>
  <c r="O28" i="14"/>
  <c r="N28" i="14"/>
  <c r="M28" i="14"/>
  <c r="L28" i="14"/>
  <c r="K28" i="14"/>
  <c r="J28" i="14"/>
  <c r="I28" i="14"/>
  <c r="H28" i="14"/>
  <c r="G28" i="14"/>
  <c r="F28" i="14"/>
  <c r="E28" i="14"/>
  <c r="D28" i="14"/>
  <c r="C28" i="14"/>
  <c r="B28" i="14"/>
  <c r="R25" i="14"/>
  <c r="Q25" i="14"/>
  <c r="P25" i="14"/>
  <c r="O25" i="14"/>
  <c r="N25" i="14"/>
  <c r="M25" i="14"/>
  <c r="L25" i="14"/>
  <c r="K25" i="14"/>
  <c r="J25" i="14"/>
  <c r="I25" i="14"/>
  <c r="H25" i="14"/>
  <c r="G25" i="14"/>
  <c r="F25" i="14"/>
  <c r="E25" i="14"/>
  <c r="D25" i="14"/>
  <c r="C25" i="14"/>
  <c r="B25" i="14"/>
  <c r="R24" i="14"/>
  <c r="Q24" i="14"/>
  <c r="P24" i="14"/>
  <c r="O24" i="14"/>
  <c r="N24" i="14"/>
  <c r="M24" i="14"/>
  <c r="L24" i="14"/>
  <c r="K24" i="14"/>
  <c r="J24" i="14"/>
  <c r="I24" i="14"/>
  <c r="H24" i="14"/>
  <c r="G24" i="14"/>
  <c r="F24" i="14"/>
  <c r="E24" i="14"/>
  <c r="D24" i="14"/>
  <c r="C24" i="14"/>
  <c r="B24" i="14"/>
  <c r="R23" i="14"/>
  <c r="Q23" i="14"/>
  <c r="P23" i="14"/>
  <c r="O23" i="14"/>
  <c r="N23" i="14"/>
  <c r="M23" i="14"/>
  <c r="L23" i="14"/>
  <c r="K23" i="14"/>
  <c r="J23" i="14"/>
  <c r="I23" i="14"/>
  <c r="H23" i="14"/>
  <c r="G23" i="14"/>
  <c r="F23" i="14"/>
  <c r="E23" i="14"/>
  <c r="D23" i="14"/>
  <c r="C23" i="14"/>
  <c r="B23" i="14"/>
  <c r="R22" i="14"/>
  <c r="Q22" i="14"/>
  <c r="P22" i="14"/>
  <c r="O22" i="14"/>
  <c r="N22" i="14"/>
  <c r="M22" i="14"/>
  <c r="L22" i="14"/>
  <c r="K22" i="14"/>
  <c r="J22" i="14"/>
  <c r="I22" i="14"/>
  <c r="H22" i="14"/>
  <c r="G22" i="14"/>
  <c r="F22" i="14"/>
  <c r="E22" i="14"/>
  <c r="D22" i="14"/>
  <c r="C22" i="14"/>
  <c r="B22" i="14"/>
  <c r="R21" i="14"/>
  <c r="Q21" i="14"/>
  <c r="P21" i="14"/>
  <c r="O21" i="14"/>
  <c r="N21" i="14"/>
  <c r="M21" i="14"/>
  <c r="L21" i="14"/>
  <c r="K21" i="14"/>
  <c r="J21" i="14"/>
  <c r="I21" i="14"/>
  <c r="H21" i="14"/>
  <c r="G21" i="14"/>
  <c r="F21" i="14"/>
  <c r="E21" i="14"/>
  <c r="D21" i="14"/>
  <c r="C21" i="14"/>
  <c r="B21" i="14"/>
  <c r="R20" i="14"/>
  <c r="Q20" i="14"/>
  <c r="P20" i="14"/>
  <c r="O20" i="14"/>
  <c r="N20" i="14"/>
  <c r="M20" i="14"/>
  <c r="L20" i="14"/>
  <c r="K20" i="14"/>
  <c r="J20" i="14"/>
  <c r="I20" i="14"/>
  <c r="H20" i="14"/>
  <c r="G20" i="14"/>
  <c r="F20" i="14"/>
  <c r="E20" i="14"/>
  <c r="D20" i="14"/>
  <c r="C20" i="14"/>
  <c r="B20" i="14"/>
  <c r="R19" i="14"/>
  <c r="Q19" i="14"/>
  <c r="P19" i="14"/>
  <c r="O19" i="14"/>
  <c r="N19" i="14"/>
  <c r="M19" i="14"/>
  <c r="L19" i="14"/>
  <c r="K19" i="14"/>
  <c r="J19" i="14"/>
  <c r="I19" i="14"/>
  <c r="H19" i="14"/>
  <c r="G19" i="14"/>
  <c r="F19" i="14"/>
  <c r="E19" i="14"/>
  <c r="D19" i="14"/>
  <c r="C19" i="14"/>
  <c r="B19" i="14"/>
  <c r="R18" i="14"/>
  <c r="Q18" i="14"/>
  <c r="P18" i="14"/>
  <c r="O18" i="14"/>
  <c r="N18" i="14"/>
  <c r="M18" i="14"/>
  <c r="L18" i="14"/>
  <c r="K18" i="14"/>
  <c r="J18" i="14"/>
  <c r="I18" i="14"/>
  <c r="I13" i="6" s="1"/>
  <c r="H18" i="14"/>
  <c r="G18" i="14"/>
  <c r="F18" i="14"/>
  <c r="E18" i="14"/>
  <c r="D18" i="14"/>
  <c r="C18" i="14"/>
  <c r="B18" i="14"/>
  <c r="R17" i="14"/>
  <c r="Q17" i="14"/>
  <c r="P17" i="14"/>
  <c r="O17" i="14"/>
  <c r="N17" i="14"/>
  <c r="M17" i="14"/>
  <c r="L17" i="14"/>
  <c r="K17" i="14"/>
  <c r="J17" i="14"/>
  <c r="I17" i="14"/>
  <c r="H17" i="14"/>
  <c r="G17" i="14"/>
  <c r="F17" i="14"/>
  <c r="E17" i="14"/>
  <c r="D17" i="14"/>
  <c r="C17" i="14"/>
  <c r="B17" i="14"/>
  <c r="R16" i="14"/>
  <c r="Q16" i="14"/>
  <c r="P16" i="14"/>
  <c r="O16" i="14"/>
  <c r="N16" i="14"/>
  <c r="M16" i="14"/>
  <c r="L16" i="14"/>
  <c r="K16" i="14"/>
  <c r="J16" i="14"/>
  <c r="I16" i="14"/>
  <c r="H16" i="14"/>
  <c r="G16" i="14"/>
  <c r="F16" i="14"/>
  <c r="E16" i="14"/>
  <c r="D16" i="14"/>
  <c r="C16" i="14"/>
  <c r="B16" i="14"/>
  <c r="R13" i="14"/>
  <c r="Q13" i="14"/>
  <c r="P13" i="14"/>
  <c r="O13" i="14"/>
  <c r="N13" i="14"/>
  <c r="M13" i="14"/>
  <c r="L13" i="14"/>
  <c r="K13" i="14"/>
  <c r="J13" i="14"/>
  <c r="I13" i="14"/>
  <c r="H13" i="14"/>
  <c r="G13" i="14"/>
  <c r="F13" i="14"/>
  <c r="E13" i="14"/>
  <c r="D13" i="14"/>
  <c r="C13" i="14"/>
  <c r="B13" i="14"/>
  <c r="R12" i="14"/>
  <c r="Q12" i="14"/>
  <c r="P12" i="14"/>
  <c r="O12" i="14"/>
  <c r="N12" i="14"/>
  <c r="M12" i="14"/>
  <c r="L12" i="14"/>
  <c r="K12" i="14"/>
  <c r="J12" i="14"/>
  <c r="I12" i="14"/>
  <c r="H12" i="14"/>
  <c r="G12" i="14"/>
  <c r="F12" i="14"/>
  <c r="E12" i="14"/>
  <c r="D12" i="14"/>
  <c r="C12" i="14"/>
  <c r="B12" i="14"/>
  <c r="R11" i="14"/>
  <c r="Q11" i="14"/>
  <c r="P11" i="14"/>
  <c r="O11" i="14"/>
  <c r="N11" i="14"/>
  <c r="M11" i="14"/>
  <c r="L11" i="14"/>
  <c r="K11" i="14"/>
  <c r="J11" i="14"/>
  <c r="I11" i="14"/>
  <c r="H11" i="14"/>
  <c r="G11" i="14"/>
  <c r="F11" i="14"/>
  <c r="E11" i="14"/>
  <c r="D11" i="14"/>
  <c r="C11" i="14"/>
  <c r="B11" i="14"/>
  <c r="R10" i="14"/>
  <c r="Q10" i="14"/>
  <c r="P10" i="14"/>
  <c r="O10" i="14"/>
  <c r="N10" i="14"/>
  <c r="M10" i="14"/>
  <c r="L10" i="14"/>
  <c r="K10" i="14"/>
  <c r="J10" i="14"/>
  <c r="I10" i="14"/>
  <c r="H10" i="14"/>
  <c r="G10" i="14"/>
  <c r="F10" i="14"/>
  <c r="E10" i="14"/>
  <c r="D10" i="14"/>
  <c r="C10" i="14"/>
  <c r="B10" i="14"/>
  <c r="R9" i="14"/>
  <c r="Q9" i="14"/>
  <c r="P9" i="14"/>
  <c r="O9" i="14"/>
  <c r="N9" i="14"/>
  <c r="M9" i="14"/>
  <c r="L9" i="14"/>
  <c r="K9" i="14"/>
  <c r="J9" i="14"/>
  <c r="I9" i="14"/>
  <c r="H9" i="14"/>
  <c r="G9" i="14"/>
  <c r="F9" i="14"/>
  <c r="E9" i="14"/>
  <c r="D9" i="14"/>
  <c r="C9" i="14"/>
  <c r="B9" i="14"/>
  <c r="R8" i="14"/>
  <c r="Q8" i="14"/>
  <c r="P8" i="14"/>
  <c r="O8" i="14"/>
  <c r="N8" i="14"/>
  <c r="M8" i="14"/>
  <c r="L8" i="14"/>
  <c r="K8" i="14"/>
  <c r="J8" i="14"/>
  <c r="I8" i="14"/>
  <c r="H8" i="14"/>
  <c r="G8" i="14"/>
  <c r="F8" i="14"/>
  <c r="E8" i="14"/>
  <c r="D8" i="14"/>
  <c r="C8" i="14"/>
  <c r="B8" i="14"/>
  <c r="R7" i="14"/>
  <c r="Q7" i="14"/>
  <c r="P7" i="14"/>
  <c r="O7" i="14"/>
  <c r="N7" i="14"/>
  <c r="M7" i="14"/>
  <c r="L7" i="14"/>
  <c r="K7" i="14"/>
  <c r="J7" i="14"/>
  <c r="I7" i="14"/>
  <c r="H7" i="14"/>
  <c r="G7" i="14"/>
  <c r="F7" i="14"/>
  <c r="E7" i="14"/>
  <c r="D7" i="14"/>
  <c r="C7" i="14"/>
  <c r="B7" i="14"/>
  <c r="R184" i="10"/>
  <c r="Q184" i="10"/>
  <c r="P184" i="10"/>
  <c r="O184" i="10"/>
  <c r="N184" i="10"/>
  <c r="M184" i="10"/>
  <c r="L184" i="10"/>
  <c r="K184" i="10"/>
  <c r="J184" i="10"/>
  <c r="I184" i="10"/>
  <c r="H184" i="10"/>
  <c r="G184" i="10"/>
  <c r="F184" i="10"/>
  <c r="E184" i="10"/>
  <c r="D184" i="10"/>
  <c r="C184" i="10"/>
  <c r="R181" i="10"/>
  <c r="Q181" i="10"/>
  <c r="P181" i="10"/>
  <c r="O181" i="10"/>
  <c r="N181" i="10"/>
  <c r="M181" i="10"/>
  <c r="L181" i="10"/>
  <c r="K181" i="10"/>
  <c r="J181" i="10"/>
  <c r="I181" i="10"/>
  <c r="H181" i="10"/>
  <c r="G181" i="10"/>
  <c r="F181" i="10"/>
  <c r="E181" i="10"/>
  <c r="D181" i="10"/>
  <c r="C181" i="10"/>
  <c r="R180" i="10"/>
  <c r="Q180" i="10"/>
  <c r="P180" i="10"/>
  <c r="O180" i="10"/>
  <c r="N180" i="10"/>
  <c r="M180" i="10"/>
  <c r="L180" i="10"/>
  <c r="K180" i="10"/>
  <c r="J180" i="10"/>
  <c r="I180" i="10"/>
  <c r="H180" i="10"/>
  <c r="G180" i="10"/>
  <c r="F180" i="10"/>
  <c r="E180" i="10"/>
  <c r="D180" i="10"/>
  <c r="C180" i="10"/>
  <c r="R179" i="10"/>
  <c r="Q179" i="10"/>
  <c r="P179" i="10"/>
  <c r="O179" i="10"/>
  <c r="N179" i="10"/>
  <c r="M179" i="10"/>
  <c r="L179" i="10"/>
  <c r="K179" i="10"/>
  <c r="J179" i="10"/>
  <c r="I179" i="10"/>
  <c r="H179" i="10"/>
  <c r="G179" i="10"/>
  <c r="F179" i="10"/>
  <c r="E179" i="10"/>
  <c r="D179" i="10"/>
  <c r="C179" i="10"/>
  <c r="R178" i="10"/>
  <c r="Q178" i="10"/>
  <c r="P178" i="10"/>
  <c r="O178" i="10"/>
  <c r="N178" i="10"/>
  <c r="M178" i="10"/>
  <c r="L178" i="10"/>
  <c r="K178" i="10"/>
  <c r="J178" i="10"/>
  <c r="I178" i="10"/>
  <c r="H178" i="10"/>
  <c r="G178" i="10"/>
  <c r="F178" i="10"/>
  <c r="E178" i="10"/>
  <c r="D178" i="10"/>
  <c r="C178" i="10"/>
  <c r="R175" i="10"/>
  <c r="Q175" i="10"/>
  <c r="P175" i="10"/>
  <c r="O175" i="10"/>
  <c r="N175" i="10"/>
  <c r="M175" i="10"/>
  <c r="L175" i="10"/>
  <c r="K175" i="10"/>
  <c r="J175" i="10"/>
  <c r="I175" i="10"/>
  <c r="H175" i="10"/>
  <c r="G175" i="10"/>
  <c r="F175" i="10"/>
  <c r="E175" i="10"/>
  <c r="D175" i="10"/>
  <c r="C175" i="10"/>
  <c r="R172" i="10"/>
  <c r="Q172" i="10"/>
  <c r="P172" i="10"/>
  <c r="O172" i="10"/>
  <c r="N172" i="10"/>
  <c r="M172" i="10"/>
  <c r="L172" i="10"/>
  <c r="K172" i="10"/>
  <c r="J172" i="10"/>
  <c r="I172" i="10"/>
  <c r="H172" i="10"/>
  <c r="G172" i="10"/>
  <c r="F172" i="10"/>
  <c r="E172" i="10"/>
  <c r="D172" i="10"/>
  <c r="C172" i="10"/>
  <c r="R171" i="10"/>
  <c r="Q171" i="10"/>
  <c r="P171" i="10"/>
  <c r="O171" i="10"/>
  <c r="N171" i="10"/>
  <c r="M171" i="10"/>
  <c r="L171" i="10"/>
  <c r="K171" i="10"/>
  <c r="J171" i="10"/>
  <c r="I171" i="10"/>
  <c r="H171" i="10"/>
  <c r="G171" i="10"/>
  <c r="F171" i="10"/>
  <c r="E171" i="10"/>
  <c r="D171" i="10"/>
  <c r="C171" i="10"/>
  <c r="R170" i="10"/>
  <c r="Q170" i="10"/>
  <c r="P170" i="10"/>
  <c r="O170" i="10"/>
  <c r="N170" i="10"/>
  <c r="M170" i="10"/>
  <c r="L170" i="10"/>
  <c r="K170" i="10"/>
  <c r="J170" i="10"/>
  <c r="I170" i="10"/>
  <c r="H170" i="10"/>
  <c r="G170" i="10"/>
  <c r="F170" i="10"/>
  <c r="E170" i="10"/>
  <c r="D170" i="10"/>
  <c r="C170" i="10"/>
  <c r="R169" i="10"/>
  <c r="Q169" i="10"/>
  <c r="P169" i="10"/>
  <c r="O169" i="10"/>
  <c r="N169" i="10"/>
  <c r="M169" i="10"/>
  <c r="L169" i="10"/>
  <c r="K169" i="10"/>
  <c r="J169" i="10"/>
  <c r="I169" i="10"/>
  <c r="H169" i="10"/>
  <c r="G169" i="10"/>
  <c r="F169" i="10"/>
  <c r="E169" i="10"/>
  <c r="D169" i="10"/>
  <c r="C169" i="10"/>
  <c r="R166" i="10"/>
  <c r="Q166" i="10"/>
  <c r="P166" i="10"/>
  <c r="O166" i="10"/>
  <c r="N166" i="10"/>
  <c r="M166" i="10"/>
  <c r="L166" i="10"/>
  <c r="K166" i="10"/>
  <c r="J166" i="10"/>
  <c r="I166" i="10"/>
  <c r="H166" i="10"/>
  <c r="G166" i="10"/>
  <c r="F166" i="10"/>
  <c r="E166" i="10"/>
  <c r="D166" i="10"/>
  <c r="C166" i="10"/>
  <c r="R163" i="10"/>
  <c r="Q163" i="10"/>
  <c r="P163" i="10"/>
  <c r="O163" i="10"/>
  <c r="N163" i="10"/>
  <c r="M163" i="10"/>
  <c r="L163" i="10"/>
  <c r="K163" i="10"/>
  <c r="J163" i="10"/>
  <c r="I163" i="10"/>
  <c r="H163" i="10"/>
  <c r="G163" i="10"/>
  <c r="F163" i="10"/>
  <c r="E163" i="10"/>
  <c r="D163" i="10"/>
  <c r="C163" i="10"/>
  <c r="R162" i="10"/>
  <c r="Q162" i="10"/>
  <c r="P162" i="10"/>
  <c r="O162" i="10"/>
  <c r="N162" i="10"/>
  <c r="M162" i="10"/>
  <c r="L162" i="10"/>
  <c r="K162" i="10"/>
  <c r="J162" i="10"/>
  <c r="I162" i="10"/>
  <c r="H162" i="10"/>
  <c r="G162" i="10"/>
  <c r="F162" i="10"/>
  <c r="E162" i="10"/>
  <c r="D162" i="10"/>
  <c r="C162" i="10"/>
  <c r="R161" i="10"/>
  <c r="Q161" i="10"/>
  <c r="P161" i="10"/>
  <c r="O161" i="10"/>
  <c r="N161" i="10"/>
  <c r="M161" i="10"/>
  <c r="L161" i="10"/>
  <c r="K161" i="10"/>
  <c r="J161" i="10"/>
  <c r="I161" i="10"/>
  <c r="H161" i="10"/>
  <c r="G161" i="10"/>
  <c r="F161" i="10"/>
  <c r="E161" i="10"/>
  <c r="D161" i="10"/>
  <c r="C161" i="10"/>
  <c r="R160" i="10"/>
  <c r="R168" i="10" s="1"/>
  <c r="R483" i="4" s="1"/>
  <c r="Q160" i="10"/>
  <c r="Q168" i="10" s="1"/>
  <c r="Q483" i="4" s="1"/>
  <c r="P160" i="10"/>
  <c r="P168" i="10" s="1"/>
  <c r="O160" i="10"/>
  <c r="O168" i="10" s="1"/>
  <c r="N160" i="10"/>
  <c r="N168" i="10" s="1"/>
  <c r="M160" i="10"/>
  <c r="M168" i="10" s="1"/>
  <c r="M483" i="4" s="1"/>
  <c r="L160" i="10"/>
  <c r="L168" i="10" s="1"/>
  <c r="L483" i="4" s="1"/>
  <c r="K160" i="10"/>
  <c r="K168" i="10" s="1"/>
  <c r="K483" i="4" s="1"/>
  <c r="J160" i="10"/>
  <c r="J168" i="10" s="1"/>
  <c r="J483" i="4" s="1"/>
  <c r="I160" i="10"/>
  <c r="I168" i="10" s="1"/>
  <c r="I483" i="4" s="1"/>
  <c r="H160" i="10"/>
  <c r="H168" i="10" s="1"/>
  <c r="G160" i="10"/>
  <c r="G168" i="10" s="1"/>
  <c r="F160" i="10"/>
  <c r="F168" i="10" s="1"/>
  <c r="E160" i="10"/>
  <c r="E168" i="10" s="1"/>
  <c r="E483" i="4" s="1"/>
  <c r="D160" i="10"/>
  <c r="D168" i="10" s="1"/>
  <c r="D483" i="4" s="1"/>
  <c r="C160" i="10"/>
  <c r="C168" i="10" s="1"/>
  <c r="C483" i="4" s="1"/>
  <c r="R158" i="10"/>
  <c r="Q158" i="10"/>
  <c r="P158" i="10"/>
  <c r="O158" i="10"/>
  <c r="N158" i="10"/>
  <c r="M158" i="10"/>
  <c r="L158" i="10"/>
  <c r="K158" i="10"/>
  <c r="J158" i="10"/>
  <c r="I158" i="10"/>
  <c r="H158" i="10"/>
  <c r="G158" i="10"/>
  <c r="F158" i="10"/>
  <c r="E158" i="10"/>
  <c r="D158" i="10"/>
  <c r="C158" i="10"/>
  <c r="B158" i="10"/>
  <c r="R157" i="10"/>
  <c r="Q157" i="10"/>
  <c r="P157" i="10"/>
  <c r="O157" i="10"/>
  <c r="N157" i="10"/>
  <c r="M157" i="10"/>
  <c r="L157" i="10"/>
  <c r="K157" i="10"/>
  <c r="J157" i="10"/>
  <c r="I157" i="10"/>
  <c r="H157" i="10"/>
  <c r="G157" i="10"/>
  <c r="F157" i="10"/>
  <c r="E157" i="10"/>
  <c r="D157" i="10"/>
  <c r="B157" i="10"/>
  <c r="R156" i="10"/>
  <c r="Q156" i="10"/>
  <c r="P156" i="10"/>
  <c r="O156" i="10"/>
  <c r="N156" i="10"/>
  <c r="M156" i="10"/>
  <c r="L156" i="10"/>
  <c r="K156" i="10"/>
  <c r="J156" i="10"/>
  <c r="I156" i="10"/>
  <c r="H156" i="10"/>
  <c r="G156" i="10"/>
  <c r="F156" i="10"/>
  <c r="E156" i="10"/>
  <c r="D156" i="10"/>
  <c r="C156" i="10"/>
  <c r="B156" i="10"/>
  <c r="R155" i="10"/>
  <c r="Q155" i="10"/>
  <c r="P155" i="10"/>
  <c r="O155" i="10"/>
  <c r="N155" i="10"/>
  <c r="M155" i="10"/>
  <c r="L155" i="10"/>
  <c r="K155" i="10"/>
  <c r="J155" i="10"/>
  <c r="I155" i="10"/>
  <c r="H155" i="10"/>
  <c r="G155" i="10"/>
  <c r="F155" i="10"/>
  <c r="E155" i="10"/>
  <c r="D155" i="10"/>
  <c r="C155" i="10"/>
  <c r="B155" i="10"/>
  <c r="R154" i="10"/>
  <c r="Q154" i="10"/>
  <c r="P154" i="10"/>
  <c r="O154" i="10"/>
  <c r="N154" i="10"/>
  <c r="M154" i="10"/>
  <c r="L154" i="10"/>
  <c r="K154" i="10"/>
  <c r="J154" i="10"/>
  <c r="I154" i="10"/>
  <c r="H154" i="10"/>
  <c r="G154" i="10"/>
  <c r="F154" i="10"/>
  <c r="E154" i="10"/>
  <c r="D154" i="10"/>
  <c r="C154" i="10"/>
  <c r="B154" i="10"/>
  <c r="R153" i="10"/>
  <c r="Q153" i="10"/>
  <c r="P153" i="10"/>
  <c r="O153" i="10"/>
  <c r="N153" i="10"/>
  <c r="M153" i="10"/>
  <c r="L153" i="10"/>
  <c r="K153" i="10"/>
  <c r="J153" i="10"/>
  <c r="H153" i="10"/>
  <c r="G153" i="10"/>
  <c r="F153" i="10"/>
  <c r="E153" i="10"/>
  <c r="D153" i="10"/>
  <c r="C153" i="10"/>
  <c r="R152" i="10"/>
  <c r="Q152" i="10"/>
  <c r="P152" i="10"/>
  <c r="O152" i="10"/>
  <c r="N152" i="10"/>
  <c r="M152" i="10"/>
  <c r="L152" i="10"/>
  <c r="K152" i="10"/>
  <c r="J152" i="10"/>
  <c r="H152" i="10"/>
  <c r="G152" i="10"/>
  <c r="R151" i="10"/>
  <c r="Q151" i="10"/>
  <c r="P151" i="10"/>
  <c r="O151" i="10"/>
  <c r="N151" i="10"/>
  <c r="M151" i="10"/>
  <c r="L151" i="10"/>
  <c r="K151" i="10"/>
  <c r="J151" i="10"/>
  <c r="R149" i="10"/>
  <c r="Q149" i="10"/>
  <c r="P149" i="10"/>
  <c r="O149" i="10"/>
  <c r="N149" i="10"/>
  <c r="M149" i="10"/>
  <c r="L149" i="10"/>
  <c r="K149" i="10"/>
  <c r="J149" i="10"/>
  <c r="I149" i="10"/>
  <c r="H149" i="10"/>
  <c r="G149" i="10"/>
  <c r="F149" i="10"/>
  <c r="E149" i="10"/>
  <c r="D149" i="10"/>
  <c r="C149" i="10"/>
  <c r="B149" i="10"/>
  <c r="R148" i="10"/>
  <c r="Q148" i="10"/>
  <c r="P148" i="10"/>
  <c r="O148" i="10"/>
  <c r="N148" i="10"/>
  <c r="M148" i="10"/>
  <c r="L148" i="10"/>
  <c r="K148" i="10"/>
  <c r="J148" i="10"/>
  <c r="I148" i="10"/>
  <c r="H148" i="10"/>
  <c r="G148" i="10"/>
  <c r="F148" i="10"/>
  <c r="E148" i="10"/>
  <c r="D148" i="10"/>
  <c r="C148" i="10"/>
  <c r="B148" i="10"/>
  <c r="R147" i="10"/>
  <c r="Q147" i="10"/>
  <c r="P147" i="10"/>
  <c r="O147" i="10"/>
  <c r="N147" i="10"/>
  <c r="M147" i="10"/>
  <c r="L147" i="10"/>
  <c r="K147" i="10"/>
  <c r="J147" i="10"/>
  <c r="I147" i="10"/>
  <c r="H147" i="10"/>
  <c r="G147" i="10"/>
  <c r="F147" i="10"/>
  <c r="E147" i="10"/>
  <c r="D147" i="10"/>
  <c r="C147" i="10"/>
  <c r="B147" i="10"/>
  <c r="R146" i="10"/>
  <c r="Q146" i="10"/>
  <c r="P146" i="10"/>
  <c r="O146" i="10"/>
  <c r="N146" i="10"/>
  <c r="M146" i="10"/>
  <c r="L146" i="10"/>
  <c r="K146" i="10"/>
  <c r="J146" i="10"/>
  <c r="I146" i="10"/>
  <c r="H146" i="10"/>
  <c r="G146" i="10"/>
  <c r="F146" i="10"/>
  <c r="E146" i="10"/>
  <c r="D146" i="10"/>
  <c r="C146" i="10"/>
  <c r="B146" i="10"/>
  <c r="R145" i="10"/>
  <c r="Q145" i="10"/>
  <c r="P145" i="10"/>
  <c r="O145" i="10"/>
  <c r="N145" i="10"/>
  <c r="M145" i="10"/>
  <c r="L145" i="10"/>
  <c r="K145" i="10"/>
  <c r="J145" i="10"/>
  <c r="I145" i="10"/>
  <c r="H145" i="10"/>
  <c r="G145" i="10"/>
  <c r="F145" i="10"/>
  <c r="E145" i="10"/>
  <c r="D145" i="10"/>
  <c r="C145" i="10"/>
  <c r="B145" i="10"/>
  <c r="R144" i="10"/>
  <c r="Q144" i="10"/>
  <c r="P144" i="10"/>
  <c r="O144" i="10"/>
  <c r="N144" i="10"/>
  <c r="M144" i="10"/>
  <c r="L144" i="10"/>
  <c r="K144" i="10"/>
  <c r="J144" i="10"/>
  <c r="I144" i="10"/>
  <c r="H144" i="10"/>
  <c r="G144" i="10"/>
  <c r="F144" i="10"/>
  <c r="E144" i="10"/>
  <c r="D144" i="10"/>
  <c r="C144" i="10"/>
  <c r="R143" i="10"/>
  <c r="Q143" i="10"/>
  <c r="P143" i="10"/>
  <c r="O143" i="10"/>
  <c r="N143" i="10"/>
  <c r="M143" i="10"/>
  <c r="L143" i="10"/>
  <c r="K143" i="10"/>
  <c r="J143" i="10"/>
  <c r="I143" i="10"/>
  <c r="H143" i="10"/>
  <c r="G143" i="10"/>
  <c r="F143" i="10"/>
  <c r="E143" i="10"/>
  <c r="D143" i="10"/>
  <c r="C143" i="10"/>
  <c r="R142" i="10"/>
  <c r="Q142" i="10"/>
  <c r="P142" i="10"/>
  <c r="N142" i="10"/>
  <c r="L142" i="10"/>
  <c r="J142" i="10"/>
  <c r="I142" i="10"/>
  <c r="H142" i="10"/>
  <c r="G142" i="10"/>
  <c r="F142" i="10"/>
  <c r="E142" i="10"/>
  <c r="R140" i="10"/>
  <c r="Q140" i="10"/>
  <c r="P140" i="10"/>
  <c r="O140" i="10"/>
  <c r="N140" i="10"/>
  <c r="M140" i="10"/>
  <c r="L140" i="10"/>
  <c r="K140" i="10"/>
  <c r="J140" i="10"/>
  <c r="I140" i="10"/>
  <c r="H140" i="10"/>
  <c r="G140" i="10"/>
  <c r="F140" i="10"/>
  <c r="E140" i="10"/>
  <c r="D140" i="10"/>
  <c r="C140" i="10"/>
  <c r="B140" i="10"/>
  <c r="R139" i="10"/>
  <c r="Q139" i="10"/>
  <c r="P139" i="10"/>
  <c r="O139" i="10"/>
  <c r="N139" i="10"/>
  <c r="M139" i="10"/>
  <c r="L139" i="10"/>
  <c r="K139" i="10"/>
  <c r="J139" i="10"/>
  <c r="I139" i="10"/>
  <c r="H139" i="10"/>
  <c r="G139" i="10"/>
  <c r="F139" i="10"/>
  <c r="E139" i="10"/>
  <c r="D139" i="10"/>
  <c r="C139" i="10"/>
  <c r="B139" i="10"/>
  <c r="R138" i="10"/>
  <c r="Q138" i="10"/>
  <c r="P138" i="10"/>
  <c r="O138" i="10"/>
  <c r="N138" i="10"/>
  <c r="M138" i="10"/>
  <c r="L138" i="10"/>
  <c r="K138" i="10"/>
  <c r="J138" i="10"/>
  <c r="I138" i="10"/>
  <c r="H138" i="10"/>
  <c r="G138" i="10"/>
  <c r="F138" i="10"/>
  <c r="E138" i="10"/>
  <c r="D138" i="10"/>
  <c r="C138" i="10"/>
  <c r="B138" i="10"/>
  <c r="R137" i="10"/>
  <c r="Q137" i="10"/>
  <c r="P137" i="10"/>
  <c r="O137" i="10"/>
  <c r="N137" i="10"/>
  <c r="M137" i="10"/>
  <c r="L137" i="10"/>
  <c r="K137" i="10"/>
  <c r="J137" i="10"/>
  <c r="I137" i="10"/>
  <c r="H137" i="10"/>
  <c r="G137" i="10"/>
  <c r="F137" i="10"/>
  <c r="E137" i="10"/>
  <c r="D137" i="10"/>
  <c r="C137" i="10"/>
  <c r="B137" i="10"/>
  <c r="R136" i="10"/>
  <c r="Q136" i="10"/>
  <c r="P136" i="10"/>
  <c r="O136" i="10"/>
  <c r="N136" i="10"/>
  <c r="M136" i="10"/>
  <c r="L136" i="10"/>
  <c r="K136" i="10"/>
  <c r="J136" i="10"/>
  <c r="I136" i="10"/>
  <c r="H136" i="10"/>
  <c r="G136" i="10"/>
  <c r="F136" i="10"/>
  <c r="E136" i="10"/>
  <c r="D136" i="10"/>
  <c r="C136" i="10"/>
  <c r="B136" i="10"/>
  <c r="R135" i="10"/>
  <c r="Q135" i="10"/>
  <c r="P135" i="10"/>
  <c r="O135" i="10"/>
  <c r="N135" i="10"/>
  <c r="M135" i="10"/>
  <c r="L135" i="10"/>
  <c r="K135" i="10"/>
  <c r="J135" i="10"/>
  <c r="I135" i="10"/>
  <c r="H135" i="10"/>
  <c r="G135" i="10"/>
  <c r="F135" i="10"/>
  <c r="E135" i="10"/>
  <c r="D135" i="10"/>
  <c r="C135" i="10"/>
  <c r="R134" i="10"/>
  <c r="Q134" i="10"/>
  <c r="P134" i="10"/>
  <c r="O134" i="10"/>
  <c r="N134" i="10"/>
  <c r="M134" i="10"/>
  <c r="L134" i="10"/>
  <c r="K134" i="10"/>
  <c r="J134" i="10"/>
  <c r="I134" i="10"/>
  <c r="H134" i="10"/>
  <c r="G134" i="10"/>
  <c r="F134" i="10"/>
  <c r="E134" i="10"/>
  <c r="D134" i="10"/>
  <c r="C134" i="10"/>
  <c r="R133" i="10"/>
  <c r="Q133" i="10"/>
  <c r="P133" i="10"/>
  <c r="O133" i="10"/>
  <c r="N133" i="10"/>
  <c r="M133" i="10"/>
  <c r="L133" i="10"/>
  <c r="K133" i="10"/>
  <c r="J133" i="10"/>
  <c r="I133" i="10"/>
  <c r="H133" i="10"/>
  <c r="G133" i="10"/>
  <c r="F133" i="10"/>
  <c r="E133" i="10"/>
  <c r="D133" i="10"/>
  <c r="C133" i="10"/>
  <c r="R131" i="10"/>
  <c r="Q131" i="10"/>
  <c r="P131" i="10"/>
  <c r="O131" i="10"/>
  <c r="N131" i="10"/>
  <c r="M131" i="10"/>
  <c r="L131" i="10"/>
  <c r="K131" i="10"/>
  <c r="J131" i="10"/>
  <c r="I131" i="10"/>
  <c r="H131" i="10"/>
  <c r="G131" i="10"/>
  <c r="F131" i="10"/>
  <c r="E131" i="10"/>
  <c r="D131" i="10"/>
  <c r="C131" i="10"/>
  <c r="B131" i="10"/>
  <c r="R130" i="10"/>
  <c r="Q130" i="10"/>
  <c r="P130" i="10"/>
  <c r="O130" i="10"/>
  <c r="N130" i="10"/>
  <c r="M130" i="10"/>
  <c r="L130" i="10"/>
  <c r="K130" i="10"/>
  <c r="J130" i="10"/>
  <c r="I130" i="10"/>
  <c r="H130" i="10"/>
  <c r="G130" i="10"/>
  <c r="F130" i="10"/>
  <c r="E130" i="10"/>
  <c r="D130" i="10"/>
  <c r="C130" i="10"/>
  <c r="B130" i="10"/>
  <c r="R129" i="10"/>
  <c r="Q129" i="10"/>
  <c r="P129" i="10"/>
  <c r="O129" i="10"/>
  <c r="N129" i="10"/>
  <c r="M129" i="10"/>
  <c r="L129" i="10"/>
  <c r="K129" i="10"/>
  <c r="J129" i="10"/>
  <c r="I129" i="10"/>
  <c r="H129" i="10"/>
  <c r="G129" i="10"/>
  <c r="F129" i="10"/>
  <c r="E129" i="10"/>
  <c r="D129" i="10"/>
  <c r="C129" i="10"/>
  <c r="B129" i="10"/>
  <c r="R128" i="10"/>
  <c r="Q128" i="10"/>
  <c r="P128" i="10"/>
  <c r="O128" i="10"/>
  <c r="N128" i="10"/>
  <c r="M128" i="10"/>
  <c r="L128" i="10"/>
  <c r="K128" i="10"/>
  <c r="J128" i="10"/>
  <c r="I128" i="10"/>
  <c r="H128" i="10"/>
  <c r="G128" i="10"/>
  <c r="F128" i="10"/>
  <c r="E128" i="10"/>
  <c r="D128" i="10"/>
  <c r="C128" i="10"/>
  <c r="B128" i="10"/>
  <c r="R127" i="10"/>
  <c r="Q127" i="10"/>
  <c r="P127" i="10"/>
  <c r="O127" i="10"/>
  <c r="N127" i="10"/>
  <c r="M127" i="10"/>
  <c r="L127" i="10"/>
  <c r="K127" i="10"/>
  <c r="J127" i="10"/>
  <c r="I127" i="10"/>
  <c r="H127" i="10"/>
  <c r="G127" i="10"/>
  <c r="F127" i="10"/>
  <c r="E127" i="10"/>
  <c r="D127" i="10"/>
  <c r="C127" i="10"/>
  <c r="B127" i="10"/>
  <c r="R126" i="10"/>
  <c r="Q126" i="10"/>
  <c r="P126" i="10"/>
  <c r="O126" i="10"/>
  <c r="N126" i="10"/>
  <c r="M126" i="10"/>
  <c r="L126" i="10"/>
  <c r="K126" i="10"/>
  <c r="J126" i="10"/>
  <c r="I126" i="10"/>
  <c r="H126" i="10"/>
  <c r="G126" i="10"/>
  <c r="F126" i="10"/>
  <c r="E126" i="10"/>
  <c r="D126" i="10"/>
  <c r="C126" i="10"/>
  <c r="R125" i="10"/>
  <c r="Q125" i="10"/>
  <c r="P125" i="10"/>
  <c r="O125" i="10"/>
  <c r="N125" i="10"/>
  <c r="M125" i="10"/>
  <c r="L125" i="10"/>
  <c r="K125" i="10"/>
  <c r="J125" i="10"/>
  <c r="I125" i="10"/>
  <c r="H125" i="10"/>
  <c r="G125" i="10"/>
  <c r="F125" i="10"/>
  <c r="E125" i="10"/>
  <c r="D125" i="10"/>
  <c r="C125" i="10"/>
  <c r="R124" i="10"/>
  <c r="Q124" i="10"/>
  <c r="P124" i="10"/>
  <c r="O124" i="10"/>
  <c r="N124" i="10"/>
  <c r="M124" i="10"/>
  <c r="L124" i="10"/>
  <c r="K124" i="10"/>
  <c r="J124" i="10"/>
  <c r="I124" i="10"/>
  <c r="H124" i="10"/>
  <c r="G124" i="10"/>
  <c r="F124" i="10"/>
  <c r="E124" i="10"/>
  <c r="D124" i="10"/>
  <c r="C124" i="10"/>
  <c r="R122" i="10"/>
  <c r="Q122" i="10"/>
  <c r="P122" i="10"/>
  <c r="O122" i="10"/>
  <c r="N122" i="10"/>
  <c r="M122" i="10"/>
  <c r="L122" i="10"/>
  <c r="K122" i="10"/>
  <c r="J122" i="10"/>
  <c r="I122" i="10"/>
  <c r="H122" i="10"/>
  <c r="G122" i="10"/>
  <c r="F122" i="10"/>
  <c r="E122" i="10"/>
  <c r="D122" i="10"/>
  <c r="C122" i="10"/>
  <c r="B122" i="10"/>
  <c r="R121" i="10"/>
  <c r="Q121" i="10"/>
  <c r="P121" i="10"/>
  <c r="O121" i="10"/>
  <c r="N121" i="10"/>
  <c r="M121" i="10"/>
  <c r="L121" i="10"/>
  <c r="K121" i="10"/>
  <c r="J121" i="10"/>
  <c r="I121" i="10"/>
  <c r="H121" i="10"/>
  <c r="G121" i="10"/>
  <c r="F121" i="10"/>
  <c r="E121" i="10"/>
  <c r="D121" i="10"/>
  <c r="C121" i="10"/>
  <c r="B121" i="10"/>
  <c r="R120" i="10"/>
  <c r="Q120" i="10"/>
  <c r="P120" i="10"/>
  <c r="O120" i="10"/>
  <c r="N120" i="10"/>
  <c r="M120" i="10"/>
  <c r="L120" i="10"/>
  <c r="K120" i="10"/>
  <c r="J120" i="10"/>
  <c r="I120" i="10"/>
  <c r="H120" i="10"/>
  <c r="G120" i="10"/>
  <c r="F120" i="10"/>
  <c r="E120" i="10"/>
  <c r="D120" i="10"/>
  <c r="C120" i="10"/>
  <c r="B120" i="10"/>
  <c r="R119" i="10"/>
  <c r="Q119" i="10"/>
  <c r="P119" i="10"/>
  <c r="O119" i="10"/>
  <c r="N119" i="10"/>
  <c r="M119" i="10"/>
  <c r="L119" i="10"/>
  <c r="K119" i="10"/>
  <c r="J119" i="10"/>
  <c r="I119" i="10"/>
  <c r="H119" i="10"/>
  <c r="G119" i="10"/>
  <c r="F119" i="10"/>
  <c r="E119" i="10"/>
  <c r="D119" i="10"/>
  <c r="C119" i="10"/>
  <c r="B119" i="10"/>
  <c r="R118" i="10"/>
  <c r="Q118" i="10"/>
  <c r="P118" i="10"/>
  <c r="O118" i="10"/>
  <c r="N118" i="10"/>
  <c r="M118" i="10"/>
  <c r="L118" i="10"/>
  <c r="K118" i="10"/>
  <c r="J118" i="10"/>
  <c r="I118" i="10"/>
  <c r="H118" i="10"/>
  <c r="G118" i="10"/>
  <c r="F118" i="10"/>
  <c r="E118" i="10"/>
  <c r="D118" i="10"/>
  <c r="C118" i="10"/>
  <c r="B118" i="10"/>
  <c r="R117" i="10"/>
  <c r="Q117" i="10"/>
  <c r="P117" i="10"/>
  <c r="O117" i="10"/>
  <c r="N117" i="10"/>
  <c r="M117" i="10"/>
  <c r="L117" i="10"/>
  <c r="K117" i="10"/>
  <c r="J117" i="10"/>
  <c r="I117" i="10"/>
  <c r="H117" i="10"/>
  <c r="G117" i="10"/>
  <c r="F117" i="10"/>
  <c r="E117" i="10"/>
  <c r="D117" i="10"/>
  <c r="C117" i="10"/>
  <c r="R116" i="10"/>
  <c r="Q116" i="10"/>
  <c r="P116" i="10"/>
  <c r="O116" i="10"/>
  <c r="N116" i="10"/>
  <c r="M116" i="10"/>
  <c r="L116" i="10"/>
  <c r="K116" i="10"/>
  <c r="J116" i="10"/>
  <c r="I116" i="10"/>
  <c r="H116" i="10"/>
  <c r="G116" i="10"/>
  <c r="F116" i="10"/>
  <c r="E116" i="10"/>
  <c r="D116" i="10"/>
  <c r="C116" i="10"/>
  <c r="R115" i="10"/>
  <c r="Q115" i="10"/>
  <c r="P115" i="10"/>
  <c r="O115" i="10"/>
  <c r="N115" i="10"/>
  <c r="M115" i="10"/>
  <c r="L115" i="10"/>
  <c r="K115" i="10"/>
  <c r="J115" i="10"/>
  <c r="I115" i="10"/>
  <c r="H115" i="10"/>
  <c r="G115" i="10"/>
  <c r="F115" i="10"/>
  <c r="E115" i="10"/>
  <c r="D115" i="10"/>
  <c r="C115" i="10"/>
  <c r="R113" i="10"/>
  <c r="Q113" i="10"/>
  <c r="P113" i="10"/>
  <c r="O113" i="10"/>
  <c r="N113" i="10"/>
  <c r="M113" i="10"/>
  <c r="L113" i="10"/>
  <c r="K113" i="10"/>
  <c r="J113" i="10"/>
  <c r="I113" i="10"/>
  <c r="H113" i="10"/>
  <c r="G113" i="10"/>
  <c r="F113" i="10"/>
  <c r="D113" i="10"/>
  <c r="C113" i="10"/>
  <c r="B113" i="10"/>
  <c r="R112" i="10"/>
  <c r="Q112" i="10"/>
  <c r="P112" i="10"/>
  <c r="O112" i="10"/>
  <c r="N112" i="10"/>
  <c r="M112" i="10"/>
  <c r="L112" i="10"/>
  <c r="K112" i="10"/>
  <c r="J112" i="10"/>
  <c r="I112" i="10"/>
  <c r="H112" i="10"/>
  <c r="G112" i="10"/>
  <c r="F112" i="10"/>
  <c r="E112" i="10"/>
  <c r="D112" i="10"/>
  <c r="C112" i="10"/>
  <c r="B112" i="10"/>
  <c r="R111" i="10"/>
  <c r="Q111" i="10"/>
  <c r="P111" i="10"/>
  <c r="O111" i="10"/>
  <c r="N111" i="10"/>
  <c r="M111" i="10"/>
  <c r="L111" i="10"/>
  <c r="K111" i="10"/>
  <c r="J111" i="10"/>
  <c r="I111" i="10"/>
  <c r="H111" i="10"/>
  <c r="G111" i="10"/>
  <c r="F111" i="10"/>
  <c r="E111" i="10"/>
  <c r="D111" i="10"/>
  <c r="C111" i="10"/>
  <c r="B111" i="10"/>
  <c r="R110" i="10"/>
  <c r="Q110" i="10"/>
  <c r="P110" i="10"/>
  <c r="O110" i="10"/>
  <c r="N110" i="10"/>
  <c r="M110" i="10"/>
  <c r="L110" i="10"/>
  <c r="K110" i="10"/>
  <c r="J110" i="10"/>
  <c r="H110" i="10"/>
  <c r="F110" i="10"/>
  <c r="E110" i="10"/>
  <c r="D110" i="10"/>
  <c r="C110" i="10"/>
  <c r="B110" i="10"/>
  <c r="R109" i="10"/>
  <c r="Q109" i="10"/>
  <c r="P109" i="10"/>
  <c r="O109" i="10"/>
  <c r="N109" i="10"/>
  <c r="M109" i="10"/>
  <c r="L109" i="10"/>
  <c r="K109" i="10"/>
  <c r="J109" i="10"/>
  <c r="I109" i="10"/>
  <c r="H109" i="10"/>
  <c r="G109" i="10"/>
  <c r="F109" i="10"/>
  <c r="E109" i="10"/>
  <c r="D109" i="10"/>
  <c r="C109" i="10"/>
  <c r="B109" i="10"/>
  <c r="R108" i="10"/>
  <c r="Q108" i="10"/>
  <c r="P108" i="10"/>
  <c r="O108" i="10"/>
  <c r="N108" i="10"/>
  <c r="M108" i="10"/>
  <c r="L108" i="10"/>
  <c r="K108" i="10"/>
  <c r="J108" i="10"/>
  <c r="I108" i="10"/>
  <c r="H108" i="10"/>
  <c r="G108" i="10"/>
  <c r="F108" i="10"/>
  <c r="E108" i="10"/>
  <c r="D108" i="10"/>
  <c r="C108" i="10"/>
  <c r="R107" i="10"/>
  <c r="Q107" i="10"/>
  <c r="P107" i="10"/>
  <c r="O107" i="10"/>
  <c r="N107" i="10"/>
  <c r="M107" i="10"/>
  <c r="L107" i="10"/>
  <c r="J107" i="10"/>
  <c r="H107" i="10"/>
  <c r="G107" i="10"/>
  <c r="F107" i="10"/>
  <c r="E107" i="10"/>
  <c r="D107" i="10"/>
  <c r="R106" i="10"/>
  <c r="Q106" i="10"/>
  <c r="P106" i="10"/>
  <c r="O106" i="10"/>
  <c r="M106" i="10"/>
  <c r="K106" i="10"/>
  <c r="I106" i="10"/>
  <c r="H106" i="10"/>
  <c r="G106" i="10"/>
  <c r="E106" i="10"/>
  <c r="C106" i="10"/>
  <c r="R104" i="10"/>
  <c r="Q104" i="10"/>
  <c r="P104" i="10"/>
  <c r="O104" i="10"/>
  <c r="N104" i="10"/>
  <c r="M104" i="10"/>
  <c r="L104" i="10"/>
  <c r="K104" i="10"/>
  <c r="J104" i="10"/>
  <c r="I104" i="10"/>
  <c r="H104" i="10"/>
  <c r="G104" i="10"/>
  <c r="F104" i="10"/>
  <c r="E104" i="10"/>
  <c r="D104" i="10"/>
  <c r="C104" i="10"/>
  <c r="B104" i="10"/>
  <c r="R103" i="10"/>
  <c r="Q103" i="10"/>
  <c r="P103" i="10"/>
  <c r="O103" i="10"/>
  <c r="N103" i="10"/>
  <c r="M103" i="10"/>
  <c r="L103" i="10"/>
  <c r="K103" i="10"/>
  <c r="J103" i="10"/>
  <c r="I103" i="10"/>
  <c r="H103" i="10"/>
  <c r="G103" i="10"/>
  <c r="F103" i="10"/>
  <c r="E103" i="10"/>
  <c r="D103" i="10"/>
  <c r="C103" i="10"/>
  <c r="B103" i="10"/>
  <c r="R102" i="10"/>
  <c r="Q102" i="10"/>
  <c r="P102" i="10"/>
  <c r="O102" i="10"/>
  <c r="N102" i="10"/>
  <c r="M102" i="10"/>
  <c r="L102" i="10"/>
  <c r="K102" i="10"/>
  <c r="J102" i="10"/>
  <c r="I102" i="10"/>
  <c r="H102" i="10"/>
  <c r="G102" i="10"/>
  <c r="F102" i="10"/>
  <c r="E102" i="10"/>
  <c r="D102" i="10"/>
  <c r="C102" i="10"/>
  <c r="B102" i="10"/>
  <c r="R101" i="10"/>
  <c r="Q101" i="10"/>
  <c r="P101" i="10"/>
  <c r="O101" i="10"/>
  <c r="N101" i="10"/>
  <c r="M101" i="10"/>
  <c r="L101" i="10"/>
  <c r="K101" i="10"/>
  <c r="J101" i="10"/>
  <c r="I101" i="10"/>
  <c r="H101" i="10"/>
  <c r="G101" i="10"/>
  <c r="F101" i="10"/>
  <c r="E101" i="10"/>
  <c r="D101" i="10"/>
  <c r="C101" i="10"/>
  <c r="B101" i="10"/>
  <c r="R100" i="10"/>
  <c r="Q100" i="10"/>
  <c r="P100" i="10"/>
  <c r="O100" i="10"/>
  <c r="N100" i="10"/>
  <c r="M100" i="10"/>
  <c r="L100" i="10"/>
  <c r="K100" i="10"/>
  <c r="J100" i="10"/>
  <c r="I100" i="10"/>
  <c r="H100" i="10"/>
  <c r="G100" i="10"/>
  <c r="F100" i="10"/>
  <c r="E100" i="10"/>
  <c r="D100" i="10"/>
  <c r="C100" i="10"/>
  <c r="B100" i="10"/>
  <c r="R99" i="10"/>
  <c r="Q99" i="10"/>
  <c r="P99" i="10"/>
  <c r="O99" i="10"/>
  <c r="N99" i="10"/>
  <c r="M99" i="10"/>
  <c r="L99" i="10"/>
  <c r="K99" i="10"/>
  <c r="J99" i="10"/>
  <c r="I99" i="10"/>
  <c r="H99" i="10"/>
  <c r="G99" i="10"/>
  <c r="F99" i="10"/>
  <c r="E99" i="10"/>
  <c r="D99" i="10"/>
  <c r="C99" i="10"/>
  <c r="R98" i="10"/>
  <c r="Q98" i="10"/>
  <c r="P98" i="10"/>
  <c r="O98" i="10"/>
  <c r="N98" i="10"/>
  <c r="M98" i="10"/>
  <c r="L98" i="10"/>
  <c r="K98" i="10"/>
  <c r="J98" i="10"/>
  <c r="I98" i="10"/>
  <c r="H98" i="10"/>
  <c r="G98" i="10"/>
  <c r="F98" i="10"/>
  <c r="E98" i="10"/>
  <c r="D98" i="10"/>
  <c r="C98" i="10"/>
  <c r="R97" i="10"/>
  <c r="Q97" i="10"/>
  <c r="P97" i="10"/>
  <c r="O97" i="10"/>
  <c r="N97" i="10"/>
  <c r="M97" i="10"/>
  <c r="L97" i="10"/>
  <c r="K97" i="10"/>
  <c r="J97" i="10"/>
  <c r="I97" i="10"/>
  <c r="H97" i="10"/>
  <c r="G97" i="10"/>
  <c r="F97" i="10"/>
  <c r="E97" i="10"/>
  <c r="D97" i="10"/>
  <c r="C97" i="10"/>
  <c r="R95" i="10"/>
  <c r="Q95" i="10"/>
  <c r="P95" i="10"/>
  <c r="O95" i="10"/>
  <c r="N95" i="10"/>
  <c r="M95" i="10"/>
  <c r="L95" i="10"/>
  <c r="K95" i="10"/>
  <c r="J95" i="10"/>
  <c r="I95" i="10"/>
  <c r="H95" i="10"/>
  <c r="G95" i="10"/>
  <c r="F95" i="10"/>
  <c r="E95" i="10"/>
  <c r="D95" i="10"/>
  <c r="C95" i="10"/>
  <c r="R94" i="10"/>
  <c r="Q94" i="10"/>
  <c r="P94" i="10"/>
  <c r="O94" i="10"/>
  <c r="N94" i="10"/>
  <c r="M94" i="10"/>
  <c r="L94" i="10"/>
  <c r="K94" i="10"/>
  <c r="J94" i="10"/>
  <c r="I94" i="10"/>
  <c r="H94" i="10"/>
  <c r="G94" i="10"/>
  <c r="F94" i="10"/>
  <c r="E94" i="10"/>
  <c r="D94" i="10"/>
  <c r="C94" i="10"/>
  <c r="R93" i="10"/>
  <c r="Q93" i="10"/>
  <c r="P93" i="10"/>
  <c r="O93" i="10"/>
  <c r="N93" i="10"/>
  <c r="M93" i="10"/>
  <c r="L93" i="10"/>
  <c r="K93" i="10"/>
  <c r="J93" i="10"/>
  <c r="I93" i="10"/>
  <c r="H93" i="10"/>
  <c r="G93" i="10"/>
  <c r="F93" i="10"/>
  <c r="E93" i="10"/>
  <c r="D93" i="10"/>
  <c r="C93" i="10"/>
  <c r="R92" i="10"/>
  <c r="Q92" i="10"/>
  <c r="P92" i="10"/>
  <c r="O92" i="10"/>
  <c r="N92" i="10"/>
  <c r="M92" i="10"/>
  <c r="L92" i="10"/>
  <c r="K92" i="10"/>
  <c r="J92" i="10"/>
  <c r="I92" i="10"/>
  <c r="H92" i="10"/>
  <c r="G92" i="10"/>
  <c r="F92" i="10"/>
  <c r="E92" i="10"/>
  <c r="D92" i="10"/>
  <c r="C92" i="10"/>
  <c r="R91" i="10"/>
  <c r="Q91" i="10"/>
  <c r="P91" i="10"/>
  <c r="O91" i="10"/>
  <c r="N91" i="10"/>
  <c r="M91" i="10"/>
  <c r="L91" i="10"/>
  <c r="K91" i="10"/>
  <c r="J91" i="10"/>
  <c r="I91" i="10"/>
  <c r="H91" i="10"/>
  <c r="G91" i="10"/>
  <c r="F91" i="10"/>
  <c r="E91" i="10"/>
  <c r="D91" i="10"/>
  <c r="C91" i="10"/>
  <c r="R90" i="10"/>
  <c r="Q90" i="10"/>
  <c r="P90" i="10"/>
  <c r="O90" i="10"/>
  <c r="N90" i="10"/>
  <c r="M90" i="10"/>
  <c r="L90" i="10"/>
  <c r="K90" i="10"/>
  <c r="J90" i="10"/>
  <c r="I90" i="10"/>
  <c r="H90" i="10"/>
  <c r="G90" i="10"/>
  <c r="F90" i="10"/>
  <c r="E90" i="10"/>
  <c r="D90" i="10"/>
  <c r="C90" i="10"/>
  <c r="R89" i="10"/>
  <c r="Q89" i="10"/>
  <c r="P89" i="10"/>
  <c r="O89" i="10"/>
  <c r="N89" i="10"/>
  <c r="M89" i="10"/>
  <c r="L89" i="10"/>
  <c r="K89" i="10"/>
  <c r="J89" i="10"/>
  <c r="I89" i="10"/>
  <c r="H89" i="10"/>
  <c r="G89" i="10"/>
  <c r="F89" i="10"/>
  <c r="E89" i="10"/>
  <c r="D89" i="10"/>
  <c r="C89" i="10"/>
  <c r="R88" i="10"/>
  <c r="R96" i="10" s="1"/>
  <c r="R259" i="4" s="1"/>
  <c r="Q88" i="10"/>
  <c r="Q96" i="10" s="1"/>
  <c r="Q259" i="4" s="1"/>
  <c r="P88" i="10"/>
  <c r="P96" i="10" s="1"/>
  <c r="P259" i="4" s="1"/>
  <c r="O88" i="10"/>
  <c r="O96" i="10" s="1"/>
  <c r="O259" i="4" s="1"/>
  <c r="N88" i="10"/>
  <c r="N96" i="10" s="1"/>
  <c r="N259" i="4" s="1"/>
  <c r="M88" i="10"/>
  <c r="M96" i="10" s="1"/>
  <c r="L88" i="10"/>
  <c r="L96" i="10" s="1"/>
  <c r="L259" i="4" s="1"/>
  <c r="K88" i="10"/>
  <c r="K96" i="10" s="1"/>
  <c r="J88" i="10"/>
  <c r="J96" i="10" s="1"/>
  <c r="J259" i="4" s="1"/>
  <c r="I88" i="10"/>
  <c r="I96" i="10" s="1"/>
  <c r="I259" i="4" s="1"/>
  <c r="H88" i="10"/>
  <c r="H96" i="10" s="1"/>
  <c r="H259" i="4" s="1"/>
  <c r="G88" i="10"/>
  <c r="G96" i="10" s="1"/>
  <c r="G259" i="4" s="1"/>
  <c r="F88" i="10"/>
  <c r="F96" i="10" s="1"/>
  <c r="F259" i="4" s="1"/>
  <c r="E88" i="10"/>
  <c r="E96" i="10" s="1"/>
  <c r="D88" i="10"/>
  <c r="D96" i="10" s="1"/>
  <c r="D259" i="4" s="1"/>
  <c r="C88" i="10"/>
  <c r="R86" i="10"/>
  <c r="Q86" i="10"/>
  <c r="P86" i="10"/>
  <c r="O86" i="10"/>
  <c r="N86" i="10"/>
  <c r="M86" i="10"/>
  <c r="L86" i="10"/>
  <c r="K86" i="10"/>
  <c r="J86" i="10"/>
  <c r="I86" i="10"/>
  <c r="H86" i="10"/>
  <c r="G86" i="10"/>
  <c r="F86" i="10"/>
  <c r="E86" i="10"/>
  <c r="D86" i="10"/>
  <c r="C86" i="10"/>
  <c r="B86" i="10"/>
  <c r="R85" i="10"/>
  <c r="Q85" i="10"/>
  <c r="P85" i="10"/>
  <c r="O85" i="10"/>
  <c r="N85" i="10"/>
  <c r="M85" i="10"/>
  <c r="L85" i="10"/>
  <c r="K85" i="10"/>
  <c r="J85" i="10"/>
  <c r="I85" i="10"/>
  <c r="H85" i="10"/>
  <c r="G85" i="10"/>
  <c r="F85" i="10"/>
  <c r="E85" i="10"/>
  <c r="D85" i="10"/>
  <c r="C85" i="10"/>
  <c r="B85" i="10"/>
  <c r="R84" i="10"/>
  <c r="Q84" i="10"/>
  <c r="P84" i="10"/>
  <c r="O84" i="10"/>
  <c r="N84" i="10"/>
  <c r="M84" i="10"/>
  <c r="L84" i="10"/>
  <c r="K84" i="10"/>
  <c r="J84" i="10"/>
  <c r="I84" i="10"/>
  <c r="H84" i="10"/>
  <c r="G84" i="10"/>
  <c r="F84" i="10"/>
  <c r="E84" i="10"/>
  <c r="D84" i="10"/>
  <c r="C84" i="10"/>
  <c r="B84" i="10"/>
  <c r="R83" i="10"/>
  <c r="Q83" i="10"/>
  <c r="P83" i="10"/>
  <c r="O83" i="10"/>
  <c r="N83" i="10"/>
  <c r="M83" i="10"/>
  <c r="L83" i="10"/>
  <c r="K83" i="10"/>
  <c r="J83" i="10"/>
  <c r="I83" i="10"/>
  <c r="H83" i="10"/>
  <c r="G83" i="10"/>
  <c r="F83" i="10"/>
  <c r="E83" i="10"/>
  <c r="D83" i="10"/>
  <c r="C83" i="10"/>
  <c r="B83" i="10"/>
  <c r="R82" i="10"/>
  <c r="Q82" i="10"/>
  <c r="P82" i="10"/>
  <c r="O82" i="10"/>
  <c r="N82" i="10"/>
  <c r="M82" i="10"/>
  <c r="L82" i="10"/>
  <c r="K82" i="10"/>
  <c r="J82" i="10"/>
  <c r="I82" i="10"/>
  <c r="H82" i="10"/>
  <c r="G82" i="10"/>
  <c r="F82" i="10"/>
  <c r="E82" i="10"/>
  <c r="D82" i="10"/>
  <c r="C82" i="10"/>
  <c r="B82" i="10"/>
  <c r="R81" i="10"/>
  <c r="Q81" i="10"/>
  <c r="P81" i="10"/>
  <c r="O81" i="10"/>
  <c r="N81" i="10"/>
  <c r="M81" i="10"/>
  <c r="L81" i="10"/>
  <c r="K81" i="10"/>
  <c r="J81" i="10"/>
  <c r="I81" i="10"/>
  <c r="H81" i="10"/>
  <c r="G81" i="10"/>
  <c r="F81" i="10"/>
  <c r="E81" i="10"/>
  <c r="D81" i="10"/>
  <c r="C81" i="10"/>
  <c r="R80" i="10"/>
  <c r="Q80" i="10"/>
  <c r="P80" i="10"/>
  <c r="O80" i="10"/>
  <c r="N80" i="10"/>
  <c r="M80" i="10"/>
  <c r="L80" i="10"/>
  <c r="K80" i="10"/>
  <c r="J80" i="10"/>
  <c r="I80" i="10"/>
  <c r="H80" i="10"/>
  <c r="G80" i="10"/>
  <c r="F80" i="10"/>
  <c r="E80" i="10"/>
  <c r="D80" i="10"/>
  <c r="C80" i="10"/>
  <c r="R79" i="10"/>
  <c r="Q79" i="10"/>
  <c r="P79" i="10"/>
  <c r="O79" i="10"/>
  <c r="N79" i="10"/>
  <c r="M79" i="10"/>
  <c r="L79" i="10"/>
  <c r="K79" i="10"/>
  <c r="J79" i="10"/>
  <c r="I79" i="10"/>
  <c r="H79" i="10"/>
  <c r="G79" i="10"/>
  <c r="F79" i="10"/>
  <c r="E79" i="10"/>
  <c r="D79" i="10"/>
  <c r="C79" i="10"/>
  <c r="R77" i="10"/>
  <c r="Q77" i="10"/>
  <c r="P77" i="10"/>
  <c r="O77" i="10"/>
  <c r="N77" i="10"/>
  <c r="M77" i="10"/>
  <c r="L77" i="10"/>
  <c r="K77" i="10"/>
  <c r="J77" i="10"/>
  <c r="I77" i="10"/>
  <c r="H77" i="10"/>
  <c r="G77" i="10"/>
  <c r="F77" i="10"/>
  <c r="E77" i="10"/>
  <c r="D77" i="10"/>
  <c r="C77" i="10"/>
  <c r="B77" i="10"/>
  <c r="R76" i="10"/>
  <c r="Q76" i="10"/>
  <c r="P76" i="10"/>
  <c r="O76" i="10"/>
  <c r="N76" i="10"/>
  <c r="M76" i="10"/>
  <c r="L76" i="10"/>
  <c r="K76" i="10"/>
  <c r="J76" i="10"/>
  <c r="I76" i="10"/>
  <c r="H76" i="10"/>
  <c r="G76" i="10"/>
  <c r="F76" i="10"/>
  <c r="E76" i="10"/>
  <c r="D76" i="10"/>
  <c r="C76" i="10"/>
  <c r="B76" i="10"/>
  <c r="R75" i="10"/>
  <c r="Q75" i="10"/>
  <c r="P75" i="10"/>
  <c r="O75" i="10"/>
  <c r="N75" i="10"/>
  <c r="M75" i="10"/>
  <c r="L75" i="10"/>
  <c r="K75" i="10"/>
  <c r="J75" i="10"/>
  <c r="I75" i="10"/>
  <c r="H75" i="10"/>
  <c r="G75" i="10"/>
  <c r="F75" i="10"/>
  <c r="E75" i="10"/>
  <c r="D75" i="10"/>
  <c r="C75" i="10"/>
  <c r="B75" i="10"/>
  <c r="R74" i="10"/>
  <c r="Q74" i="10"/>
  <c r="P74" i="10"/>
  <c r="O74" i="10"/>
  <c r="N74" i="10"/>
  <c r="M74" i="10"/>
  <c r="L74" i="10"/>
  <c r="K74" i="10"/>
  <c r="J74" i="10"/>
  <c r="I74" i="10"/>
  <c r="H74" i="10"/>
  <c r="G74" i="10"/>
  <c r="F74" i="10"/>
  <c r="E74" i="10"/>
  <c r="D74" i="10"/>
  <c r="C74" i="10"/>
  <c r="B74" i="10"/>
  <c r="R73" i="10"/>
  <c r="Q73" i="10"/>
  <c r="P73" i="10"/>
  <c r="O73" i="10"/>
  <c r="N73" i="10"/>
  <c r="M73" i="10"/>
  <c r="L73" i="10"/>
  <c r="K73" i="10"/>
  <c r="J73" i="10"/>
  <c r="I73" i="10"/>
  <c r="H73" i="10"/>
  <c r="G73" i="10"/>
  <c r="F73" i="10"/>
  <c r="E73" i="10"/>
  <c r="D73" i="10"/>
  <c r="C73" i="10"/>
  <c r="B73" i="10"/>
  <c r="R72" i="10"/>
  <c r="Q72" i="10"/>
  <c r="P72" i="10"/>
  <c r="O72" i="10"/>
  <c r="N72" i="10"/>
  <c r="M72" i="10"/>
  <c r="L72" i="10"/>
  <c r="K72" i="10"/>
  <c r="J72" i="10"/>
  <c r="I72" i="10"/>
  <c r="H72" i="10"/>
  <c r="G72" i="10"/>
  <c r="F72" i="10"/>
  <c r="E72" i="10"/>
  <c r="D72" i="10"/>
  <c r="C72" i="10"/>
  <c r="R71" i="10"/>
  <c r="Q71" i="10"/>
  <c r="P71" i="10"/>
  <c r="O71" i="10"/>
  <c r="N71" i="10"/>
  <c r="M71" i="10"/>
  <c r="L71" i="10"/>
  <c r="K71" i="10"/>
  <c r="J71" i="10"/>
  <c r="I71" i="10"/>
  <c r="H71" i="10"/>
  <c r="G71" i="10"/>
  <c r="F71" i="10"/>
  <c r="E71" i="10"/>
  <c r="D71" i="10"/>
  <c r="C71" i="10"/>
  <c r="R70" i="10"/>
  <c r="Q70" i="10"/>
  <c r="P70" i="10"/>
  <c r="O70" i="10"/>
  <c r="N70" i="10"/>
  <c r="M70" i="10"/>
  <c r="L70" i="10"/>
  <c r="K70" i="10"/>
  <c r="J70" i="10"/>
  <c r="I70" i="10"/>
  <c r="H70" i="10"/>
  <c r="G70" i="10"/>
  <c r="F70" i="10"/>
  <c r="E70" i="10"/>
  <c r="D70" i="10"/>
  <c r="C70" i="10"/>
  <c r="R68" i="10"/>
  <c r="Q68" i="10"/>
  <c r="P68" i="10"/>
  <c r="O68" i="10"/>
  <c r="N68" i="10"/>
  <c r="M68" i="10"/>
  <c r="L68" i="10"/>
  <c r="K68" i="10"/>
  <c r="J68" i="10"/>
  <c r="I68" i="10"/>
  <c r="H68" i="10"/>
  <c r="G68" i="10"/>
  <c r="F68" i="10"/>
  <c r="E68" i="10"/>
  <c r="D68" i="10"/>
  <c r="C68" i="10"/>
  <c r="B68" i="10"/>
  <c r="R67" i="10"/>
  <c r="Q67" i="10"/>
  <c r="P67" i="10"/>
  <c r="O67" i="10"/>
  <c r="N67" i="10"/>
  <c r="M67" i="10"/>
  <c r="L67" i="10"/>
  <c r="K67" i="10"/>
  <c r="J67" i="10"/>
  <c r="I67" i="10"/>
  <c r="H67" i="10"/>
  <c r="G67" i="10"/>
  <c r="F67" i="10"/>
  <c r="E67" i="10"/>
  <c r="D67" i="10"/>
  <c r="C67" i="10"/>
  <c r="B67" i="10"/>
  <c r="R66" i="10"/>
  <c r="Q66" i="10"/>
  <c r="P66" i="10"/>
  <c r="O66" i="10"/>
  <c r="N66" i="10"/>
  <c r="M66" i="10"/>
  <c r="L66" i="10"/>
  <c r="K66" i="10"/>
  <c r="J66" i="10"/>
  <c r="I66" i="10"/>
  <c r="H66" i="10"/>
  <c r="G66" i="10"/>
  <c r="F66" i="10"/>
  <c r="E66" i="10"/>
  <c r="D66" i="10"/>
  <c r="C66" i="10"/>
  <c r="B66" i="10"/>
  <c r="R65" i="10"/>
  <c r="Q65" i="10"/>
  <c r="P65" i="10"/>
  <c r="O65" i="10"/>
  <c r="N65" i="10"/>
  <c r="M65" i="10"/>
  <c r="L65" i="10"/>
  <c r="K65" i="10"/>
  <c r="J65" i="10"/>
  <c r="I65" i="10"/>
  <c r="H65" i="10"/>
  <c r="G65" i="10"/>
  <c r="F65" i="10"/>
  <c r="E65" i="10"/>
  <c r="D65" i="10"/>
  <c r="C65" i="10"/>
  <c r="B65" i="10"/>
  <c r="R64" i="10"/>
  <c r="Q64" i="10"/>
  <c r="P64" i="10"/>
  <c r="O64" i="10"/>
  <c r="N64" i="10"/>
  <c r="M64" i="10"/>
  <c r="L64" i="10"/>
  <c r="K64" i="10"/>
  <c r="J64" i="10"/>
  <c r="I64" i="10"/>
  <c r="H64" i="10"/>
  <c r="G64" i="10"/>
  <c r="F64" i="10"/>
  <c r="E64" i="10"/>
  <c r="D64" i="10"/>
  <c r="C64" i="10"/>
  <c r="B64" i="10"/>
  <c r="R63" i="10"/>
  <c r="Q63" i="10"/>
  <c r="P63" i="10"/>
  <c r="O63" i="10"/>
  <c r="N63" i="10"/>
  <c r="M63" i="10"/>
  <c r="L63" i="10"/>
  <c r="K63" i="10"/>
  <c r="J63" i="10"/>
  <c r="I63" i="10"/>
  <c r="H63" i="10"/>
  <c r="G63" i="10"/>
  <c r="F63" i="10"/>
  <c r="E63" i="10"/>
  <c r="D63" i="10"/>
  <c r="C63" i="10"/>
  <c r="R62" i="10"/>
  <c r="Q62" i="10"/>
  <c r="P62" i="10"/>
  <c r="O62" i="10"/>
  <c r="N62" i="10"/>
  <c r="M62" i="10"/>
  <c r="L62" i="10"/>
  <c r="K62" i="10"/>
  <c r="J62" i="10"/>
  <c r="I62" i="10"/>
  <c r="H62" i="10"/>
  <c r="G62" i="10"/>
  <c r="F62" i="10"/>
  <c r="E62" i="10"/>
  <c r="D62" i="10"/>
  <c r="C62" i="10"/>
  <c r="R61" i="10"/>
  <c r="Q61" i="10"/>
  <c r="P61" i="10"/>
  <c r="O61" i="10"/>
  <c r="N61" i="10"/>
  <c r="M61" i="10"/>
  <c r="L61" i="10"/>
  <c r="K61" i="10"/>
  <c r="J61" i="10"/>
  <c r="I61" i="10"/>
  <c r="H61" i="10"/>
  <c r="G61" i="10"/>
  <c r="F61" i="10"/>
  <c r="E61" i="10"/>
  <c r="D61" i="10"/>
  <c r="C61" i="10"/>
  <c r="R59" i="10"/>
  <c r="Q59" i="10"/>
  <c r="P59" i="10"/>
  <c r="O59" i="10"/>
  <c r="N59" i="10"/>
  <c r="M59" i="10"/>
  <c r="L59" i="10"/>
  <c r="K59" i="10"/>
  <c r="J59" i="10"/>
  <c r="I59" i="10"/>
  <c r="H59" i="10"/>
  <c r="G59" i="10"/>
  <c r="F59" i="10"/>
  <c r="E59" i="10"/>
  <c r="D59" i="10"/>
  <c r="C59" i="10"/>
  <c r="B59" i="10"/>
  <c r="R58" i="10"/>
  <c r="Q58" i="10"/>
  <c r="P58" i="10"/>
  <c r="O58" i="10"/>
  <c r="N58" i="10"/>
  <c r="M58" i="10"/>
  <c r="L58" i="10"/>
  <c r="K58" i="10"/>
  <c r="J58" i="10"/>
  <c r="I58" i="10"/>
  <c r="H58" i="10"/>
  <c r="G58" i="10"/>
  <c r="F58" i="10"/>
  <c r="E58" i="10"/>
  <c r="D58" i="10"/>
  <c r="C58" i="10"/>
  <c r="B58" i="10"/>
  <c r="R57" i="10"/>
  <c r="Q57" i="10"/>
  <c r="P57" i="10"/>
  <c r="O57" i="10"/>
  <c r="N57" i="10"/>
  <c r="M57" i="10"/>
  <c r="L57" i="10"/>
  <c r="K57" i="10"/>
  <c r="J57" i="10"/>
  <c r="I57" i="10"/>
  <c r="H57" i="10"/>
  <c r="G57" i="10"/>
  <c r="F57" i="10"/>
  <c r="E57" i="10"/>
  <c r="D57" i="10"/>
  <c r="C57" i="10"/>
  <c r="B57" i="10"/>
  <c r="R56" i="10"/>
  <c r="Q56" i="10"/>
  <c r="P56" i="10"/>
  <c r="O56" i="10"/>
  <c r="N56" i="10"/>
  <c r="M56" i="10"/>
  <c r="L56" i="10"/>
  <c r="K56" i="10"/>
  <c r="J56" i="10"/>
  <c r="I56" i="10"/>
  <c r="H56" i="10"/>
  <c r="G56" i="10"/>
  <c r="F56" i="10"/>
  <c r="E56" i="10"/>
  <c r="D56" i="10"/>
  <c r="C56" i="10"/>
  <c r="B56" i="10"/>
  <c r="R55" i="10"/>
  <c r="Q55" i="10"/>
  <c r="P55" i="10"/>
  <c r="O55" i="10"/>
  <c r="N55" i="10"/>
  <c r="M55" i="10"/>
  <c r="L55" i="10"/>
  <c r="K55" i="10"/>
  <c r="J55" i="10"/>
  <c r="I55" i="10"/>
  <c r="H55" i="10"/>
  <c r="G55" i="10"/>
  <c r="F55" i="10"/>
  <c r="E55" i="10"/>
  <c r="D55" i="10"/>
  <c r="C55" i="10"/>
  <c r="B55" i="10"/>
  <c r="R54" i="10"/>
  <c r="Q54" i="10"/>
  <c r="P54" i="10"/>
  <c r="O54" i="10"/>
  <c r="N54" i="10"/>
  <c r="M54" i="10"/>
  <c r="L54" i="10"/>
  <c r="K54" i="10"/>
  <c r="J54" i="10"/>
  <c r="I54" i="10"/>
  <c r="H54" i="10"/>
  <c r="G54" i="10"/>
  <c r="F54" i="10"/>
  <c r="E54" i="10"/>
  <c r="D54" i="10"/>
  <c r="C54" i="10"/>
  <c r="R53" i="10"/>
  <c r="Q53" i="10"/>
  <c r="P53" i="10"/>
  <c r="O53" i="10"/>
  <c r="N53" i="10"/>
  <c r="M53" i="10"/>
  <c r="L53" i="10"/>
  <c r="K53" i="10"/>
  <c r="J53" i="10"/>
  <c r="I53" i="10"/>
  <c r="H53" i="10"/>
  <c r="G53" i="10"/>
  <c r="F53" i="10"/>
  <c r="E53" i="10"/>
  <c r="D53" i="10"/>
  <c r="C53" i="10"/>
  <c r="R52" i="10"/>
  <c r="Q52" i="10"/>
  <c r="P52" i="10"/>
  <c r="O52" i="10"/>
  <c r="N52" i="10"/>
  <c r="M52" i="10"/>
  <c r="L52" i="10"/>
  <c r="K52" i="10"/>
  <c r="J52" i="10"/>
  <c r="I52" i="10"/>
  <c r="H52" i="10"/>
  <c r="G52" i="10"/>
  <c r="F52" i="10"/>
  <c r="E52" i="10"/>
  <c r="D52" i="10"/>
  <c r="C52" i="10"/>
  <c r="R50" i="10"/>
  <c r="Q50" i="10"/>
  <c r="P50" i="10"/>
  <c r="O50" i="10"/>
  <c r="N50" i="10"/>
  <c r="M50" i="10"/>
  <c r="L50" i="10"/>
  <c r="K50" i="10"/>
  <c r="J50" i="10"/>
  <c r="I50" i="10"/>
  <c r="H50" i="10"/>
  <c r="G50" i="10"/>
  <c r="F50" i="10"/>
  <c r="E50" i="10"/>
  <c r="D50" i="10"/>
  <c r="C50" i="10"/>
  <c r="B50" i="10"/>
  <c r="R49" i="10"/>
  <c r="Q49" i="10"/>
  <c r="P49" i="10"/>
  <c r="O49" i="10"/>
  <c r="N49" i="10"/>
  <c r="M49" i="10"/>
  <c r="L49" i="10"/>
  <c r="K49" i="10"/>
  <c r="J49" i="10"/>
  <c r="I49" i="10"/>
  <c r="H49" i="10"/>
  <c r="G49" i="10"/>
  <c r="F49" i="10"/>
  <c r="E49" i="10"/>
  <c r="D49" i="10"/>
  <c r="C49" i="10"/>
  <c r="B49" i="10"/>
  <c r="R48" i="10"/>
  <c r="Q48" i="10"/>
  <c r="P48" i="10"/>
  <c r="O48" i="10"/>
  <c r="N48" i="10"/>
  <c r="M48" i="10"/>
  <c r="L48" i="10"/>
  <c r="K48" i="10"/>
  <c r="J48" i="10"/>
  <c r="I48" i="10"/>
  <c r="H48" i="10"/>
  <c r="G48" i="10"/>
  <c r="F48" i="10"/>
  <c r="E48" i="10"/>
  <c r="D48" i="10"/>
  <c r="C48" i="10"/>
  <c r="B48" i="10"/>
  <c r="R47" i="10"/>
  <c r="Q47" i="10"/>
  <c r="P47" i="10"/>
  <c r="O47" i="10"/>
  <c r="N47" i="10"/>
  <c r="M47" i="10"/>
  <c r="L47" i="10"/>
  <c r="K47" i="10"/>
  <c r="J47" i="10"/>
  <c r="I47" i="10"/>
  <c r="H47" i="10"/>
  <c r="G47" i="10"/>
  <c r="F47" i="10"/>
  <c r="E47" i="10"/>
  <c r="D47" i="10"/>
  <c r="C47" i="10"/>
  <c r="B47" i="10"/>
  <c r="R46" i="10"/>
  <c r="Q46" i="10"/>
  <c r="P46" i="10"/>
  <c r="O46" i="10"/>
  <c r="N46" i="10"/>
  <c r="M46" i="10"/>
  <c r="L46" i="10"/>
  <c r="K46" i="10"/>
  <c r="J46" i="10"/>
  <c r="I46" i="10"/>
  <c r="H46" i="10"/>
  <c r="G46" i="10"/>
  <c r="F46" i="10"/>
  <c r="E46" i="10"/>
  <c r="D46" i="10"/>
  <c r="C46" i="10"/>
  <c r="B46" i="10"/>
  <c r="R45" i="10"/>
  <c r="Q45" i="10"/>
  <c r="P45" i="10"/>
  <c r="O45" i="10"/>
  <c r="N45" i="10"/>
  <c r="M45" i="10"/>
  <c r="L45" i="10"/>
  <c r="K45" i="10"/>
  <c r="J45" i="10"/>
  <c r="I45" i="10"/>
  <c r="H45" i="10"/>
  <c r="G45" i="10"/>
  <c r="F45" i="10"/>
  <c r="E45" i="10"/>
  <c r="D45" i="10"/>
  <c r="C45" i="10"/>
  <c r="R44" i="10"/>
  <c r="Q44" i="10"/>
  <c r="P44" i="10"/>
  <c r="O44" i="10"/>
  <c r="N44" i="10"/>
  <c r="M44" i="10"/>
  <c r="L44" i="10"/>
  <c r="K44" i="10"/>
  <c r="J44" i="10"/>
  <c r="I44" i="10"/>
  <c r="H44" i="10"/>
  <c r="G44" i="10"/>
  <c r="F44" i="10"/>
  <c r="E44" i="10"/>
  <c r="D44" i="10"/>
  <c r="C44" i="10"/>
  <c r="R43" i="10"/>
  <c r="Q43" i="10"/>
  <c r="P43" i="10"/>
  <c r="O43" i="10"/>
  <c r="N43" i="10"/>
  <c r="M43" i="10"/>
  <c r="L43" i="10"/>
  <c r="K43" i="10"/>
  <c r="J43" i="10"/>
  <c r="I43" i="10"/>
  <c r="H43" i="10"/>
  <c r="G43" i="10"/>
  <c r="F43" i="10"/>
  <c r="E43" i="10"/>
  <c r="D43" i="10"/>
  <c r="C43" i="10"/>
  <c r="R41" i="10"/>
  <c r="Q41" i="10"/>
  <c r="P41" i="10"/>
  <c r="O41" i="10"/>
  <c r="N41" i="10"/>
  <c r="M41" i="10"/>
  <c r="L41" i="10"/>
  <c r="K41" i="10"/>
  <c r="J41" i="10"/>
  <c r="I41" i="10"/>
  <c r="H41" i="10"/>
  <c r="G41" i="10"/>
  <c r="F41" i="10"/>
  <c r="E41" i="10"/>
  <c r="D41" i="10"/>
  <c r="C41" i="10"/>
  <c r="B41" i="10"/>
  <c r="R40" i="10"/>
  <c r="Q40" i="10"/>
  <c r="P40" i="10"/>
  <c r="O40" i="10"/>
  <c r="N40" i="10"/>
  <c r="M40" i="10"/>
  <c r="L40" i="10"/>
  <c r="K40" i="10"/>
  <c r="J40" i="10"/>
  <c r="I40" i="10"/>
  <c r="H40" i="10"/>
  <c r="G40" i="10"/>
  <c r="F40" i="10"/>
  <c r="E40" i="10"/>
  <c r="D40" i="10"/>
  <c r="C40" i="10"/>
  <c r="B40" i="10"/>
  <c r="R39" i="10"/>
  <c r="Q39" i="10"/>
  <c r="P39" i="10"/>
  <c r="O39" i="10"/>
  <c r="N39" i="10"/>
  <c r="M39" i="10"/>
  <c r="L39" i="10"/>
  <c r="K39" i="10"/>
  <c r="J39" i="10"/>
  <c r="I39" i="10"/>
  <c r="H39" i="10"/>
  <c r="G39" i="10"/>
  <c r="F39" i="10"/>
  <c r="E39" i="10"/>
  <c r="D39" i="10"/>
  <c r="C39" i="10"/>
  <c r="B39" i="10"/>
  <c r="R38" i="10"/>
  <c r="Q38" i="10"/>
  <c r="P38" i="10"/>
  <c r="O38" i="10"/>
  <c r="N38" i="10"/>
  <c r="M38" i="10"/>
  <c r="L38" i="10"/>
  <c r="K38" i="10"/>
  <c r="J38" i="10"/>
  <c r="I38" i="10"/>
  <c r="H38" i="10"/>
  <c r="G38" i="10"/>
  <c r="F38" i="10"/>
  <c r="E38" i="10"/>
  <c r="D38" i="10"/>
  <c r="C38" i="10"/>
  <c r="B38" i="10"/>
  <c r="R37" i="10"/>
  <c r="Q37" i="10"/>
  <c r="P37" i="10"/>
  <c r="O37" i="10"/>
  <c r="N37" i="10"/>
  <c r="M37" i="10"/>
  <c r="L37" i="10"/>
  <c r="K37" i="10"/>
  <c r="J37" i="10"/>
  <c r="I37" i="10"/>
  <c r="H37" i="10"/>
  <c r="G37" i="10"/>
  <c r="F37" i="10"/>
  <c r="E37" i="10"/>
  <c r="D37" i="10"/>
  <c r="C37" i="10"/>
  <c r="B37" i="10"/>
  <c r="R36" i="10"/>
  <c r="Q36" i="10"/>
  <c r="P36" i="10"/>
  <c r="O36" i="10"/>
  <c r="N36" i="10"/>
  <c r="M36" i="10"/>
  <c r="L36" i="10"/>
  <c r="K36" i="10"/>
  <c r="J36" i="10"/>
  <c r="I36" i="10"/>
  <c r="H36" i="10"/>
  <c r="G36" i="10"/>
  <c r="F36" i="10"/>
  <c r="E36" i="10"/>
  <c r="D36" i="10"/>
  <c r="C36" i="10"/>
  <c r="R35" i="10"/>
  <c r="Q35" i="10"/>
  <c r="P35" i="10"/>
  <c r="O35" i="10"/>
  <c r="N35" i="10"/>
  <c r="M35" i="10"/>
  <c r="L35" i="10"/>
  <c r="K35" i="10"/>
  <c r="J35" i="10"/>
  <c r="I35" i="10"/>
  <c r="H35" i="10"/>
  <c r="G35" i="10"/>
  <c r="F35" i="10"/>
  <c r="E35" i="10"/>
  <c r="D35" i="10"/>
  <c r="C35" i="10"/>
  <c r="R34" i="10"/>
  <c r="Q34" i="10"/>
  <c r="P34" i="10"/>
  <c r="O34" i="10"/>
  <c r="N34" i="10"/>
  <c r="M34" i="10"/>
  <c r="L34" i="10"/>
  <c r="K34" i="10"/>
  <c r="J34" i="10"/>
  <c r="I34" i="10"/>
  <c r="H34" i="10"/>
  <c r="G34" i="10"/>
  <c r="F34" i="10"/>
  <c r="E34" i="10"/>
  <c r="D34" i="10"/>
  <c r="C34" i="10"/>
  <c r="R32" i="10"/>
  <c r="Q32" i="10"/>
  <c r="P32" i="10"/>
  <c r="O32" i="10"/>
  <c r="N32" i="10"/>
  <c r="M32" i="10"/>
  <c r="L32" i="10"/>
  <c r="K32" i="10"/>
  <c r="J32" i="10"/>
  <c r="I32" i="10"/>
  <c r="H32" i="10"/>
  <c r="G32" i="10"/>
  <c r="F32" i="10"/>
  <c r="E32" i="10"/>
  <c r="D32" i="10"/>
  <c r="C32" i="10"/>
  <c r="B32" i="10"/>
  <c r="R31" i="10"/>
  <c r="Q31" i="10"/>
  <c r="P31" i="10"/>
  <c r="O31" i="10"/>
  <c r="N31" i="10"/>
  <c r="M31" i="10"/>
  <c r="L31" i="10"/>
  <c r="K31" i="10"/>
  <c r="J31" i="10"/>
  <c r="I31" i="10"/>
  <c r="H31" i="10"/>
  <c r="G31" i="10"/>
  <c r="F31" i="10"/>
  <c r="E31" i="10"/>
  <c r="D31" i="10"/>
  <c r="C31" i="10"/>
  <c r="B31" i="10"/>
  <c r="R30" i="10"/>
  <c r="Q30" i="10"/>
  <c r="P30" i="10"/>
  <c r="O30" i="10"/>
  <c r="N30" i="10"/>
  <c r="M30" i="10"/>
  <c r="L30" i="10"/>
  <c r="K30" i="10"/>
  <c r="J30" i="10"/>
  <c r="I30" i="10"/>
  <c r="H30" i="10"/>
  <c r="G30" i="10"/>
  <c r="F30" i="10"/>
  <c r="E30" i="10"/>
  <c r="D30" i="10"/>
  <c r="C30" i="10"/>
  <c r="B30" i="10"/>
  <c r="R29" i="10"/>
  <c r="Q29" i="10"/>
  <c r="P29" i="10"/>
  <c r="O29" i="10"/>
  <c r="N29" i="10"/>
  <c r="M29" i="10"/>
  <c r="L29" i="10"/>
  <c r="K29" i="10"/>
  <c r="J29" i="10"/>
  <c r="I29" i="10"/>
  <c r="H29" i="10"/>
  <c r="G29" i="10"/>
  <c r="F29" i="10"/>
  <c r="E29" i="10"/>
  <c r="D29" i="10"/>
  <c r="C29" i="10"/>
  <c r="B29" i="10"/>
  <c r="R28" i="10"/>
  <c r="Q28" i="10"/>
  <c r="P28" i="10"/>
  <c r="O28" i="10"/>
  <c r="N28" i="10"/>
  <c r="M28" i="10"/>
  <c r="L28" i="10"/>
  <c r="K28" i="10"/>
  <c r="J28" i="10"/>
  <c r="I28" i="10"/>
  <c r="H28" i="10"/>
  <c r="G28" i="10"/>
  <c r="F28" i="10"/>
  <c r="E28" i="10"/>
  <c r="D28" i="10"/>
  <c r="C28" i="10"/>
  <c r="B28" i="10"/>
  <c r="R27" i="10"/>
  <c r="Q27" i="10"/>
  <c r="P27" i="10"/>
  <c r="O27" i="10"/>
  <c r="N27" i="10"/>
  <c r="M27" i="10"/>
  <c r="L27" i="10"/>
  <c r="K27" i="10"/>
  <c r="J27" i="10"/>
  <c r="I27" i="10"/>
  <c r="H27" i="10"/>
  <c r="G27" i="10"/>
  <c r="F27" i="10"/>
  <c r="E27" i="10"/>
  <c r="D27" i="10"/>
  <c r="C27" i="10"/>
  <c r="R26" i="10"/>
  <c r="Q26" i="10"/>
  <c r="P26" i="10"/>
  <c r="O26" i="10"/>
  <c r="N26" i="10"/>
  <c r="M26" i="10"/>
  <c r="L26" i="10"/>
  <c r="K26" i="10"/>
  <c r="J26" i="10"/>
  <c r="I26" i="10"/>
  <c r="H26" i="10"/>
  <c r="G26" i="10"/>
  <c r="F26" i="10"/>
  <c r="E26" i="10"/>
  <c r="D26" i="10"/>
  <c r="C26" i="10"/>
  <c r="R25" i="10"/>
  <c r="Q25" i="10"/>
  <c r="P25" i="10"/>
  <c r="O25" i="10"/>
  <c r="N25" i="10"/>
  <c r="M25" i="10"/>
  <c r="L25" i="10"/>
  <c r="K25" i="10"/>
  <c r="J25" i="10"/>
  <c r="I25" i="10"/>
  <c r="H25" i="10"/>
  <c r="G25" i="10"/>
  <c r="F25" i="10"/>
  <c r="E25" i="10"/>
  <c r="D25" i="10"/>
  <c r="C25" i="10"/>
  <c r="R23" i="10"/>
  <c r="Q23" i="10"/>
  <c r="P23" i="10"/>
  <c r="O23" i="10"/>
  <c r="N23" i="10"/>
  <c r="M23" i="10"/>
  <c r="L23" i="10"/>
  <c r="K23" i="10"/>
  <c r="J23" i="10"/>
  <c r="I23" i="10"/>
  <c r="H23" i="10"/>
  <c r="G23" i="10"/>
  <c r="F23" i="10"/>
  <c r="E23" i="10"/>
  <c r="D23" i="10"/>
  <c r="C23" i="10"/>
  <c r="B23" i="10"/>
  <c r="R22" i="10"/>
  <c r="Q22" i="10"/>
  <c r="P22" i="10"/>
  <c r="O22" i="10"/>
  <c r="N22" i="10"/>
  <c r="M22" i="10"/>
  <c r="L22" i="10"/>
  <c r="K22" i="10"/>
  <c r="J22" i="10"/>
  <c r="I22" i="10"/>
  <c r="H22" i="10"/>
  <c r="G22" i="10"/>
  <c r="F22" i="10"/>
  <c r="E22" i="10"/>
  <c r="D22" i="10"/>
  <c r="C22" i="10"/>
  <c r="B22" i="10"/>
  <c r="R21" i="10"/>
  <c r="Q21" i="10"/>
  <c r="P21" i="10"/>
  <c r="O21" i="10"/>
  <c r="N21" i="10"/>
  <c r="M21" i="10"/>
  <c r="L21" i="10"/>
  <c r="K21" i="10"/>
  <c r="J21" i="10"/>
  <c r="I21" i="10"/>
  <c r="H21" i="10"/>
  <c r="G21" i="10"/>
  <c r="F21" i="10"/>
  <c r="E21" i="10"/>
  <c r="D21" i="10"/>
  <c r="C21" i="10"/>
  <c r="B21" i="10"/>
  <c r="R20" i="10"/>
  <c r="Q20" i="10"/>
  <c r="P20" i="10"/>
  <c r="O20" i="10"/>
  <c r="N20" i="10"/>
  <c r="M20" i="10"/>
  <c r="L20" i="10"/>
  <c r="K20" i="10"/>
  <c r="J20" i="10"/>
  <c r="I20" i="10"/>
  <c r="H20" i="10"/>
  <c r="G20" i="10"/>
  <c r="F20" i="10"/>
  <c r="E20" i="10"/>
  <c r="D20" i="10"/>
  <c r="C20" i="10"/>
  <c r="B20" i="10"/>
  <c r="R19" i="10"/>
  <c r="Q19" i="10"/>
  <c r="P19" i="10"/>
  <c r="O19" i="10"/>
  <c r="N19" i="10"/>
  <c r="M19" i="10"/>
  <c r="L19" i="10"/>
  <c r="K19" i="10"/>
  <c r="J19" i="10"/>
  <c r="I19" i="10"/>
  <c r="H19" i="10"/>
  <c r="G19" i="10"/>
  <c r="F19" i="10"/>
  <c r="E19" i="10"/>
  <c r="D19" i="10"/>
  <c r="C19" i="10"/>
  <c r="B19" i="10"/>
  <c r="R18" i="10"/>
  <c r="Q18" i="10"/>
  <c r="P18" i="10"/>
  <c r="O18" i="10"/>
  <c r="N18" i="10"/>
  <c r="M18" i="10"/>
  <c r="L18" i="10"/>
  <c r="K18" i="10"/>
  <c r="J18" i="10"/>
  <c r="I18" i="10"/>
  <c r="H18" i="10"/>
  <c r="G18" i="10"/>
  <c r="F18" i="10"/>
  <c r="E18" i="10"/>
  <c r="D18" i="10"/>
  <c r="C18" i="10"/>
  <c r="R17" i="10"/>
  <c r="Q17" i="10"/>
  <c r="P17" i="10"/>
  <c r="O17" i="10"/>
  <c r="N17" i="10"/>
  <c r="M17" i="10"/>
  <c r="L17" i="10"/>
  <c r="K17" i="10"/>
  <c r="J17" i="10"/>
  <c r="I17" i="10"/>
  <c r="H17" i="10"/>
  <c r="G17" i="10"/>
  <c r="F17" i="10"/>
  <c r="E17" i="10"/>
  <c r="D17" i="10"/>
  <c r="C17" i="10"/>
  <c r="R16" i="10"/>
  <c r="Q16" i="10"/>
  <c r="P16" i="10"/>
  <c r="O16" i="10"/>
  <c r="N16" i="10"/>
  <c r="M16" i="10"/>
  <c r="L16" i="10"/>
  <c r="K16" i="10"/>
  <c r="J16" i="10"/>
  <c r="I16" i="10"/>
  <c r="H16" i="10"/>
  <c r="G16" i="10"/>
  <c r="F16" i="10"/>
  <c r="E16" i="10"/>
  <c r="D16" i="10"/>
  <c r="C16" i="10"/>
  <c r="R14" i="10"/>
  <c r="Q14" i="10"/>
  <c r="P14" i="10"/>
  <c r="O14" i="10"/>
  <c r="N14" i="10"/>
  <c r="M14" i="10"/>
  <c r="L14" i="10"/>
  <c r="K14" i="10"/>
  <c r="J14" i="10"/>
  <c r="I14" i="10"/>
  <c r="H14" i="10"/>
  <c r="G14" i="10"/>
  <c r="F14" i="10"/>
  <c r="E14" i="10"/>
  <c r="D14" i="10"/>
  <c r="C14" i="10"/>
  <c r="B14" i="10"/>
  <c r="R13" i="10"/>
  <c r="Q13" i="10"/>
  <c r="P13" i="10"/>
  <c r="O13" i="10"/>
  <c r="N13" i="10"/>
  <c r="M13" i="10"/>
  <c r="L13" i="10"/>
  <c r="K13" i="10"/>
  <c r="J13" i="10"/>
  <c r="I13" i="10"/>
  <c r="H13" i="10"/>
  <c r="G13" i="10"/>
  <c r="F13" i="10"/>
  <c r="E13" i="10"/>
  <c r="D13" i="10"/>
  <c r="C13" i="10"/>
  <c r="B13" i="10"/>
  <c r="R12" i="10"/>
  <c r="Q12" i="10"/>
  <c r="P12" i="10"/>
  <c r="O12" i="10"/>
  <c r="N12" i="10"/>
  <c r="M12" i="10"/>
  <c r="L12" i="10"/>
  <c r="K12" i="10"/>
  <c r="J12" i="10"/>
  <c r="I12" i="10"/>
  <c r="H12" i="10"/>
  <c r="G12" i="10"/>
  <c r="F12" i="10"/>
  <c r="E12" i="10"/>
  <c r="D12" i="10"/>
  <c r="C12" i="10"/>
  <c r="B12" i="10"/>
  <c r="R11" i="10"/>
  <c r="Q11" i="10"/>
  <c r="P11" i="10"/>
  <c r="O11" i="10"/>
  <c r="N11" i="10"/>
  <c r="M11" i="10"/>
  <c r="L11" i="10"/>
  <c r="K11" i="10"/>
  <c r="J11" i="10"/>
  <c r="I11" i="10"/>
  <c r="H11" i="10"/>
  <c r="G11" i="10"/>
  <c r="F11" i="10"/>
  <c r="E11" i="10"/>
  <c r="D11" i="10"/>
  <c r="C11" i="10"/>
  <c r="B11" i="10"/>
  <c r="R10" i="10"/>
  <c r="Q10" i="10"/>
  <c r="P10" i="10"/>
  <c r="O10" i="10"/>
  <c r="N10" i="10"/>
  <c r="M10" i="10"/>
  <c r="L10" i="10"/>
  <c r="K10" i="10"/>
  <c r="J10" i="10"/>
  <c r="I10" i="10"/>
  <c r="H10" i="10"/>
  <c r="G10" i="10"/>
  <c r="F10" i="10"/>
  <c r="E10" i="10"/>
  <c r="D10" i="10"/>
  <c r="C10" i="10"/>
  <c r="B10" i="10"/>
  <c r="R9" i="10"/>
  <c r="Q9" i="10"/>
  <c r="P9" i="10"/>
  <c r="O9" i="10"/>
  <c r="N9" i="10"/>
  <c r="M9" i="10"/>
  <c r="L9" i="10"/>
  <c r="K9" i="10"/>
  <c r="J9" i="10"/>
  <c r="I9" i="10"/>
  <c r="H9" i="10"/>
  <c r="G9" i="10"/>
  <c r="F9" i="10"/>
  <c r="E9" i="10"/>
  <c r="D9" i="10"/>
  <c r="C9" i="10"/>
  <c r="R8" i="10"/>
  <c r="Q8" i="10"/>
  <c r="P8" i="10"/>
  <c r="O8" i="10"/>
  <c r="N8" i="10"/>
  <c r="M8" i="10"/>
  <c r="L8" i="10"/>
  <c r="K8" i="10"/>
  <c r="J8" i="10"/>
  <c r="I8" i="10"/>
  <c r="H8" i="10"/>
  <c r="G8" i="10"/>
  <c r="F8" i="10"/>
  <c r="E8" i="10"/>
  <c r="D8" i="10"/>
  <c r="C8" i="10"/>
  <c r="R7" i="10"/>
  <c r="Q7" i="10"/>
  <c r="P7" i="10"/>
  <c r="O7" i="10"/>
  <c r="N7" i="10"/>
  <c r="M7" i="10"/>
  <c r="L7" i="10"/>
  <c r="K7" i="10"/>
  <c r="J7" i="10"/>
  <c r="I7" i="10"/>
  <c r="H7" i="10"/>
  <c r="G7" i="10"/>
  <c r="F7" i="10"/>
  <c r="E7" i="10"/>
  <c r="D7" i="10"/>
  <c r="C7" i="10"/>
  <c r="R16" i="9"/>
  <c r="R23" i="9" s="1"/>
  <c r="Q16" i="9"/>
  <c r="Q23" i="9" s="1"/>
  <c r="P16" i="9"/>
  <c r="P23" i="9" s="1"/>
  <c r="O16" i="9"/>
  <c r="O23" i="9" s="1"/>
  <c r="N16" i="9"/>
  <c r="N23" i="9" s="1"/>
  <c r="M16" i="9"/>
  <c r="M23" i="9" s="1"/>
  <c r="L16" i="9"/>
  <c r="L23" i="9" s="1"/>
  <c r="K16" i="9"/>
  <c r="K23" i="9" s="1"/>
  <c r="J16" i="9"/>
  <c r="J23" i="9" s="1"/>
  <c r="I16" i="9"/>
  <c r="I23" i="9" s="1"/>
  <c r="H16" i="9"/>
  <c r="H23" i="9" s="1"/>
  <c r="G16" i="9"/>
  <c r="G23" i="9" s="1"/>
  <c r="F16" i="9"/>
  <c r="F23" i="9" s="1"/>
  <c r="E16" i="9"/>
  <c r="E23" i="9" s="1"/>
  <c r="D16" i="9"/>
  <c r="D23" i="9" s="1"/>
  <c r="C16" i="9"/>
  <c r="R14" i="9"/>
  <c r="Q14" i="9"/>
  <c r="P14" i="9"/>
  <c r="O14" i="9"/>
  <c r="N14" i="9"/>
  <c r="M14" i="9"/>
  <c r="L14" i="9"/>
  <c r="K14" i="9"/>
  <c r="J14" i="9"/>
  <c r="I14" i="9"/>
  <c r="H14" i="9"/>
  <c r="G14" i="9"/>
  <c r="F14" i="9"/>
  <c r="E14" i="9"/>
  <c r="D14" i="9"/>
  <c r="C14" i="9"/>
  <c r="R13" i="9"/>
  <c r="Q13" i="9"/>
  <c r="P13" i="9"/>
  <c r="O13" i="9"/>
  <c r="N13" i="9"/>
  <c r="M13" i="9"/>
  <c r="L13" i="9"/>
  <c r="K13" i="9"/>
  <c r="J13" i="9"/>
  <c r="I13" i="9"/>
  <c r="H13" i="9"/>
  <c r="G13" i="9"/>
  <c r="F13" i="9"/>
  <c r="E13" i="9"/>
  <c r="D13" i="9"/>
  <c r="C13" i="9"/>
  <c r="R12" i="9"/>
  <c r="Q12" i="9"/>
  <c r="P12" i="9"/>
  <c r="O12" i="9"/>
  <c r="N12" i="9"/>
  <c r="M12" i="9"/>
  <c r="L12" i="9"/>
  <c r="K12" i="9"/>
  <c r="J12" i="9"/>
  <c r="I12" i="9"/>
  <c r="H12" i="9"/>
  <c r="G12" i="9"/>
  <c r="F12" i="9"/>
  <c r="E12" i="9"/>
  <c r="D12" i="9"/>
  <c r="C12" i="9"/>
  <c r="R11" i="9"/>
  <c r="Q11" i="9"/>
  <c r="P11" i="9"/>
  <c r="O11" i="9"/>
  <c r="N11" i="9"/>
  <c r="M11" i="9"/>
  <c r="L11" i="9"/>
  <c r="K11" i="9"/>
  <c r="J11" i="9"/>
  <c r="I11" i="9"/>
  <c r="H11" i="9"/>
  <c r="G11" i="9"/>
  <c r="F11" i="9"/>
  <c r="E11" i="9"/>
  <c r="D11" i="9"/>
  <c r="C11" i="9"/>
  <c r="R10" i="9"/>
  <c r="Q10" i="9"/>
  <c r="P10" i="9"/>
  <c r="O10" i="9"/>
  <c r="N10" i="9"/>
  <c r="M10" i="9"/>
  <c r="L10" i="9"/>
  <c r="K10" i="9"/>
  <c r="J10" i="9"/>
  <c r="I10" i="9"/>
  <c r="H10" i="9"/>
  <c r="G10" i="9"/>
  <c r="F10" i="9"/>
  <c r="E10" i="9"/>
  <c r="D10" i="9"/>
  <c r="C10" i="9"/>
  <c r="R9" i="9"/>
  <c r="Q9" i="9"/>
  <c r="P9" i="9"/>
  <c r="O9" i="9"/>
  <c r="N9" i="9"/>
  <c r="M9" i="9"/>
  <c r="L9" i="9"/>
  <c r="K9" i="9"/>
  <c r="J9" i="9"/>
  <c r="I9" i="9"/>
  <c r="H9" i="9"/>
  <c r="G9" i="9"/>
  <c r="F9" i="9"/>
  <c r="E9" i="9"/>
  <c r="D9" i="9"/>
  <c r="C9" i="9"/>
  <c r="R8" i="9"/>
  <c r="Q8" i="9"/>
  <c r="Q15" i="9" s="1"/>
  <c r="P8" i="9"/>
  <c r="O8" i="9"/>
  <c r="O15" i="9" s="1"/>
  <c r="N8" i="9"/>
  <c r="M8" i="9"/>
  <c r="M15" i="9" s="1"/>
  <c r="L8" i="9"/>
  <c r="L15" i="9" s="1"/>
  <c r="K8" i="9"/>
  <c r="J8" i="9"/>
  <c r="J15" i="9" s="1"/>
  <c r="I8" i="9"/>
  <c r="H8" i="9"/>
  <c r="G8" i="9"/>
  <c r="G15" i="9" s="1"/>
  <c r="F8" i="9"/>
  <c r="E8" i="9"/>
  <c r="E15" i="9" s="1"/>
  <c r="D8" i="9"/>
  <c r="D15" i="9" s="1"/>
  <c r="C8" i="9"/>
  <c r="Q16" i="8"/>
  <c r="Q23" i="8" s="1"/>
  <c r="P16" i="8"/>
  <c r="P23" i="8" s="1"/>
  <c r="O16" i="8"/>
  <c r="O23" i="8" s="1"/>
  <c r="N16" i="8"/>
  <c r="N23" i="8" s="1"/>
  <c r="M16" i="8"/>
  <c r="M23" i="8" s="1"/>
  <c r="L16" i="8"/>
  <c r="L23" i="8" s="1"/>
  <c r="K16" i="8"/>
  <c r="K23" i="8" s="1"/>
  <c r="I16" i="8"/>
  <c r="I23" i="8" s="1"/>
  <c r="H16" i="8"/>
  <c r="H23" i="8" s="1"/>
  <c r="G16" i="8"/>
  <c r="G23" i="8" s="1"/>
  <c r="F16" i="8"/>
  <c r="F23" i="8" s="1"/>
  <c r="E16" i="8"/>
  <c r="E23" i="8" s="1"/>
  <c r="D16" i="8"/>
  <c r="D23" i="8" s="1"/>
  <c r="C16" i="8"/>
  <c r="R14" i="8"/>
  <c r="Q14" i="8"/>
  <c r="P14" i="8"/>
  <c r="N14" i="8"/>
  <c r="L14" i="8"/>
  <c r="K14" i="8"/>
  <c r="J14" i="8"/>
  <c r="I14" i="8"/>
  <c r="H14" i="8"/>
  <c r="F14" i="8"/>
  <c r="D14" i="8"/>
  <c r="C14" i="8"/>
  <c r="R13" i="8"/>
  <c r="Q13" i="8"/>
  <c r="P13" i="8"/>
  <c r="N13" i="8"/>
  <c r="L13" i="8"/>
  <c r="K13" i="8"/>
  <c r="J13" i="8"/>
  <c r="I13" i="8"/>
  <c r="H13" i="8"/>
  <c r="F13" i="8"/>
  <c r="D13" i="8"/>
  <c r="C13" i="8"/>
  <c r="R12" i="8"/>
  <c r="P12" i="8"/>
  <c r="O12" i="8"/>
  <c r="N12" i="8"/>
  <c r="M12" i="8"/>
  <c r="L12" i="8"/>
  <c r="K12" i="8"/>
  <c r="J12" i="8"/>
  <c r="H12" i="8"/>
  <c r="G12" i="8"/>
  <c r="F12" i="8"/>
  <c r="E12" i="8"/>
  <c r="D12" i="8"/>
  <c r="C12" i="8"/>
  <c r="R11" i="8"/>
  <c r="P11" i="8"/>
  <c r="O11" i="8"/>
  <c r="N11" i="8"/>
  <c r="M11" i="8"/>
  <c r="L11" i="8"/>
  <c r="K11" i="8"/>
  <c r="J11" i="8"/>
  <c r="H11" i="8"/>
  <c r="G11" i="8"/>
  <c r="F11" i="8"/>
  <c r="E11" i="8"/>
  <c r="D11" i="8"/>
  <c r="C11" i="8"/>
  <c r="R10" i="8"/>
  <c r="P10" i="8"/>
  <c r="N10" i="8"/>
  <c r="M10" i="8"/>
  <c r="L10" i="8"/>
  <c r="K10" i="8"/>
  <c r="J10" i="8"/>
  <c r="H10" i="8"/>
  <c r="F10" i="8"/>
  <c r="E10" i="8"/>
  <c r="D10" i="8"/>
  <c r="C10" i="8"/>
  <c r="R9" i="8"/>
  <c r="P9" i="8"/>
  <c r="O9" i="8"/>
  <c r="N9" i="8"/>
  <c r="M9" i="8"/>
  <c r="L9" i="8"/>
  <c r="K9" i="8"/>
  <c r="J9" i="8"/>
  <c r="H9" i="8"/>
  <c r="G9" i="8"/>
  <c r="F9" i="8"/>
  <c r="E9" i="8"/>
  <c r="D9" i="8"/>
  <c r="C9" i="8"/>
  <c r="Q8" i="8"/>
  <c r="P8" i="8"/>
  <c r="O8" i="8"/>
  <c r="O15" i="8" s="1"/>
  <c r="N8" i="8"/>
  <c r="M8" i="8"/>
  <c r="L8" i="8"/>
  <c r="K8" i="8"/>
  <c r="I8" i="8"/>
  <c r="H8" i="8"/>
  <c r="G8" i="8"/>
  <c r="F8" i="8"/>
  <c r="E8" i="8"/>
  <c r="D8" i="8"/>
  <c r="C8" i="8"/>
  <c r="O27" i="6"/>
  <c r="E24" i="6"/>
  <c r="R560" i="4"/>
  <c r="Q560" i="4"/>
  <c r="P560" i="4"/>
  <c r="O560" i="4"/>
  <c r="N560" i="4"/>
  <c r="M560" i="4"/>
  <c r="L560" i="4"/>
  <c r="K560" i="4"/>
  <c r="J560" i="4"/>
  <c r="I560" i="4"/>
  <c r="H560" i="4"/>
  <c r="G560" i="4"/>
  <c r="F560" i="4"/>
  <c r="E560" i="4"/>
  <c r="D560" i="4"/>
  <c r="C560" i="4"/>
  <c r="R559" i="4"/>
  <c r="Q559" i="4"/>
  <c r="P559" i="4"/>
  <c r="O559" i="4"/>
  <c r="N559" i="4"/>
  <c r="M559" i="4"/>
  <c r="L559" i="4"/>
  <c r="K559" i="4"/>
  <c r="J559" i="4"/>
  <c r="I559" i="4"/>
  <c r="H559" i="4"/>
  <c r="G559" i="4"/>
  <c r="F559" i="4"/>
  <c r="E559" i="4"/>
  <c r="D559" i="4"/>
  <c r="C559" i="4"/>
  <c r="R558" i="4"/>
  <c r="R564" i="4" s="1"/>
  <c r="Q558" i="4"/>
  <c r="Q564" i="4" s="1"/>
  <c r="P558" i="4"/>
  <c r="P564" i="4" s="1"/>
  <c r="O558" i="4"/>
  <c r="O564" i="4" s="1"/>
  <c r="N558" i="4"/>
  <c r="N564" i="4" s="1"/>
  <c r="M558" i="4"/>
  <c r="M564" i="4" s="1"/>
  <c r="L558" i="4"/>
  <c r="L564" i="4" s="1"/>
  <c r="K558" i="4"/>
  <c r="K564" i="4" s="1"/>
  <c r="J558" i="4"/>
  <c r="J564" i="4" s="1"/>
  <c r="I558" i="4"/>
  <c r="I564" i="4" s="1"/>
  <c r="H558" i="4"/>
  <c r="H564" i="4" s="1"/>
  <c r="G558" i="4"/>
  <c r="G564" i="4" s="1"/>
  <c r="F558" i="4"/>
  <c r="F564" i="4" s="1"/>
  <c r="E558" i="4"/>
  <c r="E564" i="4" s="1"/>
  <c r="D558" i="4"/>
  <c r="D564" i="4" s="1"/>
  <c r="C558" i="4"/>
  <c r="R557" i="4"/>
  <c r="R563" i="4" s="1"/>
  <c r="Q557" i="4"/>
  <c r="Q563" i="4" s="1"/>
  <c r="P557" i="4"/>
  <c r="P563" i="4" s="1"/>
  <c r="O557" i="4"/>
  <c r="N557" i="4"/>
  <c r="N563" i="4" s="1"/>
  <c r="M557" i="4"/>
  <c r="M563" i="4" s="1"/>
  <c r="L557" i="4"/>
  <c r="L563" i="4" s="1"/>
  <c r="K557" i="4"/>
  <c r="K563" i="4" s="1"/>
  <c r="J557" i="4"/>
  <c r="J563" i="4" s="1"/>
  <c r="I557" i="4"/>
  <c r="I563" i="4" s="1"/>
  <c r="H557" i="4"/>
  <c r="H563" i="4" s="1"/>
  <c r="G557" i="4"/>
  <c r="G563" i="4" s="1"/>
  <c r="F557" i="4"/>
  <c r="F563" i="4" s="1"/>
  <c r="E557" i="4"/>
  <c r="E563" i="4" s="1"/>
  <c r="D557" i="4"/>
  <c r="D563" i="4" s="1"/>
  <c r="C557" i="4"/>
  <c r="R544" i="4"/>
  <c r="Q544" i="4"/>
  <c r="P544" i="4"/>
  <c r="N544" i="4"/>
  <c r="M544" i="4"/>
  <c r="L544" i="4"/>
  <c r="J544" i="4"/>
  <c r="I544" i="4"/>
  <c r="H544" i="4"/>
  <c r="G544" i="4"/>
  <c r="F544" i="4"/>
  <c r="E544" i="4"/>
  <c r="D544" i="4"/>
  <c r="R543" i="4"/>
  <c r="Q543" i="4"/>
  <c r="P543" i="4"/>
  <c r="O543" i="4"/>
  <c r="N543" i="4"/>
  <c r="M543" i="4"/>
  <c r="L543" i="4"/>
  <c r="K543" i="4"/>
  <c r="J543" i="4"/>
  <c r="I543" i="4"/>
  <c r="H543" i="4"/>
  <c r="G543" i="4"/>
  <c r="F543" i="4"/>
  <c r="E543" i="4"/>
  <c r="D543" i="4"/>
  <c r="C543" i="4"/>
  <c r="R542" i="4"/>
  <c r="Q542" i="4"/>
  <c r="P542" i="4"/>
  <c r="O542" i="4"/>
  <c r="N542" i="4"/>
  <c r="M542" i="4"/>
  <c r="L542" i="4"/>
  <c r="K542" i="4"/>
  <c r="J542" i="4"/>
  <c r="I542" i="4"/>
  <c r="H542" i="4"/>
  <c r="G542" i="4"/>
  <c r="F542" i="4"/>
  <c r="E542" i="4"/>
  <c r="D542" i="4"/>
  <c r="C542" i="4"/>
  <c r="R541" i="4"/>
  <c r="Q541" i="4"/>
  <c r="P541" i="4"/>
  <c r="O541" i="4"/>
  <c r="N541" i="4"/>
  <c r="M541" i="4"/>
  <c r="L541" i="4"/>
  <c r="K541" i="4"/>
  <c r="J541" i="4"/>
  <c r="I541" i="4"/>
  <c r="H541" i="4"/>
  <c r="G541" i="4"/>
  <c r="F541" i="4"/>
  <c r="E541" i="4"/>
  <c r="D541" i="4"/>
  <c r="C541" i="4"/>
  <c r="R540" i="4"/>
  <c r="Q540" i="4"/>
  <c r="P540" i="4"/>
  <c r="O540" i="4"/>
  <c r="N540" i="4"/>
  <c r="M540" i="4"/>
  <c r="L540" i="4"/>
  <c r="K540" i="4"/>
  <c r="J540" i="4"/>
  <c r="I540" i="4"/>
  <c r="H540" i="4"/>
  <c r="G540" i="4"/>
  <c r="F540" i="4"/>
  <c r="E540" i="4"/>
  <c r="D540" i="4"/>
  <c r="C540" i="4"/>
  <c r="R532" i="4"/>
  <c r="Q532" i="4"/>
  <c r="P532" i="4"/>
  <c r="O532" i="4"/>
  <c r="N532" i="4"/>
  <c r="M532" i="4"/>
  <c r="L532" i="4"/>
  <c r="K532" i="4"/>
  <c r="J532" i="4"/>
  <c r="I532" i="4"/>
  <c r="H532" i="4"/>
  <c r="G532" i="4"/>
  <c r="F532" i="4"/>
  <c r="E532" i="4"/>
  <c r="D532" i="4"/>
  <c r="C532" i="4"/>
  <c r="R531" i="4"/>
  <c r="Q531" i="4"/>
  <c r="P531" i="4"/>
  <c r="O531" i="4"/>
  <c r="N531" i="4"/>
  <c r="M531" i="4"/>
  <c r="L531" i="4"/>
  <c r="K531" i="4"/>
  <c r="J531" i="4"/>
  <c r="I531" i="4"/>
  <c r="H531" i="4"/>
  <c r="G531" i="4"/>
  <c r="F531" i="4"/>
  <c r="E531" i="4"/>
  <c r="D531" i="4"/>
  <c r="C531" i="4"/>
  <c r="R530" i="4"/>
  <c r="R536" i="4" s="1"/>
  <c r="Q530" i="4"/>
  <c r="Q536" i="4" s="1"/>
  <c r="P530" i="4"/>
  <c r="P536" i="4" s="1"/>
  <c r="O530" i="4"/>
  <c r="O536" i="4" s="1"/>
  <c r="N530" i="4"/>
  <c r="N536" i="4" s="1"/>
  <c r="M530" i="4"/>
  <c r="M536" i="4" s="1"/>
  <c r="L530" i="4"/>
  <c r="L536" i="4" s="1"/>
  <c r="K530" i="4"/>
  <c r="K536" i="4" s="1"/>
  <c r="J530" i="4"/>
  <c r="J536" i="4" s="1"/>
  <c r="I530" i="4"/>
  <c r="I536" i="4" s="1"/>
  <c r="H530" i="4"/>
  <c r="H536" i="4" s="1"/>
  <c r="G530" i="4"/>
  <c r="G536" i="4" s="1"/>
  <c r="F530" i="4"/>
  <c r="F536" i="4" s="1"/>
  <c r="E530" i="4"/>
  <c r="E536" i="4" s="1"/>
  <c r="D530" i="4"/>
  <c r="D536" i="4" s="1"/>
  <c r="C530" i="4"/>
  <c r="R529" i="4"/>
  <c r="R535" i="4" s="1"/>
  <c r="Q529" i="4"/>
  <c r="Q535" i="4" s="1"/>
  <c r="P529" i="4"/>
  <c r="P535" i="4" s="1"/>
  <c r="O529" i="4"/>
  <c r="O535" i="4" s="1"/>
  <c r="N529" i="4"/>
  <c r="N535" i="4" s="1"/>
  <c r="M529" i="4"/>
  <c r="M535" i="4" s="1"/>
  <c r="L529" i="4"/>
  <c r="L535" i="4" s="1"/>
  <c r="K529" i="4"/>
  <c r="K535" i="4" s="1"/>
  <c r="J529" i="4"/>
  <c r="J535" i="4" s="1"/>
  <c r="I529" i="4"/>
  <c r="I535" i="4" s="1"/>
  <c r="H529" i="4"/>
  <c r="H535" i="4" s="1"/>
  <c r="G529" i="4"/>
  <c r="G535" i="4" s="1"/>
  <c r="F529" i="4"/>
  <c r="F535" i="4" s="1"/>
  <c r="E529" i="4"/>
  <c r="E535" i="4" s="1"/>
  <c r="D529" i="4"/>
  <c r="D535" i="4" s="1"/>
  <c r="C529" i="4"/>
  <c r="R516" i="4"/>
  <c r="Q516" i="4"/>
  <c r="P516" i="4"/>
  <c r="O516" i="4"/>
  <c r="N516" i="4"/>
  <c r="M516" i="4"/>
  <c r="L516" i="4"/>
  <c r="K516" i="4"/>
  <c r="J516" i="4"/>
  <c r="I516" i="4"/>
  <c r="H516" i="4"/>
  <c r="G516" i="4"/>
  <c r="F516" i="4"/>
  <c r="E516" i="4"/>
  <c r="D516" i="4"/>
  <c r="C516" i="4"/>
  <c r="R515" i="4"/>
  <c r="Q515" i="4"/>
  <c r="P515" i="4"/>
  <c r="O515" i="4"/>
  <c r="N515" i="4"/>
  <c r="M515" i="4"/>
  <c r="L515" i="4"/>
  <c r="K515" i="4"/>
  <c r="J515" i="4"/>
  <c r="I515" i="4"/>
  <c r="H515" i="4"/>
  <c r="G515" i="4"/>
  <c r="F515" i="4"/>
  <c r="E515" i="4"/>
  <c r="D515" i="4"/>
  <c r="C515" i="4"/>
  <c r="R514" i="4"/>
  <c r="Q514" i="4"/>
  <c r="P514" i="4"/>
  <c r="O514" i="4"/>
  <c r="N514" i="4"/>
  <c r="M514" i="4"/>
  <c r="L514" i="4"/>
  <c r="K514" i="4"/>
  <c r="J514" i="4"/>
  <c r="I514" i="4"/>
  <c r="H514" i="4"/>
  <c r="G514" i="4"/>
  <c r="F514" i="4"/>
  <c r="E514" i="4"/>
  <c r="D514" i="4"/>
  <c r="C514" i="4"/>
  <c r="R513" i="4"/>
  <c r="Q513" i="4"/>
  <c r="P513" i="4"/>
  <c r="O513" i="4"/>
  <c r="N513" i="4"/>
  <c r="M513" i="4"/>
  <c r="L513" i="4"/>
  <c r="K513" i="4"/>
  <c r="J513" i="4"/>
  <c r="I513" i="4"/>
  <c r="H513" i="4"/>
  <c r="G513" i="4"/>
  <c r="F513" i="4"/>
  <c r="E513" i="4"/>
  <c r="D513" i="4"/>
  <c r="C513" i="4"/>
  <c r="R512" i="4"/>
  <c r="Q512" i="4"/>
  <c r="P512" i="4"/>
  <c r="O512" i="4"/>
  <c r="N512" i="4"/>
  <c r="M512" i="4"/>
  <c r="L512" i="4"/>
  <c r="K512" i="4"/>
  <c r="J512" i="4"/>
  <c r="I512" i="4"/>
  <c r="H512" i="4"/>
  <c r="G512" i="4"/>
  <c r="F512" i="4"/>
  <c r="E512" i="4"/>
  <c r="D512" i="4"/>
  <c r="C512" i="4"/>
  <c r="R504" i="4"/>
  <c r="Q504" i="4"/>
  <c r="P504" i="4"/>
  <c r="O504" i="4"/>
  <c r="N504" i="4"/>
  <c r="M504" i="4"/>
  <c r="L504" i="4"/>
  <c r="K504" i="4"/>
  <c r="J504" i="4"/>
  <c r="I504" i="4"/>
  <c r="H504" i="4"/>
  <c r="G504" i="4"/>
  <c r="F504" i="4"/>
  <c r="E504" i="4"/>
  <c r="D504" i="4"/>
  <c r="C504" i="4"/>
  <c r="R503" i="4"/>
  <c r="Q503" i="4"/>
  <c r="P503" i="4"/>
  <c r="O503" i="4"/>
  <c r="N503" i="4"/>
  <c r="M503" i="4"/>
  <c r="L503" i="4"/>
  <c r="K503" i="4"/>
  <c r="J503" i="4"/>
  <c r="I503" i="4"/>
  <c r="H503" i="4"/>
  <c r="G503" i="4"/>
  <c r="F503" i="4"/>
  <c r="E503" i="4"/>
  <c r="D503" i="4"/>
  <c r="C503" i="4"/>
  <c r="R502" i="4"/>
  <c r="R508" i="4" s="1"/>
  <c r="Q502" i="4"/>
  <c r="Q508" i="4" s="1"/>
  <c r="P502" i="4"/>
  <c r="P508" i="4" s="1"/>
  <c r="O502" i="4"/>
  <c r="O508" i="4" s="1"/>
  <c r="N502" i="4"/>
  <c r="N508" i="4" s="1"/>
  <c r="M502" i="4"/>
  <c r="M508" i="4" s="1"/>
  <c r="L502" i="4"/>
  <c r="L508" i="4" s="1"/>
  <c r="K502" i="4"/>
  <c r="K508" i="4" s="1"/>
  <c r="J502" i="4"/>
  <c r="J508" i="4" s="1"/>
  <c r="I502" i="4"/>
  <c r="I508" i="4" s="1"/>
  <c r="H502" i="4"/>
  <c r="H508" i="4" s="1"/>
  <c r="G502" i="4"/>
  <c r="G508" i="4" s="1"/>
  <c r="F502" i="4"/>
  <c r="F508" i="4" s="1"/>
  <c r="E502" i="4"/>
  <c r="E508" i="4" s="1"/>
  <c r="D502" i="4"/>
  <c r="D508" i="4" s="1"/>
  <c r="C502" i="4"/>
  <c r="R501" i="4"/>
  <c r="R507" i="4" s="1"/>
  <c r="Q501" i="4"/>
  <c r="Q507" i="4" s="1"/>
  <c r="P501" i="4"/>
  <c r="P507" i="4" s="1"/>
  <c r="O501" i="4"/>
  <c r="O507" i="4" s="1"/>
  <c r="N501" i="4"/>
  <c r="N507" i="4" s="1"/>
  <c r="M501" i="4"/>
  <c r="M507" i="4" s="1"/>
  <c r="L501" i="4"/>
  <c r="L507" i="4" s="1"/>
  <c r="K501" i="4"/>
  <c r="K507" i="4" s="1"/>
  <c r="J501" i="4"/>
  <c r="J507" i="4" s="1"/>
  <c r="I501" i="4"/>
  <c r="I507" i="4" s="1"/>
  <c r="H501" i="4"/>
  <c r="H507" i="4" s="1"/>
  <c r="G501" i="4"/>
  <c r="G507" i="4" s="1"/>
  <c r="F501" i="4"/>
  <c r="F507" i="4" s="1"/>
  <c r="E501" i="4"/>
  <c r="E507" i="4" s="1"/>
  <c r="D501" i="4"/>
  <c r="D507" i="4" s="1"/>
  <c r="C501" i="4"/>
  <c r="R488" i="4"/>
  <c r="Q488" i="4"/>
  <c r="P488" i="4"/>
  <c r="O488" i="4"/>
  <c r="N488" i="4"/>
  <c r="M488" i="4"/>
  <c r="L488" i="4"/>
  <c r="K488" i="4"/>
  <c r="J488" i="4"/>
  <c r="I488" i="4"/>
  <c r="H488" i="4"/>
  <c r="G488" i="4"/>
  <c r="F488" i="4"/>
  <c r="E488" i="4"/>
  <c r="D488" i="4"/>
  <c r="C488" i="4"/>
  <c r="R487" i="4"/>
  <c r="Q487" i="4"/>
  <c r="P487" i="4"/>
  <c r="O487" i="4"/>
  <c r="N487" i="4"/>
  <c r="M487" i="4"/>
  <c r="L487" i="4"/>
  <c r="K487" i="4"/>
  <c r="J487" i="4"/>
  <c r="I487" i="4"/>
  <c r="H487" i="4"/>
  <c r="G487" i="4"/>
  <c r="F487" i="4"/>
  <c r="E487" i="4"/>
  <c r="D487" i="4"/>
  <c r="C487" i="4"/>
  <c r="R486" i="4"/>
  <c r="Q486" i="4"/>
  <c r="P486" i="4"/>
  <c r="O486" i="4"/>
  <c r="N486" i="4"/>
  <c r="M486" i="4"/>
  <c r="L486" i="4"/>
  <c r="K486" i="4"/>
  <c r="J486" i="4"/>
  <c r="I486" i="4"/>
  <c r="H486" i="4"/>
  <c r="G486" i="4"/>
  <c r="F486" i="4"/>
  <c r="E486" i="4"/>
  <c r="D486" i="4"/>
  <c r="C486" i="4"/>
  <c r="R485" i="4"/>
  <c r="Q485" i="4"/>
  <c r="P485" i="4"/>
  <c r="O485" i="4"/>
  <c r="N485" i="4"/>
  <c r="M485" i="4"/>
  <c r="L485" i="4"/>
  <c r="K485" i="4"/>
  <c r="J485" i="4"/>
  <c r="I485" i="4"/>
  <c r="H485" i="4"/>
  <c r="G485" i="4"/>
  <c r="F485" i="4"/>
  <c r="E485" i="4"/>
  <c r="D485" i="4"/>
  <c r="C485" i="4"/>
  <c r="R484" i="4"/>
  <c r="Q484" i="4"/>
  <c r="P484" i="4"/>
  <c r="O484" i="4"/>
  <c r="N484" i="4"/>
  <c r="M484" i="4"/>
  <c r="L484" i="4"/>
  <c r="K484" i="4"/>
  <c r="J484" i="4"/>
  <c r="I484" i="4"/>
  <c r="H484" i="4"/>
  <c r="G484" i="4"/>
  <c r="F484" i="4"/>
  <c r="E484" i="4"/>
  <c r="D484" i="4"/>
  <c r="C484" i="4"/>
  <c r="P483" i="4"/>
  <c r="O483" i="4"/>
  <c r="N483" i="4"/>
  <c r="H483" i="4"/>
  <c r="G483" i="4"/>
  <c r="F483" i="4"/>
  <c r="R476" i="4"/>
  <c r="Q476" i="4"/>
  <c r="P476" i="4"/>
  <c r="O476" i="4"/>
  <c r="N476" i="4"/>
  <c r="M476" i="4"/>
  <c r="L476" i="4"/>
  <c r="K476" i="4"/>
  <c r="J476" i="4"/>
  <c r="I476" i="4"/>
  <c r="H476" i="4"/>
  <c r="G476" i="4"/>
  <c r="F476" i="4"/>
  <c r="E476" i="4"/>
  <c r="D476" i="4"/>
  <c r="C476" i="4"/>
  <c r="R475" i="4"/>
  <c r="Q475" i="4"/>
  <c r="P475" i="4"/>
  <c r="O475" i="4"/>
  <c r="N475" i="4"/>
  <c r="M475" i="4"/>
  <c r="L475" i="4"/>
  <c r="K475" i="4"/>
  <c r="J475" i="4"/>
  <c r="I475" i="4"/>
  <c r="H475" i="4"/>
  <c r="G475" i="4"/>
  <c r="F475" i="4"/>
  <c r="E475" i="4"/>
  <c r="D475" i="4"/>
  <c r="C475" i="4"/>
  <c r="R474" i="4"/>
  <c r="R480" i="4" s="1"/>
  <c r="Q474" i="4"/>
  <c r="Q480" i="4" s="1"/>
  <c r="P474" i="4"/>
  <c r="P480" i="4" s="1"/>
  <c r="O474" i="4"/>
  <c r="O480" i="4" s="1"/>
  <c r="N474" i="4"/>
  <c r="N480" i="4" s="1"/>
  <c r="M474" i="4"/>
  <c r="M480" i="4" s="1"/>
  <c r="L474" i="4"/>
  <c r="L480" i="4" s="1"/>
  <c r="K474" i="4"/>
  <c r="K480" i="4" s="1"/>
  <c r="J474" i="4"/>
  <c r="J480" i="4" s="1"/>
  <c r="I474" i="4"/>
  <c r="I480" i="4" s="1"/>
  <c r="H474" i="4"/>
  <c r="H480" i="4" s="1"/>
  <c r="G474" i="4"/>
  <c r="G480" i="4" s="1"/>
  <c r="F474" i="4"/>
  <c r="F480" i="4" s="1"/>
  <c r="E474" i="4"/>
  <c r="E480" i="4" s="1"/>
  <c r="D474" i="4"/>
  <c r="D480" i="4" s="1"/>
  <c r="C474" i="4"/>
  <c r="R473" i="4"/>
  <c r="R479" i="4" s="1"/>
  <c r="Q473" i="4"/>
  <c r="Q479" i="4" s="1"/>
  <c r="P473" i="4"/>
  <c r="P479" i="4" s="1"/>
  <c r="O473" i="4"/>
  <c r="O479" i="4" s="1"/>
  <c r="N473" i="4"/>
  <c r="N479" i="4" s="1"/>
  <c r="M473" i="4"/>
  <c r="M479" i="4" s="1"/>
  <c r="L473" i="4"/>
  <c r="L479" i="4" s="1"/>
  <c r="K473" i="4"/>
  <c r="K479" i="4" s="1"/>
  <c r="J473" i="4"/>
  <c r="J479" i="4" s="1"/>
  <c r="I473" i="4"/>
  <c r="I479" i="4" s="1"/>
  <c r="H473" i="4"/>
  <c r="H479" i="4" s="1"/>
  <c r="G473" i="4"/>
  <c r="G479" i="4" s="1"/>
  <c r="F473" i="4"/>
  <c r="F479" i="4" s="1"/>
  <c r="E473" i="4"/>
  <c r="E479" i="4" s="1"/>
  <c r="D473" i="4"/>
  <c r="D479" i="4" s="1"/>
  <c r="C473" i="4"/>
  <c r="R457" i="4"/>
  <c r="Q457" i="4"/>
  <c r="P457" i="4"/>
  <c r="O457" i="4"/>
  <c r="N457" i="4"/>
  <c r="M457" i="4"/>
  <c r="L457" i="4"/>
  <c r="K457" i="4"/>
  <c r="J457" i="4"/>
  <c r="I457" i="4"/>
  <c r="H457" i="4"/>
  <c r="G457" i="4"/>
  <c r="F457" i="4"/>
  <c r="E457" i="4"/>
  <c r="D457" i="4"/>
  <c r="C457" i="4"/>
  <c r="R456" i="4"/>
  <c r="R471" i="4" s="1"/>
  <c r="R481" i="4" s="1"/>
  <c r="Q456" i="4"/>
  <c r="Q471" i="4" s="1"/>
  <c r="Q481" i="4" s="1"/>
  <c r="P456" i="4"/>
  <c r="P471" i="4" s="1"/>
  <c r="P481" i="4" s="1"/>
  <c r="O456" i="4"/>
  <c r="O471" i="4" s="1"/>
  <c r="O481" i="4" s="1"/>
  <c r="N456" i="4"/>
  <c r="N471" i="4" s="1"/>
  <c r="N481" i="4" s="1"/>
  <c r="M456" i="4"/>
  <c r="M471" i="4" s="1"/>
  <c r="M481" i="4" s="1"/>
  <c r="L456" i="4"/>
  <c r="L471" i="4" s="1"/>
  <c r="L481" i="4" s="1"/>
  <c r="K456" i="4"/>
  <c r="K471" i="4" s="1"/>
  <c r="K481" i="4" s="1"/>
  <c r="J456" i="4"/>
  <c r="J471" i="4" s="1"/>
  <c r="J481" i="4" s="1"/>
  <c r="I456" i="4"/>
  <c r="I471" i="4" s="1"/>
  <c r="I481" i="4" s="1"/>
  <c r="H456" i="4"/>
  <c r="H471" i="4" s="1"/>
  <c r="H481" i="4" s="1"/>
  <c r="G456" i="4"/>
  <c r="G471" i="4" s="1"/>
  <c r="G481" i="4" s="1"/>
  <c r="F456" i="4"/>
  <c r="F471" i="4" s="1"/>
  <c r="F481" i="4" s="1"/>
  <c r="E456" i="4"/>
  <c r="E471" i="4" s="1"/>
  <c r="E481" i="4" s="1"/>
  <c r="D456" i="4"/>
  <c r="D471" i="4" s="1"/>
  <c r="D481" i="4" s="1"/>
  <c r="C456" i="4"/>
  <c r="R448" i="4"/>
  <c r="Q448" i="4"/>
  <c r="P448" i="4"/>
  <c r="P56" i="3" s="1"/>
  <c r="O448" i="4"/>
  <c r="N448" i="4"/>
  <c r="M448" i="4"/>
  <c r="M56" i="3" s="1"/>
  <c r="L448" i="4"/>
  <c r="K448" i="4"/>
  <c r="J448" i="4"/>
  <c r="I448" i="4"/>
  <c r="I56" i="3" s="1"/>
  <c r="G448" i="4"/>
  <c r="E448" i="4"/>
  <c r="E56" i="3" s="1"/>
  <c r="D448" i="4"/>
  <c r="C448" i="4"/>
  <c r="R447" i="4"/>
  <c r="Q447" i="4"/>
  <c r="Q55" i="3" s="1"/>
  <c r="P447" i="4"/>
  <c r="P55" i="3" s="1"/>
  <c r="O447" i="4"/>
  <c r="N447" i="4"/>
  <c r="M447" i="4"/>
  <c r="M55" i="3" s="1"/>
  <c r="L447" i="4"/>
  <c r="K447" i="4"/>
  <c r="J447" i="4"/>
  <c r="I447" i="4"/>
  <c r="I55" i="3" s="1"/>
  <c r="G447" i="4"/>
  <c r="E447" i="4"/>
  <c r="E55" i="3" s="1"/>
  <c r="D447" i="4"/>
  <c r="C447" i="4"/>
  <c r="R446" i="4"/>
  <c r="R452" i="4" s="1"/>
  <c r="Q446" i="4"/>
  <c r="Q452" i="4" s="1"/>
  <c r="P446" i="4"/>
  <c r="P452" i="4" s="1"/>
  <c r="O446" i="4"/>
  <c r="O452" i="4" s="1"/>
  <c r="N446" i="4"/>
  <c r="M446" i="4"/>
  <c r="L446" i="4"/>
  <c r="L452" i="4" s="1"/>
  <c r="K446" i="4"/>
  <c r="K452" i="4" s="1"/>
  <c r="J446" i="4"/>
  <c r="J452" i="4" s="1"/>
  <c r="I446" i="4"/>
  <c r="I452" i="4" s="1"/>
  <c r="H446" i="4"/>
  <c r="G446" i="4"/>
  <c r="G452" i="4" s="1"/>
  <c r="F446" i="4"/>
  <c r="E446" i="4"/>
  <c r="D446" i="4"/>
  <c r="C446" i="4"/>
  <c r="R445" i="4"/>
  <c r="R451" i="4" s="1"/>
  <c r="Q445" i="4"/>
  <c r="Q451" i="4" s="1"/>
  <c r="P445" i="4"/>
  <c r="P451" i="4" s="1"/>
  <c r="O445" i="4"/>
  <c r="O451" i="4" s="1"/>
  <c r="N445" i="4"/>
  <c r="M445" i="4"/>
  <c r="M451" i="4" s="1"/>
  <c r="L445" i="4"/>
  <c r="L451" i="4" s="1"/>
  <c r="K445" i="4"/>
  <c r="J445" i="4"/>
  <c r="J451" i="4" s="1"/>
  <c r="I445" i="4"/>
  <c r="I451" i="4" s="1"/>
  <c r="H445" i="4"/>
  <c r="G445" i="4"/>
  <c r="G451" i="4" s="1"/>
  <c r="F445" i="4"/>
  <c r="E445" i="4"/>
  <c r="E451" i="4" s="1"/>
  <c r="D445" i="4"/>
  <c r="D451" i="4" s="1"/>
  <c r="C445" i="4"/>
  <c r="Q442" i="4"/>
  <c r="Q50" i="3" s="1"/>
  <c r="O442" i="4"/>
  <c r="O50" i="3" s="1"/>
  <c r="N442" i="4"/>
  <c r="N50" i="3" s="1"/>
  <c r="M442" i="4"/>
  <c r="M50" i="3" s="1"/>
  <c r="L442" i="4"/>
  <c r="L50" i="3" s="1"/>
  <c r="K442" i="4"/>
  <c r="K50" i="3" s="1"/>
  <c r="I442" i="4"/>
  <c r="G442" i="4"/>
  <c r="F442" i="4"/>
  <c r="E442" i="4"/>
  <c r="E50" i="3" s="1"/>
  <c r="D442" i="4"/>
  <c r="D50" i="3" s="1"/>
  <c r="C442" i="4"/>
  <c r="R441" i="4"/>
  <c r="Q441" i="4"/>
  <c r="P441" i="4"/>
  <c r="O441" i="4"/>
  <c r="N441" i="4"/>
  <c r="M441" i="4"/>
  <c r="L441" i="4"/>
  <c r="K441" i="4"/>
  <c r="J441" i="4"/>
  <c r="I441" i="4"/>
  <c r="H441" i="4"/>
  <c r="G441" i="4"/>
  <c r="F441" i="4"/>
  <c r="E441" i="4"/>
  <c r="D441" i="4"/>
  <c r="C441" i="4"/>
  <c r="S441" i="4" s="1"/>
  <c r="R432" i="4"/>
  <c r="Q432" i="4"/>
  <c r="Q40" i="3" s="1"/>
  <c r="P432" i="4"/>
  <c r="O432" i="4"/>
  <c r="N432" i="4"/>
  <c r="K432" i="4"/>
  <c r="J432" i="4"/>
  <c r="I432" i="4"/>
  <c r="H432" i="4"/>
  <c r="G432" i="4"/>
  <c r="G40" i="3" s="1"/>
  <c r="F432" i="4"/>
  <c r="C432" i="4"/>
  <c r="R431" i="4"/>
  <c r="R39" i="3" s="1"/>
  <c r="Q431" i="4"/>
  <c r="Q39" i="3" s="1"/>
  <c r="P431" i="4"/>
  <c r="O431" i="4"/>
  <c r="N431" i="4"/>
  <c r="M431" i="4"/>
  <c r="M39" i="3" s="1"/>
  <c r="L431" i="4"/>
  <c r="K431" i="4"/>
  <c r="J431" i="4"/>
  <c r="J39" i="3" s="1"/>
  <c r="I431" i="4"/>
  <c r="I39" i="3" s="1"/>
  <c r="H431" i="4"/>
  <c r="G431" i="4"/>
  <c r="F431" i="4"/>
  <c r="E431" i="4"/>
  <c r="D431" i="4"/>
  <c r="C431" i="4"/>
  <c r="R430" i="4"/>
  <c r="R38" i="3" s="1"/>
  <c r="Q430" i="4"/>
  <c r="Q38" i="3" s="1"/>
  <c r="P430" i="4"/>
  <c r="O430" i="4"/>
  <c r="N430" i="4"/>
  <c r="M430" i="4"/>
  <c r="M38" i="3" s="1"/>
  <c r="L430" i="4"/>
  <c r="K430" i="4"/>
  <c r="J430" i="4"/>
  <c r="J38" i="3" s="1"/>
  <c r="I430" i="4"/>
  <c r="I38" i="3" s="1"/>
  <c r="H430" i="4"/>
  <c r="G430" i="4"/>
  <c r="F430" i="4"/>
  <c r="E430" i="4"/>
  <c r="D430" i="4"/>
  <c r="C430" i="4"/>
  <c r="R429" i="4"/>
  <c r="Q429" i="4"/>
  <c r="Q37" i="3" s="1"/>
  <c r="P429" i="4"/>
  <c r="O429" i="4"/>
  <c r="N429" i="4"/>
  <c r="M429" i="4"/>
  <c r="L429" i="4"/>
  <c r="K429" i="4"/>
  <c r="J429" i="4"/>
  <c r="I429" i="4"/>
  <c r="I37" i="3" s="1"/>
  <c r="H429" i="4"/>
  <c r="G429" i="4"/>
  <c r="F429" i="4"/>
  <c r="E429" i="4"/>
  <c r="D429" i="4"/>
  <c r="C429" i="4"/>
  <c r="R428" i="4"/>
  <c r="Q428" i="4"/>
  <c r="Q36" i="3" s="1"/>
  <c r="P428" i="4"/>
  <c r="O428" i="4"/>
  <c r="N428" i="4"/>
  <c r="M428" i="4"/>
  <c r="L428" i="4"/>
  <c r="K428" i="4"/>
  <c r="J428" i="4"/>
  <c r="I428" i="4"/>
  <c r="I36" i="3" s="1"/>
  <c r="H428" i="4"/>
  <c r="G428" i="4"/>
  <c r="F428" i="4"/>
  <c r="E428" i="4"/>
  <c r="D428" i="4"/>
  <c r="C428" i="4"/>
  <c r="R424" i="4"/>
  <c r="Q424" i="4"/>
  <c r="P424" i="4"/>
  <c r="O424" i="4"/>
  <c r="N424" i="4"/>
  <c r="M424" i="4"/>
  <c r="L424" i="4"/>
  <c r="K424" i="4"/>
  <c r="J424" i="4"/>
  <c r="I424" i="4"/>
  <c r="H424" i="4"/>
  <c r="G424" i="4"/>
  <c r="F424" i="4"/>
  <c r="E424" i="4"/>
  <c r="D424" i="4"/>
  <c r="C424" i="4"/>
  <c r="S424" i="4" s="1"/>
  <c r="R423" i="4"/>
  <c r="Q423" i="4"/>
  <c r="P423" i="4"/>
  <c r="O423" i="4"/>
  <c r="N423" i="4"/>
  <c r="M423" i="4"/>
  <c r="L423" i="4"/>
  <c r="K423" i="4"/>
  <c r="J423" i="4"/>
  <c r="I423" i="4"/>
  <c r="H423" i="4"/>
  <c r="G423" i="4"/>
  <c r="F423" i="4"/>
  <c r="E423" i="4"/>
  <c r="D423" i="4"/>
  <c r="C423" i="4"/>
  <c r="S423" i="4" s="1"/>
  <c r="R401" i="4"/>
  <c r="Q401" i="4"/>
  <c r="P401" i="4"/>
  <c r="O401" i="4"/>
  <c r="N401" i="4"/>
  <c r="M401" i="4"/>
  <c r="L401" i="4"/>
  <c r="K401" i="4"/>
  <c r="J401" i="4"/>
  <c r="I401" i="4"/>
  <c r="H401" i="4"/>
  <c r="G401" i="4"/>
  <c r="F401" i="4"/>
  <c r="E401" i="4"/>
  <c r="D401" i="4"/>
  <c r="C401" i="4"/>
  <c r="R400" i="4"/>
  <c r="R415" i="4" s="1"/>
  <c r="R425" i="4" s="1"/>
  <c r="Q400" i="4"/>
  <c r="Q415" i="4" s="1"/>
  <c r="Q425" i="4" s="1"/>
  <c r="P400" i="4"/>
  <c r="P415" i="4" s="1"/>
  <c r="P425" i="4" s="1"/>
  <c r="O400" i="4"/>
  <c r="O415" i="4" s="1"/>
  <c r="O425" i="4" s="1"/>
  <c r="N400" i="4"/>
  <c r="N415" i="4" s="1"/>
  <c r="N425" i="4" s="1"/>
  <c r="M400" i="4"/>
  <c r="M415" i="4" s="1"/>
  <c r="M425" i="4" s="1"/>
  <c r="L400" i="4"/>
  <c r="L415" i="4" s="1"/>
  <c r="L425" i="4" s="1"/>
  <c r="K400" i="4"/>
  <c r="K415" i="4" s="1"/>
  <c r="K425" i="4" s="1"/>
  <c r="J400" i="4"/>
  <c r="J415" i="4" s="1"/>
  <c r="J425" i="4" s="1"/>
  <c r="I400" i="4"/>
  <c r="I415" i="4" s="1"/>
  <c r="I425" i="4" s="1"/>
  <c r="H400" i="4"/>
  <c r="H415" i="4" s="1"/>
  <c r="H425" i="4" s="1"/>
  <c r="G400" i="4"/>
  <c r="G415" i="4" s="1"/>
  <c r="G425" i="4" s="1"/>
  <c r="F400" i="4"/>
  <c r="F415" i="4" s="1"/>
  <c r="F425" i="4" s="1"/>
  <c r="E400" i="4"/>
  <c r="E415" i="4" s="1"/>
  <c r="E425" i="4" s="1"/>
  <c r="D400" i="4"/>
  <c r="D415" i="4" s="1"/>
  <c r="D425" i="4" s="1"/>
  <c r="C400" i="4"/>
  <c r="S394" i="4"/>
  <c r="S393" i="4"/>
  <c r="R392" i="4"/>
  <c r="Q392" i="4"/>
  <c r="P392" i="4"/>
  <c r="O392" i="4"/>
  <c r="N392" i="4"/>
  <c r="M392" i="4"/>
  <c r="L392" i="4"/>
  <c r="K392" i="4"/>
  <c r="J392" i="4"/>
  <c r="I392" i="4"/>
  <c r="H392" i="4"/>
  <c r="G392" i="4"/>
  <c r="F392" i="4"/>
  <c r="E392" i="4"/>
  <c r="D392" i="4"/>
  <c r="C392" i="4"/>
  <c r="R391" i="4"/>
  <c r="Q391" i="4"/>
  <c r="P391" i="4"/>
  <c r="O391" i="4"/>
  <c r="N391" i="4"/>
  <c r="M391" i="4"/>
  <c r="L391" i="4"/>
  <c r="K391" i="4"/>
  <c r="J391" i="4"/>
  <c r="I391" i="4"/>
  <c r="H391" i="4"/>
  <c r="G391" i="4"/>
  <c r="F391" i="4"/>
  <c r="E391" i="4"/>
  <c r="D391" i="4"/>
  <c r="C391" i="4"/>
  <c r="R390" i="4"/>
  <c r="R396" i="4" s="1"/>
  <c r="Q390" i="4"/>
  <c r="Q396" i="4" s="1"/>
  <c r="P390" i="4"/>
  <c r="P396" i="4" s="1"/>
  <c r="O390" i="4"/>
  <c r="O396" i="4" s="1"/>
  <c r="N390" i="4"/>
  <c r="N396" i="4" s="1"/>
  <c r="M390" i="4"/>
  <c r="M396" i="4" s="1"/>
  <c r="L390" i="4"/>
  <c r="L396" i="4" s="1"/>
  <c r="K390" i="4"/>
  <c r="K396" i="4" s="1"/>
  <c r="J390" i="4"/>
  <c r="J396" i="4" s="1"/>
  <c r="I390" i="4"/>
  <c r="I396" i="4" s="1"/>
  <c r="H390" i="4"/>
  <c r="H396" i="4" s="1"/>
  <c r="G390" i="4"/>
  <c r="G396" i="4" s="1"/>
  <c r="F390" i="4"/>
  <c r="F396" i="4" s="1"/>
  <c r="E390" i="4"/>
  <c r="E396" i="4" s="1"/>
  <c r="D390" i="4"/>
  <c r="D396" i="4" s="1"/>
  <c r="C390" i="4"/>
  <c r="R389" i="4"/>
  <c r="R395" i="4" s="1"/>
  <c r="Q389" i="4"/>
  <c r="Q395" i="4" s="1"/>
  <c r="P389" i="4"/>
  <c r="P395" i="4" s="1"/>
  <c r="O389" i="4"/>
  <c r="O395" i="4" s="1"/>
  <c r="N389" i="4"/>
  <c r="N395" i="4" s="1"/>
  <c r="M389" i="4"/>
  <c r="M395" i="4" s="1"/>
  <c r="L389" i="4"/>
  <c r="L395" i="4" s="1"/>
  <c r="K389" i="4"/>
  <c r="K395" i="4" s="1"/>
  <c r="J389" i="4"/>
  <c r="J395" i="4" s="1"/>
  <c r="I389" i="4"/>
  <c r="H389" i="4"/>
  <c r="H395" i="4" s="1"/>
  <c r="G389" i="4"/>
  <c r="G395" i="4" s="1"/>
  <c r="F389" i="4"/>
  <c r="F395" i="4" s="1"/>
  <c r="E389" i="4"/>
  <c r="E395" i="4" s="1"/>
  <c r="D389" i="4"/>
  <c r="D395" i="4" s="1"/>
  <c r="C389" i="4"/>
  <c r="R386" i="4"/>
  <c r="P386" i="4"/>
  <c r="O386" i="4"/>
  <c r="N386" i="4"/>
  <c r="M386" i="4"/>
  <c r="L386" i="4"/>
  <c r="K386" i="4"/>
  <c r="J386" i="4"/>
  <c r="H386" i="4"/>
  <c r="G386" i="4"/>
  <c r="F386" i="4"/>
  <c r="E386" i="4"/>
  <c r="D386" i="4"/>
  <c r="C386" i="4"/>
  <c r="R385" i="4"/>
  <c r="Q385" i="4"/>
  <c r="P385" i="4"/>
  <c r="O385" i="4"/>
  <c r="N385" i="4"/>
  <c r="M385" i="4"/>
  <c r="L385" i="4"/>
  <c r="K385" i="4"/>
  <c r="J385" i="4"/>
  <c r="I385" i="4"/>
  <c r="H385" i="4"/>
  <c r="G385" i="4"/>
  <c r="F385" i="4"/>
  <c r="E385" i="4"/>
  <c r="D385" i="4"/>
  <c r="C385" i="4"/>
  <c r="S385" i="4" s="1"/>
  <c r="S383" i="4"/>
  <c r="R376" i="4"/>
  <c r="Q376" i="4"/>
  <c r="P376" i="4"/>
  <c r="O376" i="4"/>
  <c r="N376" i="4"/>
  <c r="M376" i="4"/>
  <c r="L376" i="4"/>
  <c r="K376" i="4"/>
  <c r="J376" i="4"/>
  <c r="I376" i="4"/>
  <c r="H376" i="4"/>
  <c r="G376" i="4"/>
  <c r="F376" i="4"/>
  <c r="E376" i="4"/>
  <c r="D376" i="4"/>
  <c r="C376" i="4"/>
  <c r="R375" i="4"/>
  <c r="Q375" i="4"/>
  <c r="P375" i="4"/>
  <c r="O375" i="4"/>
  <c r="N375" i="4"/>
  <c r="M375" i="4"/>
  <c r="L375" i="4"/>
  <c r="K375" i="4"/>
  <c r="J375" i="4"/>
  <c r="I375" i="4"/>
  <c r="H375" i="4"/>
  <c r="G375" i="4"/>
  <c r="F375" i="4"/>
  <c r="E375" i="4"/>
  <c r="D375" i="4"/>
  <c r="C375" i="4"/>
  <c r="R374" i="4"/>
  <c r="Q374" i="4"/>
  <c r="P374" i="4"/>
  <c r="O374" i="4"/>
  <c r="N374" i="4"/>
  <c r="M374" i="4"/>
  <c r="L374" i="4"/>
  <c r="K374" i="4"/>
  <c r="J374" i="4"/>
  <c r="I374" i="4"/>
  <c r="H374" i="4"/>
  <c r="G374" i="4"/>
  <c r="F374" i="4"/>
  <c r="E374" i="4"/>
  <c r="D374" i="4"/>
  <c r="C374" i="4"/>
  <c r="R373" i="4"/>
  <c r="Q373" i="4"/>
  <c r="P373" i="4"/>
  <c r="O373" i="4"/>
  <c r="N373" i="4"/>
  <c r="M373" i="4"/>
  <c r="L373" i="4"/>
  <c r="K373" i="4"/>
  <c r="J373" i="4"/>
  <c r="I373" i="4"/>
  <c r="H373" i="4"/>
  <c r="G373" i="4"/>
  <c r="F373" i="4"/>
  <c r="E373" i="4"/>
  <c r="D373" i="4"/>
  <c r="C373" i="4"/>
  <c r="R372" i="4"/>
  <c r="Q372" i="4"/>
  <c r="P372" i="4"/>
  <c r="O372" i="4"/>
  <c r="N372" i="4"/>
  <c r="M372" i="4"/>
  <c r="L372" i="4"/>
  <c r="K372" i="4"/>
  <c r="J372" i="4"/>
  <c r="I372" i="4"/>
  <c r="H372" i="4"/>
  <c r="G372" i="4"/>
  <c r="F372" i="4"/>
  <c r="E372" i="4"/>
  <c r="D372" i="4"/>
  <c r="C372" i="4"/>
  <c r="S366" i="4"/>
  <c r="S365" i="4"/>
  <c r="R364" i="4"/>
  <c r="Q364" i="4"/>
  <c r="P364" i="4"/>
  <c r="O364" i="4"/>
  <c r="N364" i="4"/>
  <c r="M364" i="4"/>
  <c r="L364" i="4"/>
  <c r="K364" i="4"/>
  <c r="J364" i="4"/>
  <c r="I364" i="4"/>
  <c r="H364" i="4"/>
  <c r="G364" i="4"/>
  <c r="F364" i="4"/>
  <c r="E364" i="4"/>
  <c r="D364" i="4"/>
  <c r="C364" i="4"/>
  <c r="R363" i="4"/>
  <c r="Q363" i="4"/>
  <c r="P363" i="4"/>
  <c r="O363" i="4"/>
  <c r="N363" i="4"/>
  <c r="M363" i="4"/>
  <c r="L363" i="4"/>
  <c r="K363" i="4"/>
  <c r="J363" i="4"/>
  <c r="I363" i="4"/>
  <c r="H363" i="4"/>
  <c r="G363" i="4"/>
  <c r="F363" i="4"/>
  <c r="E363" i="4"/>
  <c r="D363" i="4"/>
  <c r="C363" i="4"/>
  <c r="R362" i="4"/>
  <c r="R368" i="4" s="1"/>
  <c r="Q362" i="4"/>
  <c r="Q368" i="4" s="1"/>
  <c r="P362" i="4"/>
  <c r="P368" i="4" s="1"/>
  <c r="O362" i="4"/>
  <c r="O368" i="4" s="1"/>
  <c r="N362" i="4"/>
  <c r="N368" i="4" s="1"/>
  <c r="M362" i="4"/>
  <c r="M368" i="4" s="1"/>
  <c r="L362" i="4"/>
  <c r="L368" i="4" s="1"/>
  <c r="K362" i="4"/>
  <c r="K368" i="4" s="1"/>
  <c r="J362" i="4"/>
  <c r="J368" i="4" s="1"/>
  <c r="I362" i="4"/>
  <c r="H362" i="4"/>
  <c r="H368" i="4" s="1"/>
  <c r="G362" i="4"/>
  <c r="G368" i="4" s="1"/>
  <c r="F362" i="4"/>
  <c r="F368" i="4" s="1"/>
  <c r="E362" i="4"/>
  <c r="E368" i="4" s="1"/>
  <c r="D362" i="4"/>
  <c r="D368" i="4" s="1"/>
  <c r="C362" i="4"/>
  <c r="R361" i="4"/>
  <c r="R367" i="4" s="1"/>
  <c r="Q361" i="4"/>
  <c r="Q367" i="4" s="1"/>
  <c r="P361" i="4"/>
  <c r="P367" i="4" s="1"/>
  <c r="O361" i="4"/>
  <c r="O367" i="4" s="1"/>
  <c r="N361" i="4"/>
  <c r="N367" i="4" s="1"/>
  <c r="M361" i="4"/>
  <c r="M367" i="4" s="1"/>
  <c r="L361" i="4"/>
  <c r="L367" i="4" s="1"/>
  <c r="K361" i="4"/>
  <c r="K367" i="4" s="1"/>
  <c r="J361" i="4"/>
  <c r="J367" i="4" s="1"/>
  <c r="I361" i="4"/>
  <c r="H361" i="4"/>
  <c r="H367" i="4" s="1"/>
  <c r="G361" i="4"/>
  <c r="G367" i="4" s="1"/>
  <c r="F361" i="4"/>
  <c r="F367" i="4" s="1"/>
  <c r="E361" i="4"/>
  <c r="E367" i="4" s="1"/>
  <c r="D361" i="4"/>
  <c r="D367" i="4" s="1"/>
  <c r="C361" i="4"/>
  <c r="R358" i="4"/>
  <c r="Q358" i="4"/>
  <c r="P358" i="4"/>
  <c r="O358" i="4"/>
  <c r="N358" i="4"/>
  <c r="M358" i="4"/>
  <c r="L358" i="4"/>
  <c r="J358" i="4"/>
  <c r="I358" i="4"/>
  <c r="H358" i="4"/>
  <c r="G358" i="4"/>
  <c r="F358" i="4"/>
  <c r="E358" i="4"/>
  <c r="D358" i="4"/>
  <c r="R357" i="4"/>
  <c r="Q357" i="4"/>
  <c r="P357" i="4"/>
  <c r="O357" i="4"/>
  <c r="N357" i="4"/>
  <c r="M357" i="4"/>
  <c r="L357" i="4"/>
  <c r="K357" i="4"/>
  <c r="J357" i="4"/>
  <c r="I357" i="4"/>
  <c r="H357" i="4"/>
  <c r="G357" i="4"/>
  <c r="F357" i="4"/>
  <c r="E357" i="4"/>
  <c r="D357" i="4"/>
  <c r="C357" i="4"/>
  <c r="S357" i="4" s="1"/>
  <c r="R348" i="4"/>
  <c r="Q348" i="4"/>
  <c r="P348" i="4"/>
  <c r="O348" i="4"/>
  <c r="N348" i="4"/>
  <c r="M348" i="4"/>
  <c r="L348" i="4"/>
  <c r="K348" i="4"/>
  <c r="J348" i="4"/>
  <c r="I348" i="4"/>
  <c r="H348" i="4"/>
  <c r="G348" i="4"/>
  <c r="F348" i="4"/>
  <c r="E348" i="4"/>
  <c r="D348" i="4"/>
  <c r="C348" i="4"/>
  <c r="R347" i="4"/>
  <c r="Q347" i="4"/>
  <c r="P347" i="4"/>
  <c r="O347" i="4"/>
  <c r="N347" i="4"/>
  <c r="M347" i="4"/>
  <c r="L347" i="4"/>
  <c r="K347" i="4"/>
  <c r="J347" i="4"/>
  <c r="I347" i="4"/>
  <c r="H347" i="4"/>
  <c r="G347" i="4"/>
  <c r="F347" i="4"/>
  <c r="E347" i="4"/>
  <c r="D347" i="4"/>
  <c r="C347" i="4"/>
  <c r="R346" i="4"/>
  <c r="Q346" i="4"/>
  <c r="P346" i="4"/>
  <c r="O346" i="4"/>
  <c r="N346" i="4"/>
  <c r="M346" i="4"/>
  <c r="L346" i="4"/>
  <c r="K346" i="4"/>
  <c r="J346" i="4"/>
  <c r="I346" i="4"/>
  <c r="H346" i="4"/>
  <c r="G346" i="4"/>
  <c r="F346" i="4"/>
  <c r="E346" i="4"/>
  <c r="D346" i="4"/>
  <c r="C346" i="4"/>
  <c r="R345" i="4"/>
  <c r="Q345" i="4"/>
  <c r="P345" i="4"/>
  <c r="O345" i="4"/>
  <c r="N345" i="4"/>
  <c r="M345" i="4"/>
  <c r="L345" i="4"/>
  <c r="K345" i="4"/>
  <c r="J345" i="4"/>
  <c r="I345" i="4"/>
  <c r="H345" i="4"/>
  <c r="G345" i="4"/>
  <c r="F345" i="4"/>
  <c r="E345" i="4"/>
  <c r="D345" i="4"/>
  <c r="C345" i="4"/>
  <c r="R344" i="4"/>
  <c r="Q344" i="4"/>
  <c r="P344" i="4"/>
  <c r="O344" i="4"/>
  <c r="N344" i="4"/>
  <c r="M344" i="4"/>
  <c r="L344" i="4"/>
  <c r="K344" i="4"/>
  <c r="J344" i="4"/>
  <c r="I344" i="4"/>
  <c r="H344" i="4"/>
  <c r="G344" i="4"/>
  <c r="F344" i="4"/>
  <c r="E344" i="4"/>
  <c r="D344" i="4"/>
  <c r="C344" i="4"/>
  <c r="S338" i="4"/>
  <c r="S337" i="4"/>
  <c r="R336" i="4"/>
  <c r="Q336" i="4"/>
  <c r="P336" i="4"/>
  <c r="O336" i="4"/>
  <c r="N336" i="4"/>
  <c r="M336" i="4"/>
  <c r="L336" i="4"/>
  <c r="K336" i="4"/>
  <c r="J336" i="4"/>
  <c r="I336" i="4"/>
  <c r="H336" i="4"/>
  <c r="G336" i="4"/>
  <c r="F336" i="4"/>
  <c r="E336" i="4"/>
  <c r="D336" i="4"/>
  <c r="C336" i="4"/>
  <c r="R335" i="4"/>
  <c r="Q335" i="4"/>
  <c r="P335" i="4"/>
  <c r="O335" i="4"/>
  <c r="N335" i="4"/>
  <c r="M335" i="4"/>
  <c r="L335" i="4"/>
  <c r="K335" i="4"/>
  <c r="J335" i="4"/>
  <c r="I335" i="4"/>
  <c r="H335" i="4"/>
  <c r="G335" i="4"/>
  <c r="F335" i="4"/>
  <c r="E335" i="4"/>
  <c r="D335" i="4"/>
  <c r="C335" i="4"/>
  <c r="R334" i="4"/>
  <c r="R340" i="4" s="1"/>
  <c r="Q334" i="4"/>
  <c r="Q340" i="4" s="1"/>
  <c r="P334" i="4"/>
  <c r="P340" i="4" s="1"/>
  <c r="O334" i="4"/>
  <c r="O340" i="4" s="1"/>
  <c r="N334" i="4"/>
  <c r="N340" i="4" s="1"/>
  <c r="M334" i="4"/>
  <c r="M340" i="4" s="1"/>
  <c r="L334" i="4"/>
  <c r="L340" i="4" s="1"/>
  <c r="K334" i="4"/>
  <c r="K340" i="4" s="1"/>
  <c r="J334" i="4"/>
  <c r="J340" i="4" s="1"/>
  <c r="H334" i="4"/>
  <c r="F334" i="4"/>
  <c r="E334" i="4"/>
  <c r="E340" i="4" s="1"/>
  <c r="D334" i="4"/>
  <c r="D340" i="4" s="1"/>
  <c r="C334" i="4"/>
  <c r="R333" i="4"/>
  <c r="R339" i="4" s="1"/>
  <c r="Q333" i="4"/>
  <c r="P333" i="4"/>
  <c r="O333" i="4"/>
  <c r="O339" i="4" s="1"/>
  <c r="N333" i="4"/>
  <c r="M333" i="4"/>
  <c r="L333" i="4"/>
  <c r="K333" i="4"/>
  <c r="J333" i="4"/>
  <c r="H333" i="4"/>
  <c r="F333" i="4"/>
  <c r="E333" i="4"/>
  <c r="D333" i="4"/>
  <c r="D339" i="4" s="1"/>
  <c r="C333" i="4"/>
  <c r="S330" i="4"/>
  <c r="S329" i="4"/>
  <c r="S328" i="4"/>
  <c r="S327" i="4"/>
  <c r="R320" i="4"/>
  <c r="Q320" i="4"/>
  <c r="P320" i="4"/>
  <c r="O320" i="4"/>
  <c r="M320" i="4"/>
  <c r="K320" i="4"/>
  <c r="J320" i="4"/>
  <c r="I320" i="4"/>
  <c r="H320" i="4"/>
  <c r="G320" i="4"/>
  <c r="E320" i="4"/>
  <c r="C320" i="4"/>
  <c r="R319" i="4"/>
  <c r="Q319" i="4"/>
  <c r="P319" i="4"/>
  <c r="O319" i="4"/>
  <c r="N319" i="4"/>
  <c r="M319" i="4"/>
  <c r="L319" i="4"/>
  <c r="K319" i="4"/>
  <c r="J319" i="4"/>
  <c r="I319" i="4"/>
  <c r="H319" i="4"/>
  <c r="G319" i="4"/>
  <c r="E319" i="4"/>
  <c r="C319" i="4"/>
  <c r="R318" i="4"/>
  <c r="Q318" i="4"/>
  <c r="P318" i="4"/>
  <c r="O318" i="4"/>
  <c r="N318" i="4"/>
  <c r="M318" i="4"/>
  <c r="L318" i="4"/>
  <c r="K318" i="4"/>
  <c r="J318" i="4"/>
  <c r="I318" i="4"/>
  <c r="H318" i="4"/>
  <c r="G318" i="4"/>
  <c r="E318" i="4"/>
  <c r="C318" i="4"/>
  <c r="R317" i="4"/>
  <c r="Q317" i="4"/>
  <c r="P317" i="4"/>
  <c r="O317" i="4"/>
  <c r="N317" i="4"/>
  <c r="M317" i="4"/>
  <c r="L317" i="4"/>
  <c r="J317" i="4"/>
  <c r="I317" i="4"/>
  <c r="H317" i="4"/>
  <c r="G317" i="4"/>
  <c r="F317" i="4"/>
  <c r="E317" i="4"/>
  <c r="D317" i="4"/>
  <c r="R316" i="4"/>
  <c r="Q316" i="4"/>
  <c r="P316" i="4"/>
  <c r="O316" i="4"/>
  <c r="N316" i="4"/>
  <c r="M316" i="4"/>
  <c r="L316" i="4"/>
  <c r="J316" i="4"/>
  <c r="H316" i="4"/>
  <c r="G316" i="4"/>
  <c r="F316" i="4"/>
  <c r="E316" i="4"/>
  <c r="D316" i="4"/>
  <c r="S310" i="4"/>
  <c r="S309" i="4"/>
  <c r="R308" i="4"/>
  <c r="Q308" i="4"/>
  <c r="P308" i="4"/>
  <c r="O308" i="4"/>
  <c r="N308" i="4"/>
  <c r="M308" i="4"/>
  <c r="L308" i="4"/>
  <c r="K308" i="4"/>
  <c r="J308" i="4"/>
  <c r="I308" i="4"/>
  <c r="H308" i="4"/>
  <c r="G308" i="4"/>
  <c r="F308" i="4"/>
  <c r="E308" i="4"/>
  <c r="D308" i="4"/>
  <c r="C308" i="4"/>
  <c r="R307" i="4"/>
  <c r="Q307" i="4"/>
  <c r="P307" i="4"/>
  <c r="O307" i="4"/>
  <c r="N307" i="4"/>
  <c r="M307" i="4"/>
  <c r="L307" i="4"/>
  <c r="K307" i="4"/>
  <c r="J307" i="4"/>
  <c r="I307" i="4"/>
  <c r="H307" i="4"/>
  <c r="G307" i="4"/>
  <c r="F307" i="4"/>
  <c r="E307" i="4"/>
  <c r="D307" i="4"/>
  <c r="C307" i="4"/>
  <c r="R306" i="4"/>
  <c r="R312" i="4" s="1"/>
  <c r="Q306" i="4"/>
  <c r="Q312" i="4" s="1"/>
  <c r="P306" i="4"/>
  <c r="P312" i="4" s="1"/>
  <c r="O306" i="4"/>
  <c r="O312" i="4" s="1"/>
  <c r="N306" i="4"/>
  <c r="N312" i="4" s="1"/>
  <c r="M306" i="4"/>
  <c r="M312" i="4" s="1"/>
  <c r="L306" i="4"/>
  <c r="L312" i="4" s="1"/>
  <c r="K306" i="4"/>
  <c r="K312" i="4" s="1"/>
  <c r="J306" i="4"/>
  <c r="J312" i="4" s="1"/>
  <c r="I306" i="4"/>
  <c r="I312" i="4" s="1"/>
  <c r="H306" i="4"/>
  <c r="H312" i="4" s="1"/>
  <c r="G306" i="4"/>
  <c r="G312" i="4" s="1"/>
  <c r="F306" i="4"/>
  <c r="F312" i="4" s="1"/>
  <c r="E306" i="4"/>
  <c r="E312" i="4" s="1"/>
  <c r="D306" i="4"/>
  <c r="D312" i="4" s="1"/>
  <c r="C306" i="4"/>
  <c r="R305" i="4"/>
  <c r="R311" i="4" s="1"/>
  <c r="Q305" i="4"/>
  <c r="Q311" i="4" s="1"/>
  <c r="P305" i="4"/>
  <c r="P311" i="4" s="1"/>
  <c r="O305" i="4"/>
  <c r="O311" i="4" s="1"/>
  <c r="N305" i="4"/>
  <c r="N311" i="4" s="1"/>
  <c r="M305" i="4"/>
  <c r="M311" i="4" s="1"/>
  <c r="L305" i="4"/>
  <c r="L311" i="4" s="1"/>
  <c r="K305" i="4"/>
  <c r="K311" i="4" s="1"/>
  <c r="J305" i="4"/>
  <c r="J311" i="4" s="1"/>
  <c r="I305" i="4"/>
  <c r="I311" i="4" s="1"/>
  <c r="H305" i="4"/>
  <c r="H311" i="4" s="1"/>
  <c r="G305" i="4"/>
  <c r="G311" i="4" s="1"/>
  <c r="F305" i="4"/>
  <c r="F311" i="4" s="1"/>
  <c r="E305" i="4"/>
  <c r="E311" i="4" s="1"/>
  <c r="D305" i="4"/>
  <c r="D311" i="4" s="1"/>
  <c r="C305" i="4"/>
  <c r="R302" i="4"/>
  <c r="Q302" i="4"/>
  <c r="P302" i="4"/>
  <c r="O302" i="4"/>
  <c r="N302" i="4"/>
  <c r="M302" i="4"/>
  <c r="L302" i="4"/>
  <c r="K302" i="4"/>
  <c r="J302" i="4"/>
  <c r="I302" i="4"/>
  <c r="H302" i="4"/>
  <c r="G302" i="4"/>
  <c r="F302" i="4"/>
  <c r="E302" i="4"/>
  <c r="D302" i="4"/>
  <c r="C302" i="4"/>
  <c r="R301" i="4"/>
  <c r="Q301" i="4"/>
  <c r="P301" i="4"/>
  <c r="O301" i="4"/>
  <c r="N301" i="4"/>
  <c r="M301" i="4"/>
  <c r="L301" i="4"/>
  <c r="K301" i="4"/>
  <c r="J301" i="4"/>
  <c r="I301" i="4"/>
  <c r="H301" i="4"/>
  <c r="G301" i="4"/>
  <c r="F301" i="4"/>
  <c r="E301" i="4"/>
  <c r="D301" i="4"/>
  <c r="C301" i="4"/>
  <c r="S301" i="4" s="1"/>
  <c r="S300" i="4"/>
  <c r="S299" i="4"/>
  <c r="R292" i="4"/>
  <c r="Q292" i="4"/>
  <c r="P292" i="4"/>
  <c r="O292" i="4"/>
  <c r="N292" i="4"/>
  <c r="M292" i="4"/>
  <c r="L292" i="4"/>
  <c r="K292" i="4"/>
  <c r="J292" i="4"/>
  <c r="I292" i="4"/>
  <c r="H292" i="4"/>
  <c r="G292" i="4"/>
  <c r="F292" i="4"/>
  <c r="E292" i="4"/>
  <c r="D292" i="4"/>
  <c r="C292" i="4"/>
  <c r="R291" i="4"/>
  <c r="Q291" i="4"/>
  <c r="P291" i="4"/>
  <c r="O291" i="4"/>
  <c r="N291" i="4"/>
  <c r="M291" i="4"/>
  <c r="L291" i="4"/>
  <c r="K291" i="4"/>
  <c r="J291" i="4"/>
  <c r="I291" i="4"/>
  <c r="H291" i="4"/>
  <c r="G291" i="4"/>
  <c r="F291" i="4"/>
  <c r="E291" i="4"/>
  <c r="D291" i="4"/>
  <c r="C291" i="4"/>
  <c r="R290" i="4"/>
  <c r="Q290" i="4"/>
  <c r="P290" i="4"/>
  <c r="O290" i="4"/>
  <c r="N290" i="4"/>
  <c r="M290" i="4"/>
  <c r="L290" i="4"/>
  <c r="K290" i="4"/>
  <c r="J290" i="4"/>
  <c r="I290" i="4"/>
  <c r="H290" i="4"/>
  <c r="G290" i="4"/>
  <c r="F290" i="4"/>
  <c r="E290" i="4"/>
  <c r="D290" i="4"/>
  <c r="C290" i="4"/>
  <c r="R289" i="4"/>
  <c r="Q289" i="4"/>
  <c r="P289" i="4"/>
  <c r="O289" i="4"/>
  <c r="N289" i="4"/>
  <c r="M289" i="4"/>
  <c r="L289" i="4"/>
  <c r="K289" i="4"/>
  <c r="J289" i="4"/>
  <c r="I289" i="4"/>
  <c r="H289" i="4"/>
  <c r="G289" i="4"/>
  <c r="F289" i="4"/>
  <c r="E289" i="4"/>
  <c r="D289" i="4"/>
  <c r="C289" i="4"/>
  <c r="R288" i="4"/>
  <c r="Q288" i="4"/>
  <c r="P288" i="4"/>
  <c r="O288" i="4"/>
  <c r="N288" i="4"/>
  <c r="M288" i="4"/>
  <c r="L288" i="4"/>
  <c r="K288" i="4"/>
  <c r="J288" i="4"/>
  <c r="I288" i="4"/>
  <c r="H288" i="4"/>
  <c r="G288" i="4"/>
  <c r="F288" i="4"/>
  <c r="E288" i="4"/>
  <c r="D288" i="4"/>
  <c r="C288" i="4"/>
  <c r="S282" i="4"/>
  <c r="S281" i="4"/>
  <c r="R280" i="4"/>
  <c r="Q280" i="4"/>
  <c r="P280" i="4"/>
  <c r="O280" i="4"/>
  <c r="N280" i="4"/>
  <c r="M280" i="4"/>
  <c r="L280" i="4"/>
  <c r="K280" i="4"/>
  <c r="J280" i="4"/>
  <c r="I280" i="4"/>
  <c r="H280" i="4"/>
  <c r="G280" i="4"/>
  <c r="F280" i="4"/>
  <c r="E280" i="4"/>
  <c r="D280" i="4"/>
  <c r="C280" i="4"/>
  <c r="R279" i="4"/>
  <c r="Q279" i="4"/>
  <c r="P279" i="4"/>
  <c r="O279" i="4"/>
  <c r="N279" i="4"/>
  <c r="M279" i="4"/>
  <c r="L279" i="4"/>
  <c r="K279" i="4"/>
  <c r="J279" i="4"/>
  <c r="I279" i="4"/>
  <c r="H279" i="4"/>
  <c r="G279" i="4"/>
  <c r="F279" i="4"/>
  <c r="E279" i="4"/>
  <c r="D279" i="4"/>
  <c r="C279" i="4"/>
  <c r="R278" i="4"/>
  <c r="R284" i="4" s="1"/>
  <c r="Q278" i="4"/>
  <c r="Q284" i="4" s="1"/>
  <c r="P278" i="4"/>
  <c r="P284" i="4" s="1"/>
  <c r="O278" i="4"/>
  <c r="O284" i="4" s="1"/>
  <c r="N278" i="4"/>
  <c r="N284" i="4" s="1"/>
  <c r="M278" i="4"/>
  <c r="M284" i="4" s="1"/>
  <c r="L278" i="4"/>
  <c r="L284" i="4" s="1"/>
  <c r="K278" i="4"/>
  <c r="K284" i="4" s="1"/>
  <c r="J278" i="4"/>
  <c r="J284" i="4" s="1"/>
  <c r="I278" i="4"/>
  <c r="I284" i="4" s="1"/>
  <c r="H278" i="4"/>
  <c r="H284" i="4" s="1"/>
  <c r="G278" i="4"/>
  <c r="G284" i="4" s="1"/>
  <c r="F278" i="4"/>
  <c r="E278" i="4"/>
  <c r="E284" i="4" s="1"/>
  <c r="D278" i="4"/>
  <c r="D284" i="4" s="1"/>
  <c r="C278" i="4"/>
  <c r="R277" i="4"/>
  <c r="R283" i="4" s="1"/>
  <c r="Q277" i="4"/>
  <c r="Q283" i="4" s="1"/>
  <c r="P277" i="4"/>
  <c r="P283" i="4" s="1"/>
  <c r="O277" i="4"/>
  <c r="O283" i="4" s="1"/>
  <c r="N277" i="4"/>
  <c r="N283" i="4" s="1"/>
  <c r="M277" i="4"/>
  <c r="M283" i="4" s="1"/>
  <c r="L277" i="4"/>
  <c r="L283" i="4" s="1"/>
  <c r="K277" i="4"/>
  <c r="K283" i="4" s="1"/>
  <c r="J277" i="4"/>
  <c r="J283" i="4" s="1"/>
  <c r="I277" i="4"/>
  <c r="I283" i="4" s="1"/>
  <c r="H277" i="4"/>
  <c r="H283" i="4" s="1"/>
  <c r="G277" i="4"/>
  <c r="G283" i="4" s="1"/>
  <c r="F277" i="4"/>
  <c r="F283" i="4" s="1"/>
  <c r="E277" i="4"/>
  <c r="E283" i="4" s="1"/>
  <c r="D277" i="4"/>
  <c r="D283" i="4" s="1"/>
  <c r="C277" i="4"/>
  <c r="R264" i="4"/>
  <c r="Q264" i="4"/>
  <c r="P264" i="4"/>
  <c r="O264" i="4"/>
  <c r="N264" i="4"/>
  <c r="M264" i="4"/>
  <c r="L264" i="4"/>
  <c r="K264" i="4"/>
  <c r="J264" i="4"/>
  <c r="I264" i="4"/>
  <c r="H264" i="4"/>
  <c r="G264" i="4"/>
  <c r="F264" i="4"/>
  <c r="E264" i="4"/>
  <c r="D264" i="4"/>
  <c r="C264" i="4"/>
  <c r="R263" i="4"/>
  <c r="Q263" i="4"/>
  <c r="P263" i="4"/>
  <c r="O263" i="4"/>
  <c r="N263" i="4"/>
  <c r="M263" i="4"/>
  <c r="L263" i="4"/>
  <c r="K263" i="4"/>
  <c r="J263" i="4"/>
  <c r="I263" i="4"/>
  <c r="H263" i="4"/>
  <c r="G263" i="4"/>
  <c r="F263" i="4"/>
  <c r="E263" i="4"/>
  <c r="D263" i="4"/>
  <c r="C263" i="4"/>
  <c r="R262" i="4"/>
  <c r="Q262" i="4"/>
  <c r="P262" i="4"/>
  <c r="O262" i="4"/>
  <c r="N262" i="4"/>
  <c r="M262" i="4"/>
  <c r="L262" i="4"/>
  <c r="K262" i="4"/>
  <c r="J262" i="4"/>
  <c r="I262" i="4"/>
  <c r="H262" i="4"/>
  <c r="G262" i="4"/>
  <c r="F262" i="4"/>
  <c r="E262" i="4"/>
  <c r="D262" i="4"/>
  <c r="C262" i="4"/>
  <c r="R261" i="4"/>
  <c r="Q261" i="4"/>
  <c r="P261" i="4"/>
  <c r="O261" i="4"/>
  <c r="N261" i="4"/>
  <c r="M261" i="4"/>
  <c r="L261" i="4"/>
  <c r="K261" i="4"/>
  <c r="J261" i="4"/>
  <c r="I261" i="4"/>
  <c r="H261" i="4"/>
  <c r="G261" i="4"/>
  <c r="F261" i="4"/>
  <c r="E261" i="4"/>
  <c r="D261" i="4"/>
  <c r="C261" i="4"/>
  <c r="R260" i="4"/>
  <c r="Q260" i="4"/>
  <c r="P260" i="4"/>
  <c r="O260" i="4"/>
  <c r="N260" i="4"/>
  <c r="M260" i="4"/>
  <c r="L260" i="4"/>
  <c r="K260" i="4"/>
  <c r="J260" i="4"/>
  <c r="I260" i="4"/>
  <c r="H260" i="4"/>
  <c r="G260" i="4"/>
  <c r="F260" i="4"/>
  <c r="E260" i="4"/>
  <c r="D260" i="4"/>
  <c r="C260" i="4"/>
  <c r="M259" i="4"/>
  <c r="K259" i="4"/>
  <c r="E259" i="4"/>
  <c r="R252" i="4"/>
  <c r="Q252" i="4"/>
  <c r="P252" i="4"/>
  <c r="O252" i="4"/>
  <c r="N252" i="4"/>
  <c r="M252" i="4"/>
  <c r="L252" i="4"/>
  <c r="K252" i="4"/>
  <c r="J252" i="4"/>
  <c r="I252" i="4"/>
  <c r="H252" i="4"/>
  <c r="G252" i="4"/>
  <c r="F252" i="4"/>
  <c r="E252" i="4"/>
  <c r="D252" i="4"/>
  <c r="C252" i="4"/>
  <c r="R251" i="4"/>
  <c r="Q251" i="4"/>
  <c r="P251" i="4"/>
  <c r="O251" i="4"/>
  <c r="N251" i="4"/>
  <c r="M251" i="4"/>
  <c r="L251" i="4"/>
  <c r="K251" i="4"/>
  <c r="J251" i="4"/>
  <c r="I251" i="4"/>
  <c r="H251" i="4"/>
  <c r="G251" i="4"/>
  <c r="F251" i="4"/>
  <c r="E251" i="4"/>
  <c r="D251" i="4"/>
  <c r="C251" i="4"/>
  <c r="R250" i="4"/>
  <c r="R256" i="4" s="1"/>
  <c r="Q250" i="4"/>
  <c r="Q256" i="4" s="1"/>
  <c r="P250" i="4"/>
  <c r="P256" i="4" s="1"/>
  <c r="O250" i="4"/>
  <c r="O256" i="4" s="1"/>
  <c r="N250" i="4"/>
  <c r="N256" i="4" s="1"/>
  <c r="M250" i="4"/>
  <c r="M256" i="4" s="1"/>
  <c r="L250" i="4"/>
  <c r="L256" i="4" s="1"/>
  <c r="K250" i="4"/>
  <c r="K256" i="4" s="1"/>
  <c r="J250" i="4"/>
  <c r="I250" i="4"/>
  <c r="I256" i="4" s="1"/>
  <c r="H250" i="4"/>
  <c r="H256" i="4" s="1"/>
  <c r="G250" i="4"/>
  <c r="G256" i="4" s="1"/>
  <c r="F250" i="4"/>
  <c r="F256" i="4" s="1"/>
  <c r="E250" i="4"/>
  <c r="E256" i="4" s="1"/>
  <c r="D250" i="4"/>
  <c r="D256" i="4" s="1"/>
  <c r="C250" i="4"/>
  <c r="R249" i="4"/>
  <c r="R255" i="4" s="1"/>
  <c r="Q249" i="4"/>
  <c r="Q255" i="4" s="1"/>
  <c r="P249" i="4"/>
  <c r="P255" i="4" s="1"/>
  <c r="O249" i="4"/>
  <c r="O255" i="4" s="1"/>
  <c r="N249" i="4"/>
  <c r="N255" i="4" s="1"/>
  <c r="M249" i="4"/>
  <c r="M255" i="4" s="1"/>
  <c r="L249" i="4"/>
  <c r="L255" i="4" s="1"/>
  <c r="K249" i="4"/>
  <c r="K255" i="4" s="1"/>
  <c r="J249" i="4"/>
  <c r="J255" i="4" s="1"/>
  <c r="I249" i="4"/>
  <c r="I255" i="4" s="1"/>
  <c r="H249" i="4"/>
  <c r="H255" i="4" s="1"/>
  <c r="G249" i="4"/>
  <c r="G255" i="4" s="1"/>
  <c r="F249" i="4"/>
  <c r="F255" i="4" s="1"/>
  <c r="E249" i="4"/>
  <c r="E255" i="4" s="1"/>
  <c r="D249" i="4"/>
  <c r="D255" i="4" s="1"/>
  <c r="C249" i="4"/>
  <c r="S246" i="4"/>
  <c r="S245" i="4"/>
  <c r="R236" i="4"/>
  <c r="Q236" i="4"/>
  <c r="P236" i="4"/>
  <c r="O236" i="4"/>
  <c r="N236" i="4"/>
  <c r="M236" i="4"/>
  <c r="L236" i="4"/>
  <c r="K236" i="4"/>
  <c r="J236" i="4"/>
  <c r="I236" i="4"/>
  <c r="H236" i="4"/>
  <c r="G236" i="4"/>
  <c r="F236" i="4"/>
  <c r="E236" i="4"/>
  <c r="D236" i="4"/>
  <c r="C236" i="4"/>
  <c r="R235" i="4"/>
  <c r="Q235" i="4"/>
  <c r="P235" i="4"/>
  <c r="O235" i="4"/>
  <c r="N235" i="4"/>
  <c r="M235" i="4"/>
  <c r="L235" i="4"/>
  <c r="K235" i="4"/>
  <c r="J235" i="4"/>
  <c r="I235" i="4"/>
  <c r="H235" i="4"/>
  <c r="G235" i="4"/>
  <c r="F235" i="4"/>
  <c r="E235" i="4"/>
  <c r="D235" i="4"/>
  <c r="C235" i="4"/>
  <c r="R234" i="4"/>
  <c r="Q234" i="4"/>
  <c r="P234" i="4"/>
  <c r="O234" i="4"/>
  <c r="N234" i="4"/>
  <c r="M234" i="4"/>
  <c r="L234" i="4"/>
  <c r="K234" i="4"/>
  <c r="J234" i="4"/>
  <c r="I234" i="4"/>
  <c r="H234" i="4"/>
  <c r="G234" i="4"/>
  <c r="F234" i="4"/>
  <c r="E234" i="4"/>
  <c r="D234" i="4"/>
  <c r="C234" i="4"/>
  <c r="R233" i="4"/>
  <c r="Q233" i="4"/>
  <c r="P233" i="4"/>
  <c r="O233" i="4"/>
  <c r="N233" i="4"/>
  <c r="M233" i="4"/>
  <c r="L233" i="4"/>
  <c r="K233" i="4"/>
  <c r="J233" i="4"/>
  <c r="I233" i="4"/>
  <c r="H233" i="4"/>
  <c r="G233" i="4"/>
  <c r="F233" i="4"/>
  <c r="E233" i="4"/>
  <c r="D233" i="4"/>
  <c r="C233" i="4"/>
  <c r="R232" i="4"/>
  <c r="Q232" i="4"/>
  <c r="P232" i="4"/>
  <c r="O232" i="4"/>
  <c r="N232" i="4"/>
  <c r="M232" i="4"/>
  <c r="L232" i="4"/>
  <c r="K232" i="4"/>
  <c r="J232" i="4"/>
  <c r="I232" i="4"/>
  <c r="H232" i="4"/>
  <c r="G232" i="4"/>
  <c r="F232" i="4"/>
  <c r="E232" i="4"/>
  <c r="D232" i="4"/>
  <c r="C232" i="4"/>
  <c r="R224" i="4"/>
  <c r="Q224" i="4"/>
  <c r="P224" i="4"/>
  <c r="O224" i="4"/>
  <c r="N224" i="4"/>
  <c r="M224" i="4"/>
  <c r="L224" i="4"/>
  <c r="K224" i="4"/>
  <c r="J224" i="4"/>
  <c r="I224" i="4"/>
  <c r="H224" i="4"/>
  <c r="G224" i="4"/>
  <c r="F224" i="4"/>
  <c r="E224" i="4"/>
  <c r="D224" i="4"/>
  <c r="C224" i="4"/>
  <c r="R223" i="4"/>
  <c r="Q223" i="4"/>
  <c r="P223" i="4"/>
  <c r="O223" i="4"/>
  <c r="N223" i="4"/>
  <c r="M223" i="4"/>
  <c r="L223" i="4"/>
  <c r="K223" i="4"/>
  <c r="J223" i="4"/>
  <c r="I223" i="4"/>
  <c r="H223" i="4"/>
  <c r="G223" i="4"/>
  <c r="F223" i="4"/>
  <c r="E223" i="4"/>
  <c r="D223" i="4"/>
  <c r="C223" i="4"/>
  <c r="R222" i="4"/>
  <c r="Q222" i="4"/>
  <c r="Q228" i="4" s="1"/>
  <c r="P222" i="4"/>
  <c r="P228" i="4" s="1"/>
  <c r="O222" i="4"/>
  <c r="O228" i="4" s="1"/>
  <c r="N222" i="4"/>
  <c r="N228" i="4" s="1"/>
  <c r="M222" i="4"/>
  <c r="M228" i="4" s="1"/>
  <c r="L222" i="4"/>
  <c r="L228" i="4" s="1"/>
  <c r="K222" i="4"/>
  <c r="K228" i="4" s="1"/>
  <c r="J222" i="4"/>
  <c r="J228" i="4" s="1"/>
  <c r="I222" i="4"/>
  <c r="I228" i="4" s="1"/>
  <c r="H222" i="4"/>
  <c r="H228" i="4" s="1"/>
  <c r="G222" i="4"/>
  <c r="G228" i="4" s="1"/>
  <c r="F222" i="4"/>
  <c r="F228" i="4" s="1"/>
  <c r="E222" i="4"/>
  <c r="E228" i="4" s="1"/>
  <c r="D222" i="4"/>
  <c r="D228" i="4" s="1"/>
  <c r="C222" i="4"/>
  <c r="R221" i="4"/>
  <c r="R227" i="4" s="1"/>
  <c r="Q221" i="4"/>
  <c r="Q227" i="4" s="1"/>
  <c r="P221" i="4"/>
  <c r="P227" i="4" s="1"/>
  <c r="O221" i="4"/>
  <c r="O227" i="4" s="1"/>
  <c r="N221" i="4"/>
  <c r="N227" i="4" s="1"/>
  <c r="M221" i="4"/>
  <c r="M227" i="4" s="1"/>
  <c r="L221" i="4"/>
  <c r="L227" i="4" s="1"/>
  <c r="K221" i="4"/>
  <c r="K227" i="4" s="1"/>
  <c r="J221" i="4"/>
  <c r="J227" i="4" s="1"/>
  <c r="I221" i="4"/>
  <c r="I227" i="4" s="1"/>
  <c r="H221" i="4"/>
  <c r="H227" i="4" s="1"/>
  <c r="G221" i="4"/>
  <c r="G227" i="4" s="1"/>
  <c r="F221" i="4"/>
  <c r="F227" i="4" s="1"/>
  <c r="E221" i="4"/>
  <c r="E227" i="4" s="1"/>
  <c r="D221" i="4"/>
  <c r="D227" i="4" s="1"/>
  <c r="C221" i="4"/>
  <c r="R218" i="4"/>
  <c r="Q218" i="4"/>
  <c r="P218" i="4"/>
  <c r="O218" i="4"/>
  <c r="N218" i="4"/>
  <c r="M218" i="4"/>
  <c r="L218" i="4"/>
  <c r="K218" i="4"/>
  <c r="J218" i="4"/>
  <c r="I218" i="4"/>
  <c r="H218" i="4"/>
  <c r="G218" i="4"/>
  <c r="F218" i="4"/>
  <c r="E218" i="4"/>
  <c r="D218" i="4"/>
  <c r="C218" i="4"/>
  <c r="S217" i="4"/>
  <c r="R208" i="4"/>
  <c r="Q208" i="4"/>
  <c r="P208" i="4"/>
  <c r="O208" i="4"/>
  <c r="N208" i="4"/>
  <c r="M208" i="4"/>
  <c r="L208" i="4"/>
  <c r="K208" i="4"/>
  <c r="J208" i="4"/>
  <c r="I208" i="4"/>
  <c r="H208" i="4"/>
  <c r="G208" i="4"/>
  <c r="F208" i="4"/>
  <c r="E208" i="4"/>
  <c r="D208" i="4"/>
  <c r="C208" i="4"/>
  <c r="R207" i="4"/>
  <c r="Q207" i="4"/>
  <c r="P207" i="4"/>
  <c r="O207" i="4"/>
  <c r="N207" i="4"/>
  <c r="M207" i="4"/>
  <c r="L207" i="4"/>
  <c r="K207" i="4"/>
  <c r="J207" i="4"/>
  <c r="I207" i="4"/>
  <c r="H207" i="4"/>
  <c r="G207" i="4"/>
  <c r="F207" i="4"/>
  <c r="E207" i="4"/>
  <c r="D207" i="4"/>
  <c r="C207" i="4"/>
  <c r="R206" i="4"/>
  <c r="Q206" i="4"/>
  <c r="P206" i="4"/>
  <c r="O206" i="4"/>
  <c r="N206" i="4"/>
  <c r="M206" i="4"/>
  <c r="L206" i="4"/>
  <c r="K206" i="4"/>
  <c r="J206" i="4"/>
  <c r="I206" i="4"/>
  <c r="H206" i="4"/>
  <c r="G206" i="4"/>
  <c r="F206" i="4"/>
  <c r="E206" i="4"/>
  <c r="D206" i="4"/>
  <c r="C206" i="4"/>
  <c r="R205" i="4"/>
  <c r="Q205" i="4"/>
  <c r="P205" i="4"/>
  <c r="O205" i="4"/>
  <c r="N205" i="4"/>
  <c r="M205" i="4"/>
  <c r="L205" i="4"/>
  <c r="K205" i="4"/>
  <c r="J205" i="4"/>
  <c r="I205" i="4"/>
  <c r="H205" i="4"/>
  <c r="G205" i="4"/>
  <c r="F205" i="4"/>
  <c r="E205" i="4"/>
  <c r="D205" i="4"/>
  <c r="C205" i="4"/>
  <c r="R204" i="4"/>
  <c r="Q204" i="4"/>
  <c r="P204" i="4"/>
  <c r="O204" i="4"/>
  <c r="N204" i="4"/>
  <c r="M204" i="4"/>
  <c r="L204" i="4"/>
  <c r="K204" i="4"/>
  <c r="J204" i="4"/>
  <c r="I204" i="4"/>
  <c r="H204" i="4"/>
  <c r="G204" i="4"/>
  <c r="F204" i="4"/>
  <c r="E204" i="4"/>
  <c r="D204" i="4"/>
  <c r="C204" i="4"/>
  <c r="S198" i="4"/>
  <c r="S197" i="4"/>
  <c r="R196" i="4"/>
  <c r="Q196" i="4"/>
  <c r="P196" i="4"/>
  <c r="O196" i="4"/>
  <c r="N196" i="4"/>
  <c r="M196" i="4"/>
  <c r="L196" i="4"/>
  <c r="K196" i="4"/>
  <c r="J196" i="4"/>
  <c r="I196" i="4"/>
  <c r="H196" i="4"/>
  <c r="G196" i="4"/>
  <c r="F196" i="4"/>
  <c r="E196" i="4"/>
  <c r="D196" i="4"/>
  <c r="C196" i="4"/>
  <c r="R195" i="4"/>
  <c r="Q195" i="4"/>
  <c r="P195" i="4"/>
  <c r="O195" i="4"/>
  <c r="N195" i="4"/>
  <c r="M195" i="4"/>
  <c r="L195" i="4"/>
  <c r="K195" i="4"/>
  <c r="J195" i="4"/>
  <c r="I195" i="4"/>
  <c r="H195" i="4"/>
  <c r="G195" i="4"/>
  <c r="F195" i="4"/>
  <c r="E195" i="4"/>
  <c r="D195" i="4"/>
  <c r="C195" i="4"/>
  <c r="R194" i="4"/>
  <c r="R200" i="4" s="1"/>
  <c r="Q194" i="4"/>
  <c r="Q200" i="4" s="1"/>
  <c r="P194" i="4"/>
  <c r="O194" i="4"/>
  <c r="O200" i="4" s="1"/>
  <c r="N194" i="4"/>
  <c r="N200" i="4" s="1"/>
  <c r="M194" i="4"/>
  <c r="M200" i="4" s="1"/>
  <c r="L194" i="4"/>
  <c r="L200" i="4" s="1"/>
  <c r="K194" i="4"/>
  <c r="K200" i="4" s="1"/>
  <c r="J194" i="4"/>
  <c r="J200" i="4" s="1"/>
  <c r="I194" i="4"/>
  <c r="I200" i="4" s="1"/>
  <c r="H194" i="4"/>
  <c r="H200" i="4" s="1"/>
  <c r="G194" i="4"/>
  <c r="G200" i="4" s="1"/>
  <c r="F194" i="4"/>
  <c r="F200" i="4" s="1"/>
  <c r="E194" i="4"/>
  <c r="E200" i="4" s="1"/>
  <c r="D194" i="4"/>
  <c r="D200" i="4" s="1"/>
  <c r="C194" i="4"/>
  <c r="R193" i="4"/>
  <c r="R199" i="4" s="1"/>
  <c r="Q193" i="4"/>
  <c r="Q199" i="4" s="1"/>
  <c r="P193" i="4"/>
  <c r="O193" i="4"/>
  <c r="O199" i="4" s="1"/>
  <c r="N193" i="4"/>
  <c r="N199" i="4" s="1"/>
  <c r="M193" i="4"/>
  <c r="M199" i="4" s="1"/>
  <c r="L193" i="4"/>
  <c r="L199" i="4" s="1"/>
  <c r="K193" i="4"/>
  <c r="K199" i="4" s="1"/>
  <c r="J193" i="4"/>
  <c r="J199" i="4" s="1"/>
  <c r="I193" i="4"/>
  <c r="I199" i="4" s="1"/>
  <c r="H193" i="4"/>
  <c r="H199" i="4" s="1"/>
  <c r="G193" i="4"/>
  <c r="G199" i="4" s="1"/>
  <c r="F193" i="4"/>
  <c r="F199" i="4" s="1"/>
  <c r="E193" i="4"/>
  <c r="E199" i="4" s="1"/>
  <c r="D193" i="4"/>
  <c r="D199" i="4" s="1"/>
  <c r="C193" i="4"/>
  <c r="R190" i="4"/>
  <c r="Q190" i="4"/>
  <c r="P190" i="4"/>
  <c r="O190" i="4"/>
  <c r="N190" i="4"/>
  <c r="M190" i="4"/>
  <c r="L190" i="4"/>
  <c r="K190" i="4"/>
  <c r="J190" i="4"/>
  <c r="I190" i="4"/>
  <c r="H190" i="4"/>
  <c r="G190" i="4"/>
  <c r="F190" i="4"/>
  <c r="E190" i="4"/>
  <c r="D190" i="4"/>
  <c r="C190" i="4"/>
  <c r="R177" i="4"/>
  <c r="Q177" i="4"/>
  <c r="P177" i="4"/>
  <c r="O177" i="4"/>
  <c r="N177" i="4"/>
  <c r="M177" i="4"/>
  <c r="L177" i="4"/>
  <c r="K177" i="4"/>
  <c r="J177" i="4"/>
  <c r="I177" i="4"/>
  <c r="H177" i="4"/>
  <c r="G177" i="4"/>
  <c r="F177" i="4"/>
  <c r="E177" i="4"/>
  <c r="D177" i="4"/>
  <c r="C177" i="4"/>
  <c r="R176" i="4"/>
  <c r="R191" i="4" s="1"/>
  <c r="R201" i="4" s="1"/>
  <c r="Q176" i="4"/>
  <c r="Q191" i="4" s="1"/>
  <c r="Q201" i="4" s="1"/>
  <c r="P176" i="4"/>
  <c r="P191" i="4" s="1"/>
  <c r="O176" i="4"/>
  <c r="O191" i="4" s="1"/>
  <c r="O201" i="4" s="1"/>
  <c r="N176" i="4"/>
  <c r="N191" i="4" s="1"/>
  <c r="N201" i="4" s="1"/>
  <c r="M176" i="4"/>
  <c r="M191" i="4" s="1"/>
  <c r="M201" i="4" s="1"/>
  <c r="L176" i="4"/>
  <c r="L191" i="4" s="1"/>
  <c r="L201" i="4" s="1"/>
  <c r="K176" i="4"/>
  <c r="K191" i="4" s="1"/>
  <c r="K201" i="4" s="1"/>
  <c r="J176" i="4"/>
  <c r="J191" i="4" s="1"/>
  <c r="J201" i="4" s="1"/>
  <c r="I176" i="4"/>
  <c r="I191" i="4" s="1"/>
  <c r="I201" i="4" s="1"/>
  <c r="H176" i="4"/>
  <c r="H191" i="4" s="1"/>
  <c r="H201" i="4" s="1"/>
  <c r="G176" i="4"/>
  <c r="G191" i="4" s="1"/>
  <c r="G201" i="4" s="1"/>
  <c r="F176" i="4"/>
  <c r="F191" i="4" s="1"/>
  <c r="F201" i="4" s="1"/>
  <c r="E176" i="4"/>
  <c r="E191" i="4" s="1"/>
  <c r="D176" i="4"/>
  <c r="D191" i="4" s="1"/>
  <c r="D201" i="4" s="1"/>
  <c r="C176" i="4"/>
  <c r="R172" i="4"/>
  <c r="Q172" i="4"/>
  <c r="P172" i="4"/>
  <c r="O172" i="4"/>
  <c r="N172" i="4"/>
  <c r="M172" i="4"/>
  <c r="L172" i="4"/>
  <c r="K172" i="4"/>
  <c r="J172" i="4"/>
  <c r="I172" i="4"/>
  <c r="H172" i="4"/>
  <c r="G172" i="4"/>
  <c r="F172" i="4"/>
  <c r="E172" i="4"/>
  <c r="D172" i="4"/>
  <c r="C172" i="4"/>
  <c r="S172" i="4" s="1"/>
  <c r="R171" i="4"/>
  <c r="Q171" i="4"/>
  <c r="P171" i="4"/>
  <c r="O171" i="4"/>
  <c r="N171" i="4"/>
  <c r="M171" i="4"/>
  <c r="L171" i="4"/>
  <c r="K171" i="4"/>
  <c r="J171" i="4"/>
  <c r="I171" i="4"/>
  <c r="H171" i="4"/>
  <c r="G171" i="4"/>
  <c r="F171" i="4"/>
  <c r="E171" i="4"/>
  <c r="D171" i="4"/>
  <c r="C171" i="4"/>
  <c r="S171" i="4" s="1"/>
  <c r="R162" i="4"/>
  <c r="Q162" i="4"/>
  <c r="P162" i="4"/>
  <c r="O162" i="4"/>
  <c r="N162" i="4"/>
  <c r="M162" i="4"/>
  <c r="L162" i="4"/>
  <c r="K162" i="4"/>
  <c r="J162" i="4"/>
  <c r="I162" i="4"/>
  <c r="H162" i="4"/>
  <c r="G162" i="4"/>
  <c r="F162" i="4"/>
  <c r="E162" i="4"/>
  <c r="D162" i="4"/>
  <c r="C162" i="4"/>
  <c r="R149" i="4"/>
  <c r="Q149" i="4"/>
  <c r="P149" i="4"/>
  <c r="O149" i="4"/>
  <c r="N149" i="4"/>
  <c r="M149" i="4"/>
  <c r="L149" i="4"/>
  <c r="K149" i="4"/>
  <c r="J149" i="4"/>
  <c r="I149" i="4"/>
  <c r="H149" i="4"/>
  <c r="G149" i="4"/>
  <c r="F149" i="4"/>
  <c r="E149" i="4"/>
  <c r="D149" i="4"/>
  <c r="C149" i="4"/>
  <c r="R148" i="4"/>
  <c r="R163" i="4" s="1"/>
  <c r="R173" i="4" s="1"/>
  <c r="Q148" i="4"/>
  <c r="Q163" i="4" s="1"/>
  <c r="Q173" i="4" s="1"/>
  <c r="P148" i="4"/>
  <c r="P163" i="4" s="1"/>
  <c r="P173" i="4" s="1"/>
  <c r="O148" i="4"/>
  <c r="O163" i="4" s="1"/>
  <c r="O173" i="4" s="1"/>
  <c r="N148" i="4"/>
  <c r="N163" i="4" s="1"/>
  <c r="N173" i="4" s="1"/>
  <c r="M148" i="4"/>
  <c r="M163" i="4" s="1"/>
  <c r="M173" i="4" s="1"/>
  <c r="L148" i="4"/>
  <c r="L163" i="4" s="1"/>
  <c r="L173" i="4" s="1"/>
  <c r="K148" i="4"/>
  <c r="K163" i="4" s="1"/>
  <c r="K173" i="4" s="1"/>
  <c r="J148" i="4"/>
  <c r="J163" i="4" s="1"/>
  <c r="J173" i="4" s="1"/>
  <c r="I148" i="4"/>
  <c r="I163" i="4" s="1"/>
  <c r="I173" i="4" s="1"/>
  <c r="H148" i="4"/>
  <c r="H163" i="4" s="1"/>
  <c r="H173" i="4" s="1"/>
  <c r="G148" i="4"/>
  <c r="G163" i="4" s="1"/>
  <c r="G173" i="4" s="1"/>
  <c r="F148" i="4"/>
  <c r="F163" i="4" s="1"/>
  <c r="F173" i="4" s="1"/>
  <c r="E148" i="4"/>
  <c r="E163" i="4" s="1"/>
  <c r="E173" i="4" s="1"/>
  <c r="D148" i="4"/>
  <c r="D163" i="4" s="1"/>
  <c r="D173" i="4" s="1"/>
  <c r="C148" i="4"/>
  <c r="R140" i="4"/>
  <c r="Q140" i="4"/>
  <c r="P140" i="4"/>
  <c r="O140" i="4"/>
  <c r="N140" i="4"/>
  <c r="M140" i="4"/>
  <c r="L140" i="4"/>
  <c r="K140" i="4"/>
  <c r="J140" i="4"/>
  <c r="I140" i="4"/>
  <c r="H140" i="4"/>
  <c r="G140" i="4"/>
  <c r="F140" i="4"/>
  <c r="E140" i="4"/>
  <c r="D140" i="4"/>
  <c r="C140" i="4"/>
  <c r="R139" i="4"/>
  <c r="Q139" i="4"/>
  <c r="P139" i="4"/>
  <c r="O139" i="4"/>
  <c r="N139" i="4"/>
  <c r="M139" i="4"/>
  <c r="L139" i="4"/>
  <c r="K139" i="4"/>
  <c r="J139" i="4"/>
  <c r="I139" i="4"/>
  <c r="H139" i="4"/>
  <c r="G139" i="4"/>
  <c r="F139" i="4"/>
  <c r="E139" i="4"/>
  <c r="D139" i="4"/>
  <c r="C139" i="4"/>
  <c r="R138" i="4"/>
  <c r="R144" i="4" s="1"/>
  <c r="Q138" i="4"/>
  <c r="Q144" i="4" s="1"/>
  <c r="P138" i="4"/>
  <c r="P144" i="4" s="1"/>
  <c r="O138" i="4"/>
  <c r="O144" i="4" s="1"/>
  <c r="N138" i="4"/>
  <c r="N144" i="4" s="1"/>
  <c r="M138" i="4"/>
  <c r="M144" i="4" s="1"/>
  <c r="L138" i="4"/>
  <c r="L144" i="4" s="1"/>
  <c r="K138" i="4"/>
  <c r="K144" i="4" s="1"/>
  <c r="J138" i="4"/>
  <c r="J144" i="4" s="1"/>
  <c r="I138" i="4"/>
  <c r="I144" i="4" s="1"/>
  <c r="H138" i="4"/>
  <c r="H144" i="4" s="1"/>
  <c r="G138" i="4"/>
  <c r="G144" i="4" s="1"/>
  <c r="F138" i="4"/>
  <c r="F144" i="4" s="1"/>
  <c r="E138" i="4"/>
  <c r="E144" i="4" s="1"/>
  <c r="D138" i="4"/>
  <c r="D144" i="4" s="1"/>
  <c r="C138" i="4"/>
  <c r="R137" i="4"/>
  <c r="R143" i="4" s="1"/>
  <c r="Q137" i="4"/>
  <c r="Q143" i="4" s="1"/>
  <c r="P137" i="4"/>
  <c r="P143" i="4" s="1"/>
  <c r="O137" i="4"/>
  <c r="O143" i="4" s="1"/>
  <c r="N137" i="4"/>
  <c r="N143" i="4" s="1"/>
  <c r="M137" i="4"/>
  <c r="M143" i="4" s="1"/>
  <c r="L137" i="4"/>
  <c r="L143" i="4" s="1"/>
  <c r="K137" i="4"/>
  <c r="K143" i="4" s="1"/>
  <c r="J137" i="4"/>
  <c r="J143" i="4" s="1"/>
  <c r="I137" i="4"/>
  <c r="I143" i="4" s="1"/>
  <c r="H137" i="4"/>
  <c r="H143" i="4" s="1"/>
  <c r="G137" i="4"/>
  <c r="G143" i="4" s="1"/>
  <c r="F137" i="4"/>
  <c r="F143" i="4" s="1"/>
  <c r="E137" i="4"/>
  <c r="E143" i="4" s="1"/>
  <c r="D137" i="4"/>
  <c r="D143" i="4" s="1"/>
  <c r="C137" i="4"/>
  <c r="R124" i="4"/>
  <c r="Q124" i="4"/>
  <c r="P124" i="4"/>
  <c r="O124" i="4"/>
  <c r="N124" i="4"/>
  <c r="M124" i="4"/>
  <c r="L124" i="4"/>
  <c r="K124" i="4"/>
  <c r="J124" i="4"/>
  <c r="I124" i="4"/>
  <c r="H124" i="4"/>
  <c r="G124" i="4"/>
  <c r="F124" i="4"/>
  <c r="E124" i="4"/>
  <c r="D124" i="4"/>
  <c r="C124" i="4"/>
  <c r="R123" i="4"/>
  <c r="Q123" i="4"/>
  <c r="P123" i="4"/>
  <c r="O123" i="4"/>
  <c r="N123" i="4"/>
  <c r="M123" i="4"/>
  <c r="L123" i="4"/>
  <c r="K123" i="4"/>
  <c r="J123" i="4"/>
  <c r="I123" i="4"/>
  <c r="H123" i="4"/>
  <c r="G123" i="4"/>
  <c r="F123" i="4"/>
  <c r="E123" i="4"/>
  <c r="D123" i="4"/>
  <c r="C123" i="4"/>
  <c r="R122" i="4"/>
  <c r="Q122" i="4"/>
  <c r="P122" i="4"/>
  <c r="O122" i="4"/>
  <c r="N122" i="4"/>
  <c r="M122" i="4"/>
  <c r="L122" i="4"/>
  <c r="K122" i="4"/>
  <c r="J122" i="4"/>
  <c r="I122" i="4"/>
  <c r="H122" i="4"/>
  <c r="G122" i="4"/>
  <c r="F122" i="4"/>
  <c r="E122" i="4"/>
  <c r="D122" i="4"/>
  <c r="C122" i="4"/>
  <c r="R121" i="4"/>
  <c r="Q121" i="4"/>
  <c r="P121" i="4"/>
  <c r="O121" i="4"/>
  <c r="N121" i="4"/>
  <c r="M121" i="4"/>
  <c r="L121" i="4"/>
  <c r="K121" i="4"/>
  <c r="J121" i="4"/>
  <c r="I121" i="4"/>
  <c r="H121" i="4"/>
  <c r="G121" i="4"/>
  <c r="F121" i="4"/>
  <c r="E121" i="4"/>
  <c r="D121" i="4"/>
  <c r="C121" i="4"/>
  <c r="R120" i="4"/>
  <c r="Q120" i="4"/>
  <c r="P120" i="4"/>
  <c r="O120" i="4"/>
  <c r="N120" i="4"/>
  <c r="M120" i="4"/>
  <c r="L120" i="4"/>
  <c r="K120" i="4"/>
  <c r="J120" i="4"/>
  <c r="I120" i="4"/>
  <c r="H120" i="4"/>
  <c r="G120" i="4"/>
  <c r="F120" i="4"/>
  <c r="E120" i="4"/>
  <c r="D120" i="4"/>
  <c r="C120" i="4"/>
  <c r="R112" i="4"/>
  <c r="Q112" i="4"/>
  <c r="P112" i="4"/>
  <c r="O112" i="4"/>
  <c r="N112" i="4"/>
  <c r="M112" i="4"/>
  <c r="L112" i="4"/>
  <c r="K112" i="4"/>
  <c r="J112" i="4"/>
  <c r="I112" i="4"/>
  <c r="H112" i="4"/>
  <c r="G112" i="4"/>
  <c r="F112" i="4"/>
  <c r="E112" i="4"/>
  <c r="D112" i="4"/>
  <c r="C112" i="4"/>
  <c r="R111" i="4"/>
  <c r="Q111" i="4"/>
  <c r="P111" i="4"/>
  <c r="O111" i="4"/>
  <c r="N111" i="4"/>
  <c r="M111" i="4"/>
  <c r="L111" i="4"/>
  <c r="K111" i="4"/>
  <c r="J111" i="4"/>
  <c r="I111" i="4"/>
  <c r="H111" i="4"/>
  <c r="G111" i="4"/>
  <c r="F111" i="4"/>
  <c r="E111" i="4"/>
  <c r="D111" i="4"/>
  <c r="C111" i="4"/>
  <c r="R110" i="4"/>
  <c r="R116" i="4" s="1"/>
  <c r="Q110" i="4"/>
  <c r="Q116" i="4" s="1"/>
  <c r="P110" i="4"/>
  <c r="P116" i="4" s="1"/>
  <c r="O110" i="4"/>
  <c r="O116" i="4" s="1"/>
  <c r="N110" i="4"/>
  <c r="M110" i="4"/>
  <c r="M116" i="4" s="1"/>
  <c r="L110" i="4"/>
  <c r="L116" i="4" s="1"/>
  <c r="K110" i="4"/>
  <c r="K116" i="4" s="1"/>
  <c r="J110" i="4"/>
  <c r="J116" i="4" s="1"/>
  <c r="I110" i="4"/>
  <c r="I116" i="4" s="1"/>
  <c r="H110" i="4"/>
  <c r="H116" i="4" s="1"/>
  <c r="G110" i="4"/>
  <c r="G116" i="4" s="1"/>
  <c r="F110" i="4"/>
  <c r="E110" i="4"/>
  <c r="E116" i="4" s="1"/>
  <c r="D110" i="4"/>
  <c r="D116" i="4" s="1"/>
  <c r="C110" i="4"/>
  <c r="R109" i="4"/>
  <c r="R115" i="4" s="1"/>
  <c r="Q109" i="4"/>
  <c r="Q115" i="4" s="1"/>
  <c r="P109" i="4"/>
  <c r="P115" i="4" s="1"/>
  <c r="O109" i="4"/>
  <c r="O115" i="4" s="1"/>
  <c r="N109" i="4"/>
  <c r="M109" i="4"/>
  <c r="M115" i="4" s="1"/>
  <c r="L109" i="4"/>
  <c r="L115" i="4" s="1"/>
  <c r="K109" i="4"/>
  <c r="K115" i="4" s="1"/>
  <c r="J109" i="4"/>
  <c r="J115" i="4" s="1"/>
  <c r="I109" i="4"/>
  <c r="I115" i="4" s="1"/>
  <c r="H109" i="4"/>
  <c r="H115" i="4" s="1"/>
  <c r="G109" i="4"/>
  <c r="G115" i="4" s="1"/>
  <c r="F109" i="4"/>
  <c r="E109" i="4"/>
  <c r="E115" i="4" s="1"/>
  <c r="D109" i="4"/>
  <c r="D115" i="4" s="1"/>
  <c r="C109" i="4"/>
  <c r="R106" i="4"/>
  <c r="Q106" i="4"/>
  <c r="P106" i="4"/>
  <c r="O106" i="4"/>
  <c r="N106" i="4"/>
  <c r="M106" i="4"/>
  <c r="L106" i="4"/>
  <c r="K106" i="4"/>
  <c r="J106" i="4"/>
  <c r="I106" i="4"/>
  <c r="H106" i="4"/>
  <c r="G106" i="4"/>
  <c r="F106" i="4"/>
  <c r="E106" i="4"/>
  <c r="D106" i="4"/>
  <c r="C106" i="4"/>
  <c r="S105" i="4"/>
  <c r="S104" i="4"/>
  <c r="S103" i="4"/>
  <c r="R96" i="4"/>
  <c r="Q96" i="4"/>
  <c r="P96" i="4"/>
  <c r="O96" i="4"/>
  <c r="N96" i="4"/>
  <c r="M96" i="4"/>
  <c r="L96" i="4"/>
  <c r="K96" i="4"/>
  <c r="J96" i="4"/>
  <c r="I96" i="4"/>
  <c r="H96" i="4"/>
  <c r="G96" i="4"/>
  <c r="F96" i="4"/>
  <c r="E96" i="4"/>
  <c r="D96" i="4"/>
  <c r="C96" i="4"/>
  <c r="R95" i="4"/>
  <c r="Q95" i="4"/>
  <c r="P95" i="4"/>
  <c r="O95" i="4"/>
  <c r="N95" i="4"/>
  <c r="M95" i="4"/>
  <c r="L95" i="4"/>
  <c r="K95" i="4"/>
  <c r="J95" i="4"/>
  <c r="I95" i="4"/>
  <c r="H95" i="4"/>
  <c r="G95" i="4"/>
  <c r="F95" i="4"/>
  <c r="E95" i="4"/>
  <c r="D95" i="4"/>
  <c r="C95" i="4"/>
  <c r="R94" i="4"/>
  <c r="Q94" i="4"/>
  <c r="P94" i="4"/>
  <c r="O94" i="4"/>
  <c r="N94" i="4"/>
  <c r="M94" i="4"/>
  <c r="L94" i="4"/>
  <c r="K94" i="4"/>
  <c r="J94" i="4"/>
  <c r="I94" i="4"/>
  <c r="H94" i="4"/>
  <c r="G94" i="4"/>
  <c r="F94" i="4"/>
  <c r="E94" i="4"/>
  <c r="D94" i="4"/>
  <c r="C94" i="4"/>
  <c r="R93" i="4"/>
  <c r="Q93" i="4"/>
  <c r="P93" i="4"/>
  <c r="O93" i="4"/>
  <c r="N93" i="4"/>
  <c r="M93" i="4"/>
  <c r="L93" i="4"/>
  <c r="K93" i="4"/>
  <c r="J93" i="4"/>
  <c r="I93" i="4"/>
  <c r="H93" i="4"/>
  <c r="G93" i="4"/>
  <c r="F93" i="4"/>
  <c r="E93" i="4"/>
  <c r="D93" i="4"/>
  <c r="C93" i="4"/>
  <c r="R92" i="4"/>
  <c r="Q92" i="4"/>
  <c r="P92" i="4"/>
  <c r="O92" i="4"/>
  <c r="N92" i="4"/>
  <c r="M92" i="4"/>
  <c r="L92" i="4"/>
  <c r="K92" i="4"/>
  <c r="J92" i="4"/>
  <c r="I92" i="4"/>
  <c r="H92" i="4"/>
  <c r="G92" i="4"/>
  <c r="F92" i="4"/>
  <c r="E92" i="4"/>
  <c r="D92" i="4"/>
  <c r="C92" i="4"/>
  <c r="R84" i="4"/>
  <c r="Q84" i="4"/>
  <c r="P84" i="4"/>
  <c r="O84" i="4"/>
  <c r="N84" i="4"/>
  <c r="M84" i="4"/>
  <c r="L84" i="4"/>
  <c r="K84" i="4"/>
  <c r="J84" i="4"/>
  <c r="I84" i="4"/>
  <c r="H84" i="4"/>
  <c r="G84" i="4"/>
  <c r="F84" i="4"/>
  <c r="E84" i="4"/>
  <c r="D84" i="4"/>
  <c r="C84" i="4"/>
  <c r="R83" i="4"/>
  <c r="Q83" i="4"/>
  <c r="P83" i="4"/>
  <c r="O83" i="4"/>
  <c r="N83" i="4"/>
  <c r="M83" i="4"/>
  <c r="L83" i="4"/>
  <c r="K83" i="4"/>
  <c r="J83" i="4"/>
  <c r="I83" i="4"/>
  <c r="H83" i="4"/>
  <c r="G83" i="4"/>
  <c r="F83" i="4"/>
  <c r="E83" i="4"/>
  <c r="D83" i="4"/>
  <c r="C83" i="4"/>
  <c r="R82" i="4"/>
  <c r="R88" i="4" s="1"/>
  <c r="Q82" i="4"/>
  <c r="Q88" i="4" s="1"/>
  <c r="P82" i="4"/>
  <c r="O82" i="4"/>
  <c r="O88" i="4" s="1"/>
  <c r="N82" i="4"/>
  <c r="N88" i="4" s="1"/>
  <c r="M82" i="4"/>
  <c r="M88" i="4" s="1"/>
  <c r="L82" i="4"/>
  <c r="L88" i="4" s="1"/>
  <c r="K82" i="4"/>
  <c r="K88" i="4" s="1"/>
  <c r="J82" i="4"/>
  <c r="J88" i="4" s="1"/>
  <c r="I82" i="4"/>
  <c r="I88" i="4" s="1"/>
  <c r="H82" i="4"/>
  <c r="G82" i="4"/>
  <c r="G88" i="4" s="1"/>
  <c r="F82" i="4"/>
  <c r="F88" i="4" s="1"/>
  <c r="E82" i="4"/>
  <c r="E88" i="4" s="1"/>
  <c r="D82" i="4"/>
  <c r="D88" i="4" s="1"/>
  <c r="C82" i="4"/>
  <c r="R81" i="4"/>
  <c r="R87" i="4" s="1"/>
  <c r="Q81" i="4"/>
  <c r="Q87" i="4" s="1"/>
  <c r="P81" i="4"/>
  <c r="O81" i="4"/>
  <c r="O87" i="4" s="1"/>
  <c r="N81" i="4"/>
  <c r="N87" i="4" s="1"/>
  <c r="M81" i="4"/>
  <c r="M87" i="4" s="1"/>
  <c r="L81" i="4"/>
  <c r="L87" i="4" s="1"/>
  <c r="K81" i="4"/>
  <c r="K87" i="4" s="1"/>
  <c r="J81" i="4"/>
  <c r="J87" i="4" s="1"/>
  <c r="I81" i="4"/>
  <c r="I87" i="4" s="1"/>
  <c r="H81" i="4"/>
  <c r="G81" i="4"/>
  <c r="G87" i="4" s="1"/>
  <c r="F81" i="4"/>
  <c r="F87" i="4" s="1"/>
  <c r="E81" i="4"/>
  <c r="E87" i="4" s="1"/>
  <c r="D81" i="4"/>
  <c r="D87" i="4" s="1"/>
  <c r="C81" i="4"/>
  <c r="R78" i="4"/>
  <c r="Q78" i="4"/>
  <c r="P78" i="4"/>
  <c r="O78" i="4"/>
  <c r="N78" i="4"/>
  <c r="M78" i="4"/>
  <c r="L78" i="4"/>
  <c r="K78" i="4"/>
  <c r="J78" i="4"/>
  <c r="I78" i="4"/>
  <c r="H78" i="4"/>
  <c r="G78" i="4"/>
  <c r="F78" i="4"/>
  <c r="E78" i="4"/>
  <c r="D78" i="4"/>
  <c r="C78" i="4"/>
  <c r="S77" i="4"/>
  <c r="S76" i="4"/>
  <c r="S75" i="4"/>
  <c r="R68" i="4"/>
  <c r="Q68" i="4"/>
  <c r="P68" i="4"/>
  <c r="O68" i="4"/>
  <c r="N68" i="4"/>
  <c r="M68" i="4"/>
  <c r="L68" i="4"/>
  <c r="K68" i="4"/>
  <c r="J68" i="4"/>
  <c r="I68" i="4"/>
  <c r="H68" i="4"/>
  <c r="G68" i="4"/>
  <c r="F68" i="4"/>
  <c r="E68" i="4"/>
  <c r="D68" i="4"/>
  <c r="C68" i="4"/>
  <c r="R67" i="4"/>
  <c r="Q67" i="4"/>
  <c r="P67" i="4"/>
  <c r="O67" i="4"/>
  <c r="N67" i="4"/>
  <c r="M67" i="4"/>
  <c r="L67" i="4"/>
  <c r="K67" i="4"/>
  <c r="J67" i="4"/>
  <c r="I67" i="4"/>
  <c r="H67" i="4"/>
  <c r="G67" i="4"/>
  <c r="F67" i="4"/>
  <c r="E67" i="4"/>
  <c r="D67" i="4"/>
  <c r="C67" i="4"/>
  <c r="R66" i="4"/>
  <c r="Q66" i="4"/>
  <c r="P66" i="4"/>
  <c r="O66" i="4"/>
  <c r="N66" i="4"/>
  <c r="M66" i="4"/>
  <c r="L66" i="4"/>
  <c r="K66" i="4"/>
  <c r="J66" i="4"/>
  <c r="I66" i="4"/>
  <c r="H66" i="4"/>
  <c r="G66" i="4"/>
  <c r="F66" i="4"/>
  <c r="E66" i="4"/>
  <c r="D66" i="4"/>
  <c r="C66" i="4"/>
  <c r="R65" i="4"/>
  <c r="Q65" i="4"/>
  <c r="P65" i="4"/>
  <c r="O65" i="4"/>
  <c r="N65" i="4"/>
  <c r="M65" i="4"/>
  <c r="L65" i="4"/>
  <c r="K65" i="4"/>
  <c r="J65" i="4"/>
  <c r="I65" i="4"/>
  <c r="H65" i="4"/>
  <c r="G65" i="4"/>
  <c r="F65" i="4"/>
  <c r="E65" i="4"/>
  <c r="D65" i="4"/>
  <c r="C65" i="4"/>
  <c r="R64" i="4"/>
  <c r="Q64" i="4"/>
  <c r="P64" i="4"/>
  <c r="O64" i="4"/>
  <c r="N64" i="4"/>
  <c r="M64" i="4"/>
  <c r="L64" i="4"/>
  <c r="K64" i="4"/>
  <c r="J64" i="4"/>
  <c r="I64" i="4"/>
  <c r="H64" i="4"/>
  <c r="G64" i="4"/>
  <c r="F64" i="4"/>
  <c r="E64" i="4"/>
  <c r="D64" i="4"/>
  <c r="C64" i="4"/>
  <c r="R56" i="4"/>
  <c r="Q56" i="4"/>
  <c r="P56" i="4"/>
  <c r="O56" i="4"/>
  <c r="N56" i="4"/>
  <c r="M56" i="4"/>
  <c r="L56" i="4"/>
  <c r="K56" i="4"/>
  <c r="J56" i="4"/>
  <c r="I56" i="4"/>
  <c r="H56" i="4"/>
  <c r="G56" i="4"/>
  <c r="F56" i="4"/>
  <c r="E56" i="4"/>
  <c r="D56" i="4"/>
  <c r="C56" i="4"/>
  <c r="R55" i="4"/>
  <c r="Q55" i="4"/>
  <c r="P55" i="4"/>
  <c r="O55" i="4"/>
  <c r="N55" i="4"/>
  <c r="M55" i="4"/>
  <c r="L55" i="4"/>
  <c r="K55" i="4"/>
  <c r="J55" i="4"/>
  <c r="I55" i="4"/>
  <c r="H55" i="4"/>
  <c r="G55" i="4"/>
  <c r="F55" i="4"/>
  <c r="E55" i="4"/>
  <c r="D55" i="4"/>
  <c r="C55" i="4"/>
  <c r="R54" i="4"/>
  <c r="R60" i="4" s="1"/>
  <c r="Q54" i="4"/>
  <c r="Q60" i="4" s="1"/>
  <c r="P54" i="4"/>
  <c r="P60" i="4" s="1"/>
  <c r="O54" i="4"/>
  <c r="N54" i="4"/>
  <c r="N60" i="4" s="1"/>
  <c r="M54" i="4"/>
  <c r="M60" i="4" s="1"/>
  <c r="L54" i="4"/>
  <c r="K54" i="4"/>
  <c r="J54" i="4"/>
  <c r="J60" i="4" s="1"/>
  <c r="I54" i="4"/>
  <c r="I60" i="4" s="1"/>
  <c r="H54" i="4"/>
  <c r="H60" i="4" s="1"/>
  <c r="G54" i="4"/>
  <c r="F54" i="4"/>
  <c r="F60" i="4" s="1"/>
  <c r="E54" i="4"/>
  <c r="E60" i="4" s="1"/>
  <c r="D54" i="4"/>
  <c r="C54" i="4"/>
  <c r="R53" i="4"/>
  <c r="R59" i="4" s="1"/>
  <c r="Q53" i="4"/>
  <c r="Q59" i="4" s="1"/>
  <c r="P53" i="4"/>
  <c r="P59" i="4" s="1"/>
  <c r="O53" i="4"/>
  <c r="N53" i="4"/>
  <c r="N59" i="4" s="1"/>
  <c r="M53" i="4"/>
  <c r="M59" i="4" s="1"/>
  <c r="L53" i="4"/>
  <c r="K53" i="4"/>
  <c r="J53" i="4"/>
  <c r="J59" i="4" s="1"/>
  <c r="I53" i="4"/>
  <c r="I59" i="4" s="1"/>
  <c r="H53" i="4"/>
  <c r="H59" i="4" s="1"/>
  <c r="G53" i="4"/>
  <c r="F53" i="4"/>
  <c r="F59" i="4" s="1"/>
  <c r="E53" i="4"/>
  <c r="E59" i="4" s="1"/>
  <c r="D53" i="4"/>
  <c r="C53" i="4"/>
  <c r="R50" i="4"/>
  <c r="Q50" i="4"/>
  <c r="O50" i="4"/>
  <c r="N50" i="4"/>
  <c r="M50" i="4"/>
  <c r="L50" i="4"/>
  <c r="K50" i="4"/>
  <c r="J50" i="4"/>
  <c r="I50" i="4"/>
  <c r="G50" i="4"/>
  <c r="F50" i="4"/>
  <c r="E50" i="4"/>
  <c r="D50" i="4"/>
  <c r="C50" i="4"/>
  <c r="R49" i="4"/>
  <c r="Q49" i="4"/>
  <c r="P49" i="4"/>
  <c r="O49" i="4"/>
  <c r="N49" i="4"/>
  <c r="M49" i="4"/>
  <c r="L49" i="4"/>
  <c r="K49" i="4"/>
  <c r="J49" i="4"/>
  <c r="I49" i="4"/>
  <c r="H49" i="4"/>
  <c r="G49" i="4"/>
  <c r="F49" i="4"/>
  <c r="E49" i="4"/>
  <c r="D49" i="4"/>
  <c r="C49" i="4"/>
  <c r="S49" i="4" s="1"/>
  <c r="R40" i="4"/>
  <c r="Q40" i="4"/>
  <c r="P40" i="4"/>
  <c r="O40" i="4"/>
  <c r="N40" i="4"/>
  <c r="M40" i="4"/>
  <c r="L40" i="4"/>
  <c r="K40" i="4"/>
  <c r="J40" i="4"/>
  <c r="I40" i="4"/>
  <c r="H40" i="4"/>
  <c r="G40" i="4"/>
  <c r="F40" i="4"/>
  <c r="E40" i="4"/>
  <c r="D40" i="4"/>
  <c r="C40" i="4"/>
  <c r="R39" i="4"/>
  <c r="Q39" i="4"/>
  <c r="P39" i="4"/>
  <c r="O39" i="4"/>
  <c r="N39" i="4"/>
  <c r="M39" i="4"/>
  <c r="L39" i="4"/>
  <c r="K39" i="4"/>
  <c r="J39" i="4"/>
  <c r="I39" i="4"/>
  <c r="H39" i="4"/>
  <c r="G39" i="4"/>
  <c r="F39" i="4"/>
  <c r="E39" i="4"/>
  <c r="D39" i="4"/>
  <c r="C39" i="4"/>
  <c r="R38" i="4"/>
  <c r="Q38" i="4"/>
  <c r="P38" i="4"/>
  <c r="O38" i="4"/>
  <c r="N38" i="4"/>
  <c r="M38" i="4"/>
  <c r="L38" i="4"/>
  <c r="K38" i="4"/>
  <c r="J38" i="4"/>
  <c r="I38" i="4"/>
  <c r="H38" i="4"/>
  <c r="G38" i="4"/>
  <c r="F38" i="4"/>
  <c r="E38" i="4"/>
  <c r="D38" i="4"/>
  <c r="C38" i="4"/>
  <c r="R37" i="4"/>
  <c r="Q37" i="4"/>
  <c r="P37" i="4"/>
  <c r="O37" i="4"/>
  <c r="N37" i="4"/>
  <c r="M37" i="4"/>
  <c r="L37" i="4"/>
  <c r="K37" i="4"/>
  <c r="J37" i="4"/>
  <c r="I37" i="4"/>
  <c r="H37" i="4"/>
  <c r="G37" i="4"/>
  <c r="F37" i="4"/>
  <c r="E37" i="4"/>
  <c r="D37" i="4"/>
  <c r="C37" i="4"/>
  <c r="R36" i="4"/>
  <c r="Q36" i="4"/>
  <c r="P36" i="4"/>
  <c r="O36" i="4"/>
  <c r="N36" i="4"/>
  <c r="M36" i="4"/>
  <c r="L36" i="4"/>
  <c r="K36" i="4"/>
  <c r="J36" i="4"/>
  <c r="I36" i="4"/>
  <c r="H36" i="4"/>
  <c r="G36" i="4"/>
  <c r="F36" i="4"/>
  <c r="E36" i="4"/>
  <c r="D36" i="4"/>
  <c r="C36" i="4"/>
  <c r="R22" i="4"/>
  <c r="Q22" i="4"/>
  <c r="P22" i="4"/>
  <c r="O22" i="4"/>
  <c r="N22" i="4"/>
  <c r="M22" i="4"/>
  <c r="L22" i="4"/>
  <c r="K22" i="4"/>
  <c r="J22" i="4"/>
  <c r="I22" i="4"/>
  <c r="H22" i="4"/>
  <c r="G22" i="4"/>
  <c r="F22" i="4"/>
  <c r="E22" i="4"/>
  <c r="D22" i="4"/>
  <c r="C22" i="4"/>
  <c r="C22" i="3" s="1"/>
  <c r="S21" i="4"/>
  <c r="R9" i="4"/>
  <c r="Q9" i="4"/>
  <c r="P9" i="4"/>
  <c r="O9" i="4"/>
  <c r="N9" i="4"/>
  <c r="M9" i="4"/>
  <c r="L9" i="4"/>
  <c r="K9" i="4"/>
  <c r="J9" i="4"/>
  <c r="I9" i="4"/>
  <c r="H9" i="4"/>
  <c r="G9" i="4"/>
  <c r="F9" i="4"/>
  <c r="E9" i="4"/>
  <c r="D9" i="4"/>
  <c r="C9" i="4"/>
  <c r="R8" i="4"/>
  <c r="R23" i="4" s="1"/>
  <c r="R33" i="4" s="1"/>
  <c r="Q8" i="4"/>
  <c r="Q23" i="4" s="1"/>
  <c r="Q33" i="4" s="1"/>
  <c r="P8" i="4"/>
  <c r="O8" i="4"/>
  <c r="O23" i="4" s="1"/>
  <c r="O33" i="4" s="1"/>
  <c r="N8" i="4"/>
  <c r="N23" i="4" s="1"/>
  <c r="N33" i="4" s="1"/>
  <c r="M8" i="4"/>
  <c r="L8" i="4"/>
  <c r="K8" i="4"/>
  <c r="K23" i="4" s="1"/>
  <c r="K33" i="4" s="1"/>
  <c r="J8" i="4"/>
  <c r="J23" i="4" s="1"/>
  <c r="J33" i="4" s="1"/>
  <c r="I8" i="4"/>
  <c r="I23" i="4" s="1"/>
  <c r="I33" i="4" s="1"/>
  <c r="H8" i="4"/>
  <c r="G8" i="4"/>
  <c r="G23" i="4" s="1"/>
  <c r="G33" i="4" s="1"/>
  <c r="F8" i="4"/>
  <c r="F23" i="4" s="1"/>
  <c r="F33" i="4" s="1"/>
  <c r="E8" i="4"/>
  <c r="D8" i="4"/>
  <c r="C8" i="4"/>
  <c r="R58" i="3"/>
  <c r="Q58" i="3"/>
  <c r="P58" i="3"/>
  <c r="O58" i="3"/>
  <c r="N58" i="3"/>
  <c r="M58" i="3"/>
  <c r="L58" i="3"/>
  <c r="K58" i="3"/>
  <c r="J58" i="3"/>
  <c r="I58" i="3"/>
  <c r="H58" i="3"/>
  <c r="G58" i="3"/>
  <c r="F58" i="3"/>
  <c r="E58" i="3"/>
  <c r="D58" i="3"/>
  <c r="C58" i="3"/>
  <c r="S58" i="3" s="1"/>
  <c r="R57" i="3"/>
  <c r="Q57" i="3"/>
  <c r="P57" i="3"/>
  <c r="O57" i="3"/>
  <c r="N57" i="3"/>
  <c r="M57" i="3"/>
  <c r="L57" i="3"/>
  <c r="K57" i="3"/>
  <c r="J57" i="3"/>
  <c r="I57" i="3"/>
  <c r="H57" i="3"/>
  <c r="G57" i="3"/>
  <c r="F57" i="3"/>
  <c r="E57" i="3"/>
  <c r="D57" i="3"/>
  <c r="C57" i="3"/>
  <c r="S57" i="3" s="1"/>
  <c r="O55" i="3"/>
  <c r="O53" i="3"/>
  <c r="G53" i="3"/>
  <c r="I50" i="3"/>
  <c r="G50" i="3"/>
  <c r="F50" i="3"/>
  <c r="R49" i="3"/>
  <c r="Q49" i="3"/>
  <c r="P49" i="3"/>
  <c r="O49" i="3"/>
  <c r="N49" i="3"/>
  <c r="M49" i="3"/>
  <c r="L49" i="3"/>
  <c r="K49" i="3"/>
  <c r="J49" i="3"/>
  <c r="I49" i="3"/>
  <c r="H49" i="3"/>
  <c r="G49" i="3"/>
  <c r="F49" i="3"/>
  <c r="E49" i="3"/>
  <c r="D49" i="3"/>
  <c r="C49" i="3"/>
  <c r="S49" i="3" s="1"/>
  <c r="S48" i="3"/>
  <c r="R47" i="3"/>
  <c r="Q47" i="3"/>
  <c r="P47" i="3"/>
  <c r="O47" i="3"/>
  <c r="N47" i="3"/>
  <c r="M47" i="3"/>
  <c r="L47" i="3"/>
  <c r="K47" i="3"/>
  <c r="J47" i="3"/>
  <c r="I47" i="3"/>
  <c r="H47" i="3"/>
  <c r="G47" i="3"/>
  <c r="F47" i="3"/>
  <c r="E47" i="3"/>
  <c r="D47" i="3"/>
  <c r="C47" i="3"/>
  <c r="S47" i="3" s="1"/>
  <c r="R46" i="3"/>
  <c r="Q46" i="3"/>
  <c r="P46" i="3"/>
  <c r="O46" i="3"/>
  <c r="N46" i="3"/>
  <c r="M46" i="3"/>
  <c r="L46" i="3"/>
  <c r="K46" i="3"/>
  <c r="J46" i="3"/>
  <c r="I46" i="3"/>
  <c r="H46" i="3"/>
  <c r="G46" i="3"/>
  <c r="F46" i="3"/>
  <c r="E46" i="3"/>
  <c r="D46" i="3"/>
  <c r="C46" i="3"/>
  <c r="S46" i="3" s="1"/>
  <c r="R45" i="3"/>
  <c r="Q45" i="3"/>
  <c r="P45" i="3"/>
  <c r="O45" i="3"/>
  <c r="N45" i="3"/>
  <c r="M45" i="3"/>
  <c r="L45" i="3"/>
  <c r="K45" i="3"/>
  <c r="J45" i="3"/>
  <c r="I45" i="3"/>
  <c r="H45" i="3"/>
  <c r="G45" i="3"/>
  <c r="F45" i="3"/>
  <c r="E45" i="3"/>
  <c r="D45" i="3"/>
  <c r="C45" i="3"/>
  <c r="S45" i="3" s="1"/>
  <c r="E39" i="3"/>
  <c r="G38" i="3"/>
  <c r="E38" i="3"/>
  <c r="G36" i="3"/>
  <c r="S30" i="3"/>
  <c r="R30" i="3"/>
  <c r="Q30" i="3"/>
  <c r="P30" i="3"/>
  <c r="O30" i="3"/>
  <c r="N30" i="3"/>
  <c r="M30" i="3"/>
  <c r="L30" i="3"/>
  <c r="K30" i="3"/>
  <c r="J30" i="3"/>
  <c r="I30" i="3"/>
  <c r="H30" i="3"/>
  <c r="G30" i="3"/>
  <c r="F30" i="3"/>
  <c r="E30" i="3"/>
  <c r="D30" i="3"/>
  <c r="C30" i="3"/>
  <c r="R29" i="3"/>
  <c r="Q29" i="3"/>
  <c r="P29" i="3"/>
  <c r="O29" i="3"/>
  <c r="N29" i="3"/>
  <c r="M29" i="3"/>
  <c r="L29" i="3"/>
  <c r="K29" i="3"/>
  <c r="J29" i="3"/>
  <c r="I29" i="3"/>
  <c r="H29" i="3"/>
  <c r="G29" i="3"/>
  <c r="F29" i="3"/>
  <c r="E29" i="3"/>
  <c r="D29" i="3"/>
  <c r="C29" i="3"/>
  <c r="S29" i="3" s="1"/>
  <c r="R21" i="3"/>
  <c r="Q21" i="3"/>
  <c r="P21" i="3"/>
  <c r="O21" i="3"/>
  <c r="N21" i="3"/>
  <c r="M21" i="3"/>
  <c r="L21" i="3"/>
  <c r="K21" i="3"/>
  <c r="J21" i="3"/>
  <c r="I21" i="3"/>
  <c r="H21" i="3"/>
  <c r="G21" i="3"/>
  <c r="F21" i="3"/>
  <c r="E21" i="3"/>
  <c r="D21" i="3"/>
  <c r="C21" i="3"/>
  <c r="R19" i="3"/>
  <c r="Q19" i="3"/>
  <c r="P19" i="3"/>
  <c r="O19" i="3"/>
  <c r="N19" i="3"/>
  <c r="M19" i="3"/>
  <c r="L19" i="3"/>
  <c r="K19" i="3"/>
  <c r="J19" i="3"/>
  <c r="I19" i="3"/>
  <c r="H19" i="3"/>
  <c r="G19" i="3"/>
  <c r="F19" i="3"/>
  <c r="E19" i="3"/>
  <c r="D19" i="3"/>
  <c r="C19" i="3"/>
  <c r="S19" i="3" l="1"/>
  <c r="J256" i="4"/>
  <c r="M339" i="4"/>
  <c r="L339" i="4"/>
  <c r="J339" i="4"/>
  <c r="H339" i="4"/>
  <c r="S21" i="3"/>
  <c r="G32" i="6"/>
  <c r="O32" i="6"/>
  <c r="Q54" i="3"/>
  <c r="K451" i="4"/>
  <c r="M452" i="4"/>
  <c r="Q339" i="4"/>
  <c r="I395" i="4"/>
  <c r="I367" i="4"/>
  <c r="I368" i="4"/>
  <c r="L22" i="3"/>
  <c r="H37" i="3"/>
  <c r="P37" i="3"/>
  <c r="H38" i="3"/>
  <c r="P38" i="3"/>
  <c r="H39" i="3"/>
  <c r="P39" i="3"/>
  <c r="P40" i="3"/>
  <c r="I23" i="6"/>
  <c r="Q23" i="6"/>
  <c r="C25" i="6"/>
  <c r="H25" i="6"/>
  <c r="M28" i="6"/>
  <c r="O29" i="6"/>
  <c r="M40" i="3"/>
  <c r="H55" i="3"/>
  <c r="T103" i="15"/>
  <c r="D22" i="3"/>
  <c r="N15" i="8"/>
  <c r="E15" i="8"/>
  <c r="R22" i="3"/>
  <c r="D15" i="8"/>
  <c r="T87" i="15"/>
  <c r="T79" i="15"/>
  <c r="T31" i="15"/>
  <c r="T95" i="15"/>
  <c r="T71" i="15"/>
  <c r="T135" i="15"/>
  <c r="T15" i="15"/>
  <c r="T63" i="15"/>
  <c r="T127" i="15"/>
  <c r="L15" i="8"/>
  <c r="T55" i="15"/>
  <c r="T119" i="15"/>
  <c r="M15" i="8"/>
  <c r="T47" i="15"/>
  <c r="T111" i="15"/>
  <c r="S218" i="4"/>
  <c r="F15" i="8"/>
  <c r="S22" i="4"/>
  <c r="J22" i="3"/>
  <c r="Q15" i="8"/>
  <c r="S106" i="4"/>
  <c r="M22" i="3"/>
  <c r="S162" i="4"/>
  <c r="S190" i="4"/>
  <c r="S78" i="4"/>
  <c r="T87" i="16"/>
  <c r="H15" i="9"/>
  <c r="K15" i="9"/>
  <c r="T79" i="16"/>
  <c r="T71" i="16"/>
  <c r="T135" i="16"/>
  <c r="T15" i="16"/>
  <c r="T63" i="16"/>
  <c r="T127" i="16"/>
  <c r="T55" i="16"/>
  <c r="T119" i="16"/>
  <c r="T47" i="16"/>
  <c r="T111" i="16"/>
  <c r="T103" i="16"/>
  <c r="P15" i="9"/>
  <c r="T31" i="16"/>
  <c r="T95" i="16"/>
  <c r="F318" i="4"/>
  <c r="F10" i="3" s="1"/>
  <c r="E452" i="4"/>
  <c r="H40" i="3"/>
  <c r="H448" i="4"/>
  <c r="H56" i="3" s="1"/>
  <c r="H451" i="4"/>
  <c r="E40" i="3"/>
  <c r="D452" i="4"/>
  <c r="J40" i="3"/>
  <c r="N8" i="3"/>
  <c r="E339" i="4"/>
  <c r="N339" i="4"/>
  <c r="F340" i="4"/>
  <c r="D23" i="6"/>
  <c r="L23" i="6"/>
  <c r="K25" i="6"/>
  <c r="J27" i="6"/>
  <c r="R27" i="6"/>
  <c r="I29" i="6"/>
  <c r="Q29" i="6"/>
  <c r="H31" i="6"/>
  <c r="P31" i="6"/>
  <c r="G26" i="6"/>
  <c r="O26" i="6"/>
  <c r="F24" i="6"/>
  <c r="N24" i="6"/>
  <c r="E28" i="6"/>
  <c r="D30" i="6"/>
  <c r="L30" i="6"/>
  <c r="C32" i="6"/>
  <c r="K32" i="6"/>
  <c r="I316" i="4"/>
  <c r="I8" i="3" s="1"/>
  <c r="D318" i="4"/>
  <c r="D10" i="3" s="1"/>
  <c r="F339" i="4"/>
  <c r="G334" i="4"/>
  <c r="I340" i="4"/>
  <c r="P339" i="4"/>
  <c r="H340" i="4"/>
  <c r="K37" i="3"/>
  <c r="K39" i="3"/>
  <c r="C56" i="3"/>
  <c r="G23" i="6"/>
  <c r="O23" i="6"/>
  <c r="G30" i="6"/>
  <c r="O30" i="6"/>
  <c r="J53" i="3"/>
  <c r="D55" i="3"/>
  <c r="L55" i="3"/>
  <c r="D56" i="3"/>
  <c r="L56" i="3"/>
  <c r="O59" i="3"/>
  <c r="I40" i="3"/>
  <c r="E37" i="3"/>
  <c r="J23" i="6"/>
  <c r="R23" i="6"/>
  <c r="I25" i="6"/>
  <c r="Q25" i="6"/>
  <c r="H27" i="6"/>
  <c r="P27" i="6"/>
  <c r="G29" i="6"/>
  <c r="F31" i="6"/>
  <c r="N31" i="6"/>
  <c r="E26" i="6"/>
  <c r="M26" i="6"/>
  <c r="D24" i="6"/>
  <c r="L24" i="6"/>
  <c r="C28" i="6"/>
  <c r="K28" i="6"/>
  <c r="J30" i="6"/>
  <c r="R30" i="6"/>
  <c r="I32" i="6"/>
  <c r="Q32" i="6"/>
  <c r="P25" i="6"/>
  <c r="G27" i="6"/>
  <c r="F29" i="6"/>
  <c r="N29" i="6"/>
  <c r="E31" i="6"/>
  <c r="M31" i="6"/>
  <c r="D26" i="6"/>
  <c r="L26" i="6"/>
  <c r="C24" i="6"/>
  <c r="K24" i="6"/>
  <c r="J28" i="6"/>
  <c r="K339" i="4"/>
  <c r="R40" i="3"/>
  <c r="F447" i="4"/>
  <c r="F55" i="3" s="1"/>
  <c r="E36" i="3"/>
  <c r="E32" i="6"/>
  <c r="P26" i="6"/>
  <c r="O9" i="6"/>
  <c r="C23" i="6"/>
  <c r="K23" i="6"/>
  <c r="J25" i="6"/>
  <c r="R25" i="6"/>
  <c r="I27" i="6"/>
  <c r="Q27" i="6"/>
  <c r="H29" i="6"/>
  <c r="P29" i="6"/>
  <c r="G31" i="6"/>
  <c r="O31" i="6"/>
  <c r="F26" i="6"/>
  <c r="N26" i="6"/>
  <c r="M24" i="6"/>
  <c r="D28" i="6"/>
  <c r="L28" i="6"/>
  <c r="C30" i="6"/>
  <c r="K30" i="6"/>
  <c r="J32" i="6"/>
  <c r="R32" i="6"/>
  <c r="E23" i="6"/>
  <c r="I31" i="6"/>
  <c r="F12" i="3"/>
  <c r="D37" i="3"/>
  <c r="L37" i="3"/>
  <c r="D39" i="3"/>
  <c r="L39" i="3"/>
  <c r="M36" i="3"/>
  <c r="M37" i="3"/>
  <c r="E53" i="3"/>
  <c r="E59" i="3" s="1"/>
  <c r="J55" i="3"/>
  <c r="R55" i="3"/>
  <c r="D36" i="3"/>
  <c r="L36" i="3"/>
  <c r="D38" i="3"/>
  <c r="L38" i="3"/>
  <c r="D40" i="3"/>
  <c r="L40" i="3"/>
  <c r="G17" i="6"/>
  <c r="O17" i="6"/>
  <c r="G15" i="6"/>
  <c r="G11" i="6"/>
  <c r="F23" i="6"/>
  <c r="N23" i="6"/>
  <c r="E25" i="6"/>
  <c r="M25" i="6"/>
  <c r="D27" i="6"/>
  <c r="L27" i="6"/>
  <c r="C29" i="6"/>
  <c r="K29" i="6"/>
  <c r="J31" i="6"/>
  <c r="R31" i="6"/>
  <c r="I26" i="6"/>
  <c r="Q26" i="6"/>
  <c r="H24" i="6"/>
  <c r="P24" i="6"/>
  <c r="G28" i="6"/>
  <c r="O28" i="6"/>
  <c r="F30" i="6"/>
  <c r="N30" i="6"/>
  <c r="M32" i="6"/>
  <c r="M23" i="6"/>
  <c r="D25" i="6"/>
  <c r="L25" i="6"/>
  <c r="C27" i="6"/>
  <c r="K27" i="6"/>
  <c r="J29" i="6"/>
  <c r="R29" i="6"/>
  <c r="Q31" i="6"/>
  <c r="H26" i="6"/>
  <c r="G24" i="6"/>
  <c r="O24" i="6"/>
  <c r="F28" i="6"/>
  <c r="N28" i="6"/>
  <c r="E30" i="6"/>
  <c r="M30" i="6"/>
  <c r="D32" i="6"/>
  <c r="L32" i="6"/>
  <c r="R228" i="4"/>
  <c r="N11" i="3"/>
  <c r="G10" i="3"/>
  <c r="G11" i="3"/>
  <c r="H53" i="3"/>
  <c r="R54" i="3"/>
  <c r="O12" i="3"/>
  <c r="Q56" i="3"/>
  <c r="Q60" i="3" s="1"/>
  <c r="R56" i="3"/>
  <c r="I333" i="4"/>
  <c r="S333" i="4" s="1"/>
  <c r="O36" i="3"/>
  <c r="G37" i="3"/>
  <c r="O37" i="3"/>
  <c r="O38" i="3"/>
  <c r="G39" i="3"/>
  <c r="O39" i="3"/>
  <c r="O40" i="3"/>
  <c r="G55" i="3"/>
  <c r="G59" i="3" s="1"/>
  <c r="G56" i="3"/>
  <c r="O56" i="3"/>
  <c r="J56" i="3"/>
  <c r="P53" i="3"/>
  <c r="P59" i="3" s="1"/>
  <c r="J11" i="3"/>
  <c r="R27" i="3"/>
  <c r="N10" i="3"/>
  <c r="N12" i="3"/>
  <c r="C107" i="10"/>
  <c r="K107" i="10"/>
  <c r="G13" i="6"/>
  <c r="G9" i="6"/>
  <c r="R28" i="6"/>
  <c r="I30" i="6"/>
  <c r="Q30" i="6"/>
  <c r="H32" i="6"/>
  <c r="P32" i="6"/>
  <c r="H23" i="6"/>
  <c r="P23" i="6"/>
  <c r="F27" i="6"/>
  <c r="H36" i="3"/>
  <c r="H54" i="3"/>
  <c r="H60" i="3" s="1"/>
  <c r="E201" i="4"/>
  <c r="F284" i="4"/>
  <c r="P36" i="3"/>
  <c r="L54" i="3"/>
  <c r="J36" i="3"/>
  <c r="R36" i="3"/>
  <c r="J37" i="3"/>
  <c r="R37" i="3"/>
  <c r="N55" i="3"/>
  <c r="F56" i="3"/>
  <c r="N56" i="3"/>
  <c r="P54" i="3"/>
  <c r="C316" i="4"/>
  <c r="K316" i="4"/>
  <c r="K8" i="3" s="1"/>
  <c r="C36" i="3"/>
  <c r="K36" i="3"/>
  <c r="C37" i="3"/>
  <c r="C38" i="3"/>
  <c r="K38" i="3"/>
  <c r="C39" i="3"/>
  <c r="C40" i="3"/>
  <c r="K40" i="3"/>
  <c r="C53" i="3"/>
  <c r="C54" i="3"/>
  <c r="C55" i="3"/>
  <c r="K55" i="3"/>
  <c r="K56" i="3"/>
  <c r="J25" i="3"/>
  <c r="I54" i="3"/>
  <c r="I60" i="3" s="1"/>
  <c r="J27" i="3"/>
  <c r="J10" i="3"/>
  <c r="J26" i="3"/>
  <c r="Q53" i="3"/>
  <c r="Q59" i="3" s="1"/>
  <c r="J54" i="3"/>
  <c r="E9" i="3"/>
  <c r="M9" i="3"/>
  <c r="S121" i="4"/>
  <c r="S122" i="4"/>
  <c r="S123" i="4"/>
  <c r="I27" i="3"/>
  <c r="Q27" i="3"/>
  <c r="I28" i="3"/>
  <c r="Q28" i="3"/>
  <c r="J8" i="3"/>
  <c r="P199" i="4"/>
  <c r="P201" i="4" s="1"/>
  <c r="P200" i="4"/>
  <c r="M26" i="3"/>
  <c r="I53" i="3"/>
  <c r="I59" i="3" s="1"/>
  <c r="R53" i="3"/>
  <c r="K54" i="3"/>
  <c r="K60" i="3" s="1"/>
  <c r="M27" i="3"/>
  <c r="S307" i="4"/>
  <c r="S308" i="4"/>
  <c r="S363" i="4"/>
  <c r="S364" i="4"/>
  <c r="F36" i="3"/>
  <c r="N36" i="3"/>
  <c r="F37" i="3"/>
  <c r="N37" i="3"/>
  <c r="F38" i="3"/>
  <c r="N38" i="3"/>
  <c r="F39" i="3"/>
  <c r="N39" i="3"/>
  <c r="F40" i="3"/>
  <c r="N40" i="3"/>
  <c r="J28" i="3"/>
  <c r="R10" i="3"/>
  <c r="L60" i="3"/>
  <c r="M15" i="10"/>
  <c r="M7" i="4" s="1"/>
  <c r="M24" i="4" s="1"/>
  <c r="M34" i="4" s="1"/>
  <c r="Q51" i="10"/>
  <c r="Q119" i="4" s="1"/>
  <c r="G69" i="10"/>
  <c r="G175" i="4" s="1"/>
  <c r="G192" i="4" s="1"/>
  <c r="G202" i="4" s="1"/>
  <c r="P105" i="10"/>
  <c r="P287" i="4" s="1"/>
  <c r="K114" i="10"/>
  <c r="K315" i="4" s="1"/>
  <c r="I132" i="10"/>
  <c r="I371" i="4" s="1"/>
  <c r="D141" i="10"/>
  <c r="D399" i="4" s="1"/>
  <c r="D416" i="4" s="1"/>
  <c r="D426" i="4" s="1"/>
  <c r="L141" i="10"/>
  <c r="L399" i="4" s="1"/>
  <c r="L416" i="4" s="1"/>
  <c r="L426" i="4" s="1"/>
  <c r="G150" i="10"/>
  <c r="G427" i="4" s="1"/>
  <c r="O150" i="10"/>
  <c r="O427" i="4" s="1"/>
  <c r="J159" i="10"/>
  <c r="J455" i="4" s="1"/>
  <c r="J472" i="4" s="1"/>
  <c r="J482" i="4" s="1"/>
  <c r="R159" i="10"/>
  <c r="R455" i="4" s="1"/>
  <c r="R472" i="4" s="1"/>
  <c r="R482" i="4" s="1"/>
  <c r="I9" i="6"/>
  <c r="Q9" i="6"/>
  <c r="H11" i="6"/>
  <c r="P11" i="6"/>
  <c r="O13" i="6"/>
  <c r="F15" i="6"/>
  <c r="N15" i="6"/>
  <c r="E17" i="6"/>
  <c r="M17" i="6"/>
  <c r="D10" i="6"/>
  <c r="L10" i="6"/>
  <c r="C12" i="6"/>
  <c r="K12" i="6"/>
  <c r="J14" i="6"/>
  <c r="R14" i="6"/>
  <c r="I16" i="6"/>
  <c r="Q16" i="6"/>
  <c r="H18" i="6"/>
  <c r="P18" i="6"/>
  <c r="H9" i="6"/>
  <c r="P9" i="6"/>
  <c r="O11" i="6"/>
  <c r="F13" i="6"/>
  <c r="N13" i="6"/>
  <c r="E15" i="6"/>
  <c r="M15" i="6"/>
  <c r="D17" i="6"/>
  <c r="L17" i="6"/>
  <c r="C10" i="6"/>
  <c r="K10" i="6"/>
  <c r="J12" i="6"/>
  <c r="R12" i="6"/>
  <c r="I14" i="6"/>
  <c r="Q14" i="6"/>
  <c r="H16" i="6"/>
  <c r="P16" i="6"/>
  <c r="G18" i="6"/>
  <c r="O18" i="6"/>
  <c r="F11" i="6"/>
  <c r="N11" i="6"/>
  <c r="E13" i="6"/>
  <c r="M13" i="6"/>
  <c r="D15" i="6"/>
  <c r="L15" i="6"/>
  <c r="C17" i="6"/>
  <c r="K17" i="6"/>
  <c r="J10" i="6"/>
  <c r="R10" i="6"/>
  <c r="I12" i="6"/>
  <c r="Q12" i="6"/>
  <c r="H14" i="6"/>
  <c r="P14" i="6"/>
  <c r="G16" i="6"/>
  <c r="O16" i="6"/>
  <c r="F18" i="6"/>
  <c r="N18" i="6"/>
  <c r="F9" i="6"/>
  <c r="N9" i="6"/>
  <c r="E11" i="6"/>
  <c r="M11" i="6"/>
  <c r="D13" i="6"/>
  <c r="L13" i="6"/>
  <c r="C15" i="6"/>
  <c r="K15" i="6"/>
  <c r="J17" i="6"/>
  <c r="R17" i="6"/>
  <c r="I10" i="6"/>
  <c r="Q10" i="6"/>
  <c r="H12" i="6"/>
  <c r="P12" i="6"/>
  <c r="G14" i="6"/>
  <c r="O14" i="6"/>
  <c r="F16" i="6"/>
  <c r="N16" i="6"/>
  <c r="E18" i="6"/>
  <c r="M18" i="6"/>
  <c r="E9" i="6"/>
  <c r="M9" i="6"/>
  <c r="D11" i="6"/>
  <c r="L11" i="6"/>
  <c r="C13" i="6"/>
  <c r="K13" i="6"/>
  <c r="J15" i="6"/>
  <c r="R15" i="6"/>
  <c r="I17" i="6"/>
  <c r="Q17" i="6"/>
  <c r="H10" i="6"/>
  <c r="P10" i="6"/>
  <c r="G12" i="6"/>
  <c r="O12" i="6"/>
  <c r="F14" i="6"/>
  <c r="N14" i="6"/>
  <c r="E16" i="6"/>
  <c r="M16" i="6"/>
  <c r="D18" i="6"/>
  <c r="L18" i="6"/>
  <c r="D9" i="6"/>
  <c r="O8" i="3"/>
  <c r="J9" i="3"/>
  <c r="E15" i="10"/>
  <c r="E7" i="4" s="1"/>
  <c r="E24" i="4" s="1"/>
  <c r="E34" i="4" s="1"/>
  <c r="K33" i="10"/>
  <c r="K63" i="4" s="1"/>
  <c r="N42" i="10"/>
  <c r="N91" i="4" s="1"/>
  <c r="D60" i="10"/>
  <c r="D147" i="4" s="1"/>
  <c r="D164" i="4" s="1"/>
  <c r="D174" i="4" s="1"/>
  <c r="O69" i="10"/>
  <c r="O175" i="4" s="1"/>
  <c r="O192" i="4" s="1"/>
  <c r="O202" i="4" s="1"/>
  <c r="J78" i="10"/>
  <c r="J203" i="4" s="1"/>
  <c r="N123" i="10"/>
  <c r="N231" i="4" s="1"/>
  <c r="Q132" i="10"/>
  <c r="Q371" i="4" s="1"/>
  <c r="D54" i="3"/>
  <c r="G8" i="3"/>
  <c r="O9" i="3"/>
  <c r="O11" i="3"/>
  <c r="O27" i="3"/>
  <c r="O28" i="3"/>
  <c r="P10" i="3"/>
  <c r="H11" i="3"/>
  <c r="P11" i="3"/>
  <c r="H12" i="3"/>
  <c r="P12" i="3"/>
  <c r="S83" i="4"/>
  <c r="S84" i="4"/>
  <c r="F27" i="3"/>
  <c r="N27" i="3"/>
  <c r="F28" i="3"/>
  <c r="N28" i="3"/>
  <c r="F9" i="3"/>
  <c r="N9" i="3"/>
  <c r="F11" i="3"/>
  <c r="E27" i="3"/>
  <c r="E28" i="3"/>
  <c r="M28" i="3"/>
  <c r="R11" i="3"/>
  <c r="O563" i="4"/>
  <c r="H24" i="10"/>
  <c r="H35" i="4" s="1"/>
  <c r="M87" i="10"/>
  <c r="H105" i="10"/>
  <c r="H287" i="4" s="1"/>
  <c r="C114" i="10"/>
  <c r="C315" i="4" s="1"/>
  <c r="F123" i="10"/>
  <c r="F231" i="4" s="1"/>
  <c r="K53" i="3"/>
  <c r="M54" i="3"/>
  <c r="M60" i="3" s="1"/>
  <c r="G9" i="3"/>
  <c r="O10" i="3"/>
  <c r="G12" i="3"/>
  <c r="G27" i="3"/>
  <c r="G28" i="3"/>
  <c r="H10" i="3"/>
  <c r="L53" i="3"/>
  <c r="L59" i="3" s="1"/>
  <c r="E54" i="3"/>
  <c r="E60" i="3" s="1"/>
  <c r="O54" i="3"/>
  <c r="O60" i="3" s="1"/>
  <c r="R28" i="3"/>
  <c r="J12" i="3"/>
  <c r="J59" i="3"/>
  <c r="P24" i="10"/>
  <c r="P35" i="4" s="1"/>
  <c r="C33" i="10"/>
  <c r="C63" i="4" s="1"/>
  <c r="F42" i="10"/>
  <c r="F91" i="4" s="1"/>
  <c r="I51" i="10"/>
  <c r="I119" i="4" s="1"/>
  <c r="L60" i="10"/>
  <c r="L147" i="4" s="1"/>
  <c r="L164" i="4" s="1"/>
  <c r="L174" i="4" s="1"/>
  <c r="R78" i="10"/>
  <c r="R203" i="4" s="1"/>
  <c r="E87" i="10"/>
  <c r="F8" i="3"/>
  <c r="D53" i="3"/>
  <c r="M53" i="3"/>
  <c r="M59" i="3" s="1"/>
  <c r="G54" i="3"/>
  <c r="P60" i="3"/>
  <c r="R8" i="3"/>
  <c r="R9" i="3"/>
  <c r="R12" i="3"/>
  <c r="S233" i="4"/>
  <c r="S234" i="4"/>
  <c r="S235" i="4"/>
  <c r="S289" i="4"/>
  <c r="S290" i="4"/>
  <c r="S291" i="4"/>
  <c r="S335" i="4"/>
  <c r="S336" i="4"/>
  <c r="L9" i="6"/>
  <c r="C11" i="6"/>
  <c r="K11" i="6"/>
  <c r="J13" i="6"/>
  <c r="R13" i="6"/>
  <c r="I15" i="6"/>
  <c r="Q15" i="6"/>
  <c r="H17" i="6"/>
  <c r="P17" i="6"/>
  <c r="G10" i="6"/>
  <c r="O10" i="6"/>
  <c r="F12" i="6"/>
  <c r="N12" i="6"/>
  <c r="E14" i="6"/>
  <c r="M14" i="6"/>
  <c r="D16" i="6"/>
  <c r="L16" i="6"/>
  <c r="C18" i="6"/>
  <c r="K18" i="6"/>
  <c r="C9" i="6"/>
  <c r="K9" i="6"/>
  <c r="J11" i="6"/>
  <c r="R11" i="6"/>
  <c r="Q13" i="6"/>
  <c r="H15" i="6"/>
  <c r="P15" i="6"/>
  <c r="F10" i="6"/>
  <c r="N10" i="6"/>
  <c r="E12" i="6"/>
  <c r="M12" i="6"/>
  <c r="D14" i="6"/>
  <c r="L14" i="6"/>
  <c r="C16" i="6"/>
  <c r="K16" i="6"/>
  <c r="J18" i="6"/>
  <c r="R18" i="6"/>
  <c r="J9" i="6"/>
  <c r="R9" i="6"/>
  <c r="I11" i="6"/>
  <c r="Q11" i="6"/>
  <c r="H13" i="6"/>
  <c r="P13" i="6"/>
  <c r="O15" i="6"/>
  <c r="F17" i="6"/>
  <c r="N17" i="6"/>
  <c r="E10" i="6"/>
  <c r="M10" i="6"/>
  <c r="D12" i="6"/>
  <c r="L12" i="6"/>
  <c r="C14" i="6"/>
  <c r="K14" i="6"/>
  <c r="J16" i="6"/>
  <c r="R16" i="6"/>
  <c r="I18" i="6"/>
  <c r="Q18" i="6"/>
  <c r="N27" i="6"/>
  <c r="E29" i="6"/>
  <c r="M29" i="6"/>
  <c r="D31" i="6"/>
  <c r="L31" i="6"/>
  <c r="C26" i="6"/>
  <c r="K26" i="6"/>
  <c r="J24" i="6"/>
  <c r="R24" i="6"/>
  <c r="I28" i="6"/>
  <c r="Q28" i="6"/>
  <c r="H30" i="6"/>
  <c r="P30" i="6"/>
  <c r="F25" i="6"/>
  <c r="N25" i="6"/>
  <c r="E27" i="6"/>
  <c r="M27" i="6"/>
  <c r="D29" i="6"/>
  <c r="L29" i="6"/>
  <c r="C31" i="6"/>
  <c r="K31" i="6"/>
  <c r="J26" i="6"/>
  <c r="R26" i="6"/>
  <c r="I24" i="6"/>
  <c r="Q24" i="6"/>
  <c r="H28" i="6"/>
  <c r="P28" i="6"/>
  <c r="F32" i="6"/>
  <c r="N32" i="6"/>
  <c r="D114" i="10"/>
  <c r="D315" i="4" s="1"/>
  <c r="L114" i="10"/>
  <c r="L315" i="4" s="1"/>
  <c r="G123" i="10"/>
  <c r="O123" i="10"/>
  <c r="J132" i="10"/>
  <c r="J371" i="4" s="1"/>
  <c r="R132" i="10"/>
  <c r="R371" i="4" s="1"/>
  <c r="E141" i="10"/>
  <c r="E399" i="4" s="1"/>
  <c r="E416" i="4" s="1"/>
  <c r="E426" i="4" s="1"/>
  <c r="M141" i="10"/>
  <c r="M399" i="4" s="1"/>
  <c r="M416" i="4" s="1"/>
  <c r="M426" i="4" s="1"/>
  <c r="H150" i="10"/>
  <c r="H427" i="4" s="1"/>
  <c r="P150" i="10"/>
  <c r="P427" i="4" s="1"/>
  <c r="C159" i="10"/>
  <c r="C455" i="4" s="1"/>
  <c r="C472" i="4" s="1"/>
  <c r="K159" i="10"/>
  <c r="K455" i="4" s="1"/>
  <c r="K472" i="4" s="1"/>
  <c r="K482" i="4" s="1"/>
  <c r="J105" i="10"/>
  <c r="J287" i="4" s="1"/>
  <c r="R105" i="10"/>
  <c r="R287" i="4" s="1"/>
  <c r="E114" i="10"/>
  <c r="E315" i="4" s="1"/>
  <c r="M114" i="10"/>
  <c r="M315" i="4" s="1"/>
  <c r="H123" i="10"/>
  <c r="P123" i="10"/>
  <c r="C132" i="10"/>
  <c r="C371" i="4" s="1"/>
  <c r="K132" i="10"/>
  <c r="K371" i="4" s="1"/>
  <c r="F141" i="10"/>
  <c r="F399" i="4" s="1"/>
  <c r="F416" i="4" s="1"/>
  <c r="F426" i="4" s="1"/>
  <c r="N141" i="10"/>
  <c r="N399" i="4" s="1"/>
  <c r="N416" i="4" s="1"/>
  <c r="N426" i="4" s="1"/>
  <c r="I150" i="10"/>
  <c r="I427" i="4" s="1"/>
  <c r="Q150" i="10"/>
  <c r="Q427" i="4" s="1"/>
  <c r="D159" i="10"/>
  <c r="D455" i="4" s="1"/>
  <c r="D472" i="4" s="1"/>
  <c r="D482" i="4" s="1"/>
  <c r="L159" i="10"/>
  <c r="L455" i="4" s="1"/>
  <c r="L472" i="4" s="1"/>
  <c r="L482" i="4" s="1"/>
  <c r="M23" i="4"/>
  <c r="M33" i="4" s="1"/>
  <c r="M8" i="3"/>
  <c r="G59" i="4"/>
  <c r="G25" i="3"/>
  <c r="G60" i="4"/>
  <c r="G26" i="3"/>
  <c r="F451" i="4"/>
  <c r="F53" i="3"/>
  <c r="N451" i="4"/>
  <c r="N53" i="3"/>
  <c r="N59" i="3" s="1"/>
  <c r="F452" i="4"/>
  <c r="F54" i="3"/>
  <c r="N452" i="4"/>
  <c r="N54" i="3"/>
  <c r="N60" i="3" s="1"/>
  <c r="M25" i="3"/>
  <c r="R26" i="3"/>
  <c r="S111" i="4"/>
  <c r="S112" i="4"/>
  <c r="E23" i="4"/>
  <c r="E33" i="4" s="1"/>
  <c r="E8" i="3"/>
  <c r="Q26" i="3"/>
  <c r="Q32" i="3" s="1"/>
  <c r="H23" i="4"/>
  <c r="H33" i="4" s="1"/>
  <c r="H8" i="3"/>
  <c r="P23" i="4"/>
  <c r="P33" i="4" s="1"/>
  <c r="P8" i="3"/>
  <c r="H9" i="3"/>
  <c r="P9" i="3"/>
  <c r="Q25" i="3"/>
  <c r="Q31" i="3" s="1"/>
  <c r="E11" i="3"/>
  <c r="M12" i="3"/>
  <c r="H87" i="4"/>
  <c r="H25" i="3"/>
  <c r="P87" i="4"/>
  <c r="P25" i="3"/>
  <c r="P88" i="4"/>
  <c r="P26" i="3"/>
  <c r="H28" i="3"/>
  <c r="I11" i="3"/>
  <c r="Q12" i="3"/>
  <c r="G339" i="4"/>
  <c r="G340" i="4"/>
  <c r="O59" i="4"/>
  <c r="O25" i="3"/>
  <c r="O31" i="3" s="1"/>
  <c r="O60" i="4"/>
  <c r="O26" i="3"/>
  <c r="R25" i="3"/>
  <c r="H59" i="3"/>
  <c r="E10" i="3"/>
  <c r="M11" i="3"/>
  <c r="H88" i="4"/>
  <c r="H26" i="3"/>
  <c r="P27" i="3"/>
  <c r="I10" i="3"/>
  <c r="Q11" i="3"/>
  <c r="S37" i="4"/>
  <c r="C9" i="3"/>
  <c r="K9" i="3"/>
  <c r="S38" i="4"/>
  <c r="C10" i="3"/>
  <c r="S39" i="4"/>
  <c r="C11" i="3"/>
  <c r="K11" i="3"/>
  <c r="C12" i="3"/>
  <c r="K12" i="3"/>
  <c r="C25" i="3"/>
  <c r="K59" i="4"/>
  <c r="K25" i="3"/>
  <c r="C26" i="3"/>
  <c r="K60" i="4"/>
  <c r="K26" i="3"/>
  <c r="S55" i="4"/>
  <c r="C27" i="3"/>
  <c r="K27" i="3"/>
  <c r="S56" i="4"/>
  <c r="C28" i="3"/>
  <c r="K28" i="3"/>
  <c r="S93" i="4"/>
  <c r="S94" i="4"/>
  <c r="S95" i="4"/>
  <c r="F115" i="4"/>
  <c r="F25" i="3"/>
  <c r="N115" i="4"/>
  <c r="N25" i="3"/>
  <c r="F116" i="4"/>
  <c r="F26" i="3"/>
  <c r="N116" i="4"/>
  <c r="N26" i="3"/>
  <c r="N32" i="3" s="1"/>
  <c r="I9" i="3"/>
  <c r="Q9" i="3"/>
  <c r="M10" i="3"/>
  <c r="E12" i="3"/>
  <c r="H27" i="3"/>
  <c r="P28" i="3"/>
  <c r="Q10" i="3"/>
  <c r="I12" i="3"/>
  <c r="E26" i="3"/>
  <c r="C8" i="3"/>
  <c r="K10" i="3"/>
  <c r="I26" i="3"/>
  <c r="L10" i="3"/>
  <c r="D11" i="3"/>
  <c r="L11" i="3"/>
  <c r="D12" i="3"/>
  <c r="L12" i="3"/>
  <c r="D59" i="4"/>
  <c r="D25" i="3"/>
  <c r="L59" i="4"/>
  <c r="L25" i="3"/>
  <c r="D60" i="4"/>
  <c r="D26" i="3"/>
  <c r="L60" i="4"/>
  <c r="L26" i="3"/>
  <c r="D27" i="3"/>
  <c r="L27" i="3"/>
  <c r="D28" i="3"/>
  <c r="L28" i="3"/>
  <c r="E25" i="3"/>
  <c r="D23" i="4"/>
  <c r="D33" i="4" s="1"/>
  <c r="D8" i="3"/>
  <c r="L23" i="4"/>
  <c r="L33" i="4" s="1"/>
  <c r="L8" i="3"/>
  <c r="D9" i="3"/>
  <c r="L9" i="3"/>
  <c r="Q8" i="3"/>
  <c r="S139" i="4"/>
  <c r="S140" i="4"/>
  <c r="S149" i="4"/>
  <c r="S177" i="4"/>
  <c r="S195" i="4"/>
  <c r="S196" i="4"/>
  <c r="S205" i="4"/>
  <c r="S206" i="4"/>
  <c r="S207" i="4"/>
  <c r="S251" i="4"/>
  <c r="S252" i="4"/>
  <c r="S223" i="4"/>
  <c r="S224" i="4"/>
  <c r="S261" i="4"/>
  <c r="S262" i="4"/>
  <c r="S263" i="4"/>
  <c r="S279" i="4"/>
  <c r="S280" i="4"/>
  <c r="S317" i="4"/>
  <c r="S319" i="4"/>
  <c r="S345" i="4"/>
  <c r="S346" i="4"/>
  <c r="S347" i="4"/>
  <c r="S9" i="4"/>
  <c r="S65" i="4"/>
  <c r="S66" i="4"/>
  <c r="S67" i="4"/>
  <c r="I15" i="10"/>
  <c r="I7" i="4" s="1"/>
  <c r="Q15" i="10"/>
  <c r="Q7" i="4" s="1"/>
  <c r="D24" i="10"/>
  <c r="D35" i="4" s="1"/>
  <c r="L24" i="10"/>
  <c r="L35" i="4" s="1"/>
  <c r="G33" i="10"/>
  <c r="G63" i="4" s="1"/>
  <c r="O33" i="10"/>
  <c r="O63" i="4" s="1"/>
  <c r="J42" i="10"/>
  <c r="J91" i="4" s="1"/>
  <c r="R42" i="10"/>
  <c r="R91" i="4" s="1"/>
  <c r="E51" i="10"/>
  <c r="E119" i="4" s="1"/>
  <c r="M51" i="10"/>
  <c r="M119" i="4" s="1"/>
  <c r="H60" i="10"/>
  <c r="H147" i="4" s="1"/>
  <c r="H164" i="4" s="1"/>
  <c r="H174" i="4" s="1"/>
  <c r="P60" i="10"/>
  <c r="P147" i="4" s="1"/>
  <c r="P164" i="4" s="1"/>
  <c r="P174" i="4" s="1"/>
  <c r="C69" i="10"/>
  <c r="C175" i="4" s="1"/>
  <c r="K69" i="10"/>
  <c r="K175" i="4" s="1"/>
  <c r="K192" i="4" s="1"/>
  <c r="K202" i="4" s="1"/>
  <c r="F78" i="10"/>
  <c r="F203" i="4" s="1"/>
  <c r="N78" i="10"/>
  <c r="N203" i="4" s="1"/>
  <c r="I87" i="10"/>
  <c r="Q87" i="10"/>
  <c r="D105" i="10"/>
  <c r="D287" i="4" s="1"/>
  <c r="L105" i="10"/>
  <c r="L287" i="4" s="1"/>
  <c r="G114" i="10"/>
  <c r="G315" i="4" s="1"/>
  <c r="O114" i="10"/>
  <c r="O315" i="4" s="1"/>
  <c r="J123" i="10"/>
  <c r="R123" i="10"/>
  <c r="E132" i="10"/>
  <c r="E371" i="4" s="1"/>
  <c r="M132" i="10"/>
  <c r="M371" i="4" s="1"/>
  <c r="H141" i="10"/>
  <c r="H399" i="4" s="1"/>
  <c r="H416" i="4" s="1"/>
  <c r="H426" i="4" s="1"/>
  <c r="P141" i="10"/>
  <c r="P399" i="4" s="1"/>
  <c r="P416" i="4" s="1"/>
  <c r="P426" i="4" s="1"/>
  <c r="C150" i="10"/>
  <c r="C427" i="4" s="1"/>
  <c r="K150" i="10"/>
  <c r="K427" i="4" s="1"/>
  <c r="F159" i="10"/>
  <c r="F455" i="4" s="1"/>
  <c r="F472" i="4" s="1"/>
  <c r="F482" i="4" s="1"/>
  <c r="N159" i="10"/>
  <c r="N455" i="4" s="1"/>
  <c r="N472" i="4" s="1"/>
  <c r="N482" i="4" s="1"/>
  <c r="S447" i="4"/>
  <c r="S448" i="4"/>
  <c r="S457" i="4"/>
  <c r="S475" i="4"/>
  <c r="S476" i="4"/>
  <c r="S485" i="4"/>
  <c r="S486" i="4"/>
  <c r="S487" i="4"/>
  <c r="S503" i="4"/>
  <c r="S504" i="4"/>
  <c r="S513" i="4"/>
  <c r="S514" i="4"/>
  <c r="S515" i="4"/>
  <c r="S531" i="4"/>
  <c r="S532" i="4"/>
  <c r="S541" i="4"/>
  <c r="S542" i="4"/>
  <c r="S543" i="4"/>
  <c r="S559" i="4"/>
  <c r="S560" i="4"/>
  <c r="J15" i="10"/>
  <c r="J7" i="4" s="1"/>
  <c r="R15" i="10"/>
  <c r="R7" i="4" s="1"/>
  <c r="E24" i="10"/>
  <c r="E35" i="4" s="1"/>
  <c r="M24" i="10"/>
  <c r="M35" i="4" s="1"/>
  <c r="H33" i="10"/>
  <c r="H63" i="4" s="1"/>
  <c r="P33" i="10"/>
  <c r="P63" i="4" s="1"/>
  <c r="C42" i="10"/>
  <c r="C91" i="4" s="1"/>
  <c r="K42" i="10"/>
  <c r="K91" i="4" s="1"/>
  <c r="F51" i="10"/>
  <c r="F119" i="4" s="1"/>
  <c r="N51" i="10"/>
  <c r="N119" i="4" s="1"/>
  <c r="I60" i="10"/>
  <c r="I147" i="4" s="1"/>
  <c r="I164" i="4" s="1"/>
  <c r="I174" i="4" s="1"/>
  <c r="Q60" i="10"/>
  <c r="Q147" i="4" s="1"/>
  <c r="Q164" i="4" s="1"/>
  <c r="Q174" i="4" s="1"/>
  <c r="D69" i="10"/>
  <c r="D175" i="4" s="1"/>
  <c r="D192" i="4" s="1"/>
  <c r="D202" i="4" s="1"/>
  <c r="L69" i="10"/>
  <c r="L175" i="4" s="1"/>
  <c r="L192" i="4" s="1"/>
  <c r="L202" i="4" s="1"/>
  <c r="G78" i="10"/>
  <c r="G203" i="4" s="1"/>
  <c r="O78" i="10"/>
  <c r="O203" i="4" s="1"/>
  <c r="J87" i="10"/>
  <c r="R87" i="10"/>
  <c r="E105" i="10"/>
  <c r="E287" i="4" s="1"/>
  <c r="M105" i="10"/>
  <c r="M287" i="4" s="1"/>
  <c r="H114" i="10"/>
  <c r="H315" i="4" s="1"/>
  <c r="P114" i="10"/>
  <c r="P315" i="4" s="1"/>
  <c r="C123" i="10"/>
  <c r="C343" i="4" s="1"/>
  <c r="K123" i="10"/>
  <c r="F132" i="10"/>
  <c r="F371" i="4" s="1"/>
  <c r="N132" i="10"/>
  <c r="N371" i="4" s="1"/>
  <c r="I141" i="10"/>
  <c r="I399" i="4" s="1"/>
  <c r="I416" i="4" s="1"/>
  <c r="I426" i="4" s="1"/>
  <c r="Q141" i="10"/>
  <c r="Q399" i="4" s="1"/>
  <c r="Q416" i="4" s="1"/>
  <c r="Q426" i="4" s="1"/>
  <c r="D150" i="10"/>
  <c r="D427" i="4" s="1"/>
  <c r="L150" i="10"/>
  <c r="L427" i="4" s="1"/>
  <c r="G159" i="10"/>
  <c r="G455" i="4" s="1"/>
  <c r="G472" i="4" s="1"/>
  <c r="G482" i="4" s="1"/>
  <c r="O159" i="10"/>
  <c r="O455" i="4" s="1"/>
  <c r="O472" i="4" s="1"/>
  <c r="O482" i="4" s="1"/>
  <c r="C15" i="10"/>
  <c r="C7" i="4" s="1"/>
  <c r="C24" i="4" s="1"/>
  <c r="K15" i="10"/>
  <c r="K7" i="4" s="1"/>
  <c r="F24" i="10"/>
  <c r="F35" i="4" s="1"/>
  <c r="N24" i="10"/>
  <c r="N35" i="4" s="1"/>
  <c r="I33" i="10"/>
  <c r="I63" i="4" s="1"/>
  <c r="Q33" i="10"/>
  <c r="Q63" i="4" s="1"/>
  <c r="D42" i="10"/>
  <c r="D91" i="4" s="1"/>
  <c r="L42" i="10"/>
  <c r="L91" i="4" s="1"/>
  <c r="G51" i="10"/>
  <c r="G119" i="4" s="1"/>
  <c r="O51" i="10"/>
  <c r="O119" i="4" s="1"/>
  <c r="J60" i="10"/>
  <c r="J147" i="4" s="1"/>
  <c r="J164" i="4" s="1"/>
  <c r="J174" i="4" s="1"/>
  <c r="R60" i="10"/>
  <c r="R147" i="4" s="1"/>
  <c r="R164" i="4" s="1"/>
  <c r="R174" i="4" s="1"/>
  <c r="E69" i="10"/>
  <c r="E175" i="4" s="1"/>
  <c r="E192" i="4" s="1"/>
  <c r="E202" i="4" s="1"/>
  <c r="M69" i="10"/>
  <c r="M175" i="4" s="1"/>
  <c r="M192" i="4" s="1"/>
  <c r="M202" i="4" s="1"/>
  <c r="H78" i="10"/>
  <c r="H203" i="4" s="1"/>
  <c r="P78" i="10"/>
  <c r="P203" i="4" s="1"/>
  <c r="C87" i="10"/>
  <c r="C231" i="4" s="1"/>
  <c r="K87" i="10"/>
  <c r="F105" i="10"/>
  <c r="F287" i="4" s="1"/>
  <c r="N105" i="10"/>
  <c r="N287" i="4" s="1"/>
  <c r="I114" i="10"/>
  <c r="I315" i="4" s="1"/>
  <c r="Q114" i="10"/>
  <c r="Q315" i="4" s="1"/>
  <c r="D123" i="10"/>
  <c r="L123" i="10"/>
  <c r="G132" i="10"/>
  <c r="G371" i="4" s="1"/>
  <c r="O132" i="10"/>
  <c r="O371" i="4" s="1"/>
  <c r="J141" i="10"/>
  <c r="J399" i="4" s="1"/>
  <c r="J416" i="4" s="1"/>
  <c r="J426" i="4" s="1"/>
  <c r="R141" i="10"/>
  <c r="R399" i="4" s="1"/>
  <c r="R416" i="4" s="1"/>
  <c r="R426" i="4" s="1"/>
  <c r="E150" i="10"/>
  <c r="E427" i="4" s="1"/>
  <c r="M150" i="10"/>
  <c r="M427" i="4" s="1"/>
  <c r="H159" i="10"/>
  <c r="H455" i="4" s="1"/>
  <c r="H472" i="4" s="1"/>
  <c r="H482" i="4" s="1"/>
  <c r="P159" i="10"/>
  <c r="P455" i="4" s="1"/>
  <c r="P472" i="4" s="1"/>
  <c r="P482" i="4" s="1"/>
  <c r="S391" i="4"/>
  <c r="S392" i="4"/>
  <c r="D15" i="10"/>
  <c r="D7" i="4" s="1"/>
  <c r="L15" i="10"/>
  <c r="L7" i="4" s="1"/>
  <c r="G24" i="10"/>
  <c r="G35" i="4" s="1"/>
  <c r="O24" i="10"/>
  <c r="O35" i="4" s="1"/>
  <c r="J33" i="10"/>
  <c r="J63" i="4" s="1"/>
  <c r="R33" i="10"/>
  <c r="R63" i="4" s="1"/>
  <c r="E42" i="10"/>
  <c r="E91" i="4" s="1"/>
  <c r="M42" i="10"/>
  <c r="M91" i="4" s="1"/>
  <c r="H51" i="10"/>
  <c r="H119" i="4" s="1"/>
  <c r="P51" i="10"/>
  <c r="P119" i="4" s="1"/>
  <c r="C60" i="10"/>
  <c r="C147" i="4" s="1"/>
  <c r="C164" i="4" s="1"/>
  <c r="K60" i="10"/>
  <c r="K147" i="4" s="1"/>
  <c r="K164" i="4" s="1"/>
  <c r="K174" i="4" s="1"/>
  <c r="F69" i="10"/>
  <c r="F175" i="4" s="1"/>
  <c r="F192" i="4" s="1"/>
  <c r="F202" i="4" s="1"/>
  <c r="N69" i="10"/>
  <c r="N175" i="4" s="1"/>
  <c r="N192" i="4" s="1"/>
  <c r="N202" i="4" s="1"/>
  <c r="I78" i="10"/>
  <c r="I203" i="4" s="1"/>
  <c r="Q78" i="10"/>
  <c r="Q203" i="4" s="1"/>
  <c r="D87" i="10"/>
  <c r="L87" i="10"/>
  <c r="G105" i="10"/>
  <c r="G287" i="4" s="1"/>
  <c r="O105" i="10"/>
  <c r="O287" i="4" s="1"/>
  <c r="J114" i="10"/>
  <c r="J315" i="4" s="1"/>
  <c r="R114" i="10"/>
  <c r="R315" i="4" s="1"/>
  <c r="E123" i="10"/>
  <c r="M123" i="10"/>
  <c r="H132" i="10"/>
  <c r="H371" i="4" s="1"/>
  <c r="P132" i="10"/>
  <c r="P371" i="4" s="1"/>
  <c r="C141" i="10"/>
  <c r="C399" i="4" s="1"/>
  <c r="C416" i="4" s="1"/>
  <c r="K141" i="10"/>
  <c r="K399" i="4" s="1"/>
  <c r="K416" i="4" s="1"/>
  <c r="K426" i="4" s="1"/>
  <c r="F150" i="10"/>
  <c r="F427" i="4" s="1"/>
  <c r="N150" i="10"/>
  <c r="N427" i="4" s="1"/>
  <c r="I159" i="10"/>
  <c r="I455" i="4" s="1"/>
  <c r="I472" i="4" s="1"/>
  <c r="I482" i="4" s="1"/>
  <c r="Q159" i="10"/>
  <c r="Q455" i="4" s="1"/>
  <c r="Q472" i="4" s="1"/>
  <c r="Q482" i="4" s="1"/>
  <c r="S373" i="4"/>
  <c r="S374" i="4"/>
  <c r="S375" i="4"/>
  <c r="S401" i="4"/>
  <c r="S429" i="4"/>
  <c r="S430" i="4"/>
  <c r="S431" i="4"/>
  <c r="F15" i="10"/>
  <c r="F7" i="4" s="1"/>
  <c r="N15" i="10"/>
  <c r="N7" i="4" s="1"/>
  <c r="I24" i="10"/>
  <c r="I35" i="4" s="1"/>
  <c r="Q24" i="10"/>
  <c r="Q35" i="4" s="1"/>
  <c r="D33" i="10"/>
  <c r="D63" i="4" s="1"/>
  <c r="L33" i="10"/>
  <c r="L63" i="4" s="1"/>
  <c r="G42" i="10"/>
  <c r="G91" i="4" s="1"/>
  <c r="O42" i="10"/>
  <c r="O91" i="4" s="1"/>
  <c r="J51" i="10"/>
  <c r="J119" i="4" s="1"/>
  <c r="R51" i="10"/>
  <c r="R119" i="4" s="1"/>
  <c r="E60" i="10"/>
  <c r="E147" i="4" s="1"/>
  <c r="E164" i="4" s="1"/>
  <c r="E174" i="4" s="1"/>
  <c r="M60" i="10"/>
  <c r="M147" i="4" s="1"/>
  <c r="M164" i="4" s="1"/>
  <c r="M174" i="4" s="1"/>
  <c r="H69" i="10"/>
  <c r="H175" i="4" s="1"/>
  <c r="H192" i="4" s="1"/>
  <c r="H202" i="4" s="1"/>
  <c r="P69" i="10"/>
  <c r="P175" i="4" s="1"/>
  <c r="P192" i="4" s="1"/>
  <c r="P202" i="4" s="1"/>
  <c r="C78" i="10"/>
  <c r="C203" i="4" s="1"/>
  <c r="K78" i="10"/>
  <c r="K203" i="4" s="1"/>
  <c r="F87" i="10"/>
  <c r="N87" i="10"/>
  <c r="I105" i="10"/>
  <c r="I287" i="4" s="1"/>
  <c r="Q105" i="10"/>
  <c r="Q287" i="4" s="1"/>
  <c r="G15" i="10"/>
  <c r="G7" i="4" s="1"/>
  <c r="O15" i="10"/>
  <c r="O7" i="4" s="1"/>
  <c r="J24" i="10"/>
  <c r="J35" i="4" s="1"/>
  <c r="R24" i="10"/>
  <c r="R35" i="4" s="1"/>
  <c r="E33" i="10"/>
  <c r="E63" i="4" s="1"/>
  <c r="M33" i="10"/>
  <c r="M63" i="4" s="1"/>
  <c r="H42" i="10"/>
  <c r="H91" i="4" s="1"/>
  <c r="P42" i="10"/>
  <c r="P91" i="4" s="1"/>
  <c r="C51" i="10"/>
  <c r="C119" i="4" s="1"/>
  <c r="K51" i="10"/>
  <c r="K119" i="4" s="1"/>
  <c r="F60" i="10"/>
  <c r="F147" i="4" s="1"/>
  <c r="F164" i="4" s="1"/>
  <c r="F174" i="4" s="1"/>
  <c r="N60" i="10"/>
  <c r="N147" i="4" s="1"/>
  <c r="N164" i="4" s="1"/>
  <c r="N174" i="4" s="1"/>
  <c r="I69" i="10"/>
  <c r="I175" i="4" s="1"/>
  <c r="I192" i="4" s="1"/>
  <c r="I202" i="4" s="1"/>
  <c r="Q69" i="10"/>
  <c r="Q175" i="4" s="1"/>
  <c r="Q192" i="4" s="1"/>
  <c r="Q202" i="4" s="1"/>
  <c r="D78" i="10"/>
  <c r="D203" i="4" s="1"/>
  <c r="L78" i="10"/>
  <c r="L203" i="4" s="1"/>
  <c r="G87" i="10"/>
  <c r="O87" i="10"/>
  <c r="H15" i="10"/>
  <c r="H7" i="4" s="1"/>
  <c r="P15" i="10"/>
  <c r="P7" i="4" s="1"/>
  <c r="C24" i="10"/>
  <c r="C35" i="4" s="1"/>
  <c r="K24" i="10"/>
  <c r="K35" i="4" s="1"/>
  <c r="F33" i="10"/>
  <c r="F63" i="4" s="1"/>
  <c r="N33" i="10"/>
  <c r="N63" i="4" s="1"/>
  <c r="I42" i="10"/>
  <c r="I91" i="4" s="1"/>
  <c r="Q42" i="10"/>
  <c r="Q91" i="4" s="1"/>
  <c r="D51" i="10"/>
  <c r="D119" i="4" s="1"/>
  <c r="L51" i="10"/>
  <c r="L119" i="4" s="1"/>
  <c r="G60" i="10"/>
  <c r="G147" i="4" s="1"/>
  <c r="G164" i="4" s="1"/>
  <c r="G174" i="4" s="1"/>
  <c r="O60" i="10"/>
  <c r="O147" i="4" s="1"/>
  <c r="O164" i="4" s="1"/>
  <c r="O174" i="4" s="1"/>
  <c r="J69" i="10"/>
  <c r="J175" i="4" s="1"/>
  <c r="J192" i="4" s="1"/>
  <c r="J202" i="4" s="1"/>
  <c r="R69" i="10"/>
  <c r="R175" i="4" s="1"/>
  <c r="R192" i="4" s="1"/>
  <c r="R202" i="4" s="1"/>
  <c r="E78" i="10"/>
  <c r="E203" i="4" s="1"/>
  <c r="M78" i="10"/>
  <c r="M203" i="4" s="1"/>
  <c r="H87" i="10"/>
  <c r="P87" i="10"/>
  <c r="C105" i="10"/>
  <c r="C287" i="4" s="1"/>
  <c r="K105" i="10"/>
  <c r="K287" i="4" s="1"/>
  <c r="F114" i="10"/>
  <c r="F315" i="4" s="1"/>
  <c r="N114" i="10"/>
  <c r="N315" i="4" s="1"/>
  <c r="I123" i="10"/>
  <c r="Q123" i="10"/>
  <c r="D132" i="10"/>
  <c r="D371" i="4" s="1"/>
  <c r="L132" i="10"/>
  <c r="L371" i="4" s="1"/>
  <c r="G141" i="10"/>
  <c r="G399" i="4" s="1"/>
  <c r="G416" i="4" s="1"/>
  <c r="G426" i="4" s="1"/>
  <c r="O141" i="10"/>
  <c r="O399" i="4" s="1"/>
  <c r="O416" i="4" s="1"/>
  <c r="O426" i="4" s="1"/>
  <c r="J150" i="10"/>
  <c r="J427" i="4" s="1"/>
  <c r="R150" i="10"/>
  <c r="R427" i="4" s="1"/>
  <c r="E159" i="10"/>
  <c r="E455" i="4" s="1"/>
  <c r="E472" i="4" s="1"/>
  <c r="E482" i="4" s="1"/>
  <c r="M159" i="10"/>
  <c r="M455" i="4" s="1"/>
  <c r="M472" i="4" s="1"/>
  <c r="M482" i="4" s="1"/>
  <c r="I15" i="9"/>
  <c r="R15" i="9"/>
  <c r="N15" i="9"/>
  <c r="S13" i="9"/>
  <c r="S14" i="9"/>
  <c r="F15" i="9"/>
  <c r="S11" i="9"/>
  <c r="S12" i="9"/>
  <c r="S9" i="9"/>
  <c r="S10" i="9"/>
  <c r="G15" i="8"/>
  <c r="P15" i="8"/>
  <c r="S10" i="8"/>
  <c r="N22" i="3"/>
  <c r="S302" i="4"/>
  <c r="H15" i="8"/>
  <c r="F22" i="3"/>
  <c r="I15" i="8"/>
  <c r="S9" i="8"/>
  <c r="S12" i="8"/>
  <c r="E22" i="3"/>
  <c r="K15" i="8"/>
  <c r="S11" i="8"/>
  <c r="O22" i="3"/>
  <c r="G22" i="3"/>
  <c r="S14" i="8"/>
  <c r="S13" i="8"/>
  <c r="C50" i="3"/>
  <c r="H50" i="4"/>
  <c r="H22" i="3" s="1"/>
  <c r="P50" i="4"/>
  <c r="P22" i="3" s="1"/>
  <c r="K358" i="4"/>
  <c r="K22" i="3" s="1"/>
  <c r="I386" i="4"/>
  <c r="Q386" i="4"/>
  <c r="Q22" i="3" s="1"/>
  <c r="J8" i="8"/>
  <c r="J15" i="8" s="1"/>
  <c r="R8" i="8"/>
  <c r="R15" i="8" s="1"/>
  <c r="J16" i="8"/>
  <c r="J23" i="8" s="1"/>
  <c r="R16" i="8"/>
  <c r="R23" i="8" s="1"/>
  <c r="H442" i="4"/>
  <c r="H50" i="3" s="1"/>
  <c r="P442" i="4"/>
  <c r="P50" i="3" s="1"/>
  <c r="J442" i="4"/>
  <c r="J50" i="3" s="1"/>
  <c r="R442" i="4"/>
  <c r="R50" i="3" s="1"/>
  <c r="C59" i="3"/>
  <c r="C23" i="4"/>
  <c r="S8" i="4"/>
  <c r="S36" i="4"/>
  <c r="S40" i="4"/>
  <c r="C59" i="4"/>
  <c r="S53" i="4"/>
  <c r="C60" i="4"/>
  <c r="S54" i="4"/>
  <c r="S64" i="4"/>
  <c r="S68" i="4"/>
  <c r="C87" i="4"/>
  <c r="S81" i="4"/>
  <c r="C88" i="4"/>
  <c r="S82" i="4"/>
  <c r="S92" i="4"/>
  <c r="S96" i="4"/>
  <c r="C115" i="4"/>
  <c r="S109" i="4"/>
  <c r="C116" i="4"/>
  <c r="S110" i="4"/>
  <c r="S120" i="4"/>
  <c r="S124" i="4"/>
  <c r="C143" i="4"/>
  <c r="S143" i="4" s="1"/>
  <c r="S137" i="4"/>
  <c r="C144" i="4"/>
  <c r="S144" i="4" s="1"/>
  <c r="S138" i="4"/>
  <c r="C163" i="4"/>
  <c r="S148" i="4"/>
  <c r="C192" i="4"/>
  <c r="C191" i="4"/>
  <c r="S176" i="4"/>
  <c r="C199" i="4"/>
  <c r="S193" i="4"/>
  <c r="C200" i="4"/>
  <c r="S194" i="4"/>
  <c r="S204" i="4"/>
  <c r="S208" i="4"/>
  <c r="C227" i="4"/>
  <c r="S227" i="4" s="1"/>
  <c r="S221" i="4"/>
  <c r="C228" i="4"/>
  <c r="S222" i="4"/>
  <c r="S232" i="4"/>
  <c r="S236" i="4"/>
  <c r="C255" i="4"/>
  <c r="S255" i="4" s="1"/>
  <c r="S249" i="4"/>
  <c r="C256" i="4"/>
  <c r="S256" i="4" s="1"/>
  <c r="S250" i="4"/>
  <c r="S260" i="4"/>
  <c r="S264" i="4"/>
  <c r="C283" i="4"/>
  <c r="S283" i="4" s="1"/>
  <c r="S277" i="4"/>
  <c r="C284" i="4"/>
  <c r="S284" i="4" s="1"/>
  <c r="S278" i="4"/>
  <c r="S288" i="4"/>
  <c r="S292" i="4"/>
  <c r="C311" i="4"/>
  <c r="S311" i="4" s="1"/>
  <c r="S305" i="4"/>
  <c r="C312" i="4"/>
  <c r="S312" i="4" s="1"/>
  <c r="S306" i="4"/>
  <c r="S320" i="4"/>
  <c r="C339" i="4"/>
  <c r="C340" i="4"/>
  <c r="S334" i="4"/>
  <c r="S344" i="4"/>
  <c r="S348" i="4"/>
  <c r="C367" i="4"/>
  <c r="S367" i="4" s="1"/>
  <c r="S361" i="4"/>
  <c r="C368" i="4"/>
  <c r="S368" i="4" s="1"/>
  <c r="S362" i="4"/>
  <c r="S372" i="4"/>
  <c r="S376" i="4"/>
  <c r="C395" i="4"/>
  <c r="S395" i="4" s="1"/>
  <c r="S389" i="4"/>
  <c r="C396" i="4"/>
  <c r="S396" i="4" s="1"/>
  <c r="S390" i="4"/>
  <c r="C415" i="4"/>
  <c r="S400" i="4"/>
  <c r="S428" i="4"/>
  <c r="S432" i="4"/>
  <c r="C451" i="4"/>
  <c r="S451" i="4" s="1"/>
  <c r="S445" i="4"/>
  <c r="C452" i="4"/>
  <c r="S446" i="4"/>
  <c r="C471" i="4"/>
  <c r="S456" i="4"/>
  <c r="C479" i="4"/>
  <c r="S479" i="4" s="1"/>
  <c r="S473" i="4"/>
  <c r="C480" i="4"/>
  <c r="S480" i="4" s="1"/>
  <c r="S474" i="4"/>
  <c r="S483" i="4"/>
  <c r="S484" i="4"/>
  <c r="S488" i="4"/>
  <c r="C507" i="4"/>
  <c r="S507" i="4" s="1"/>
  <c r="S501" i="4"/>
  <c r="C508" i="4"/>
  <c r="S508" i="4" s="1"/>
  <c r="S502" i="4"/>
  <c r="S512" i="4"/>
  <c r="S516" i="4"/>
  <c r="C535" i="4"/>
  <c r="S535" i="4" s="1"/>
  <c r="S529" i="4"/>
  <c r="C536" i="4"/>
  <c r="S536" i="4" s="1"/>
  <c r="S530" i="4"/>
  <c r="S540" i="4"/>
  <c r="S544" i="4"/>
  <c r="C563" i="4"/>
  <c r="S563" i="4" s="1"/>
  <c r="S557" i="4"/>
  <c r="C564" i="4"/>
  <c r="S564" i="4" s="1"/>
  <c r="S558" i="4"/>
  <c r="C15" i="8"/>
  <c r="C23" i="8"/>
  <c r="C15" i="9"/>
  <c r="S8" i="9"/>
  <c r="C23" i="9"/>
  <c r="S23" i="9" s="1"/>
  <c r="S16" i="9"/>
  <c r="C96" i="10"/>
  <c r="C177" i="10"/>
  <c r="C511" i="4" s="1"/>
  <c r="D177" i="10"/>
  <c r="D511" i="4" s="1"/>
  <c r="E177" i="10"/>
  <c r="E511" i="4" s="1"/>
  <c r="F177" i="10"/>
  <c r="F511" i="4" s="1"/>
  <c r="G177" i="10"/>
  <c r="G511" i="4" s="1"/>
  <c r="H177" i="10"/>
  <c r="H511" i="4" s="1"/>
  <c r="I177" i="10"/>
  <c r="I511" i="4" s="1"/>
  <c r="J177" i="10"/>
  <c r="J511" i="4" s="1"/>
  <c r="K177" i="10"/>
  <c r="K511" i="4" s="1"/>
  <c r="L177" i="10"/>
  <c r="L511" i="4" s="1"/>
  <c r="M177" i="10"/>
  <c r="M511" i="4" s="1"/>
  <c r="N177" i="10"/>
  <c r="N511" i="4" s="1"/>
  <c r="O177" i="10"/>
  <c r="O511" i="4" s="1"/>
  <c r="P177" i="10"/>
  <c r="P511" i="4" s="1"/>
  <c r="Q177" i="10"/>
  <c r="Q511" i="4" s="1"/>
  <c r="R177" i="10"/>
  <c r="R511" i="4" s="1"/>
  <c r="C186" i="10"/>
  <c r="C539" i="4" s="1"/>
  <c r="D186" i="10"/>
  <c r="D539" i="4" s="1"/>
  <c r="E186" i="10"/>
  <c r="E539" i="4" s="1"/>
  <c r="F186" i="10"/>
  <c r="F539" i="4" s="1"/>
  <c r="G186" i="10"/>
  <c r="G539" i="4" s="1"/>
  <c r="H186" i="10"/>
  <c r="H539" i="4" s="1"/>
  <c r="I186" i="10"/>
  <c r="I539" i="4" s="1"/>
  <c r="J186" i="10"/>
  <c r="J539" i="4" s="1"/>
  <c r="K186" i="10"/>
  <c r="K539" i="4" s="1"/>
  <c r="L186" i="10"/>
  <c r="L539" i="4" s="1"/>
  <c r="M186" i="10"/>
  <c r="M539" i="4" s="1"/>
  <c r="N186" i="10"/>
  <c r="N539" i="4" s="1"/>
  <c r="O186" i="10"/>
  <c r="O539" i="4" s="1"/>
  <c r="P186" i="10"/>
  <c r="P539" i="4" s="1"/>
  <c r="Q186" i="10"/>
  <c r="Q539" i="4" s="1"/>
  <c r="R186" i="10"/>
  <c r="R539" i="4" s="1"/>
  <c r="C15" i="14"/>
  <c r="C14" i="14"/>
  <c r="D15" i="14"/>
  <c r="D14" i="14"/>
  <c r="E15" i="14"/>
  <c r="E14" i="14"/>
  <c r="F15" i="14"/>
  <c r="F14" i="14"/>
  <c r="G15" i="14"/>
  <c r="G14" i="14"/>
  <c r="H15" i="14"/>
  <c r="H14" i="14"/>
  <c r="I15" i="14"/>
  <c r="I14" i="14"/>
  <c r="J15" i="14"/>
  <c r="J14" i="14"/>
  <c r="K15" i="14"/>
  <c r="K14" i="14"/>
  <c r="L15" i="14"/>
  <c r="L14" i="14"/>
  <c r="M15" i="14"/>
  <c r="M14" i="14"/>
  <c r="N15" i="14"/>
  <c r="N14" i="14"/>
  <c r="O15" i="14"/>
  <c r="O14" i="14"/>
  <c r="P15" i="14"/>
  <c r="P14" i="14"/>
  <c r="Q15" i="14"/>
  <c r="Q14" i="14"/>
  <c r="R15" i="14"/>
  <c r="R14" i="14"/>
  <c r="C36" i="14"/>
  <c r="C48" i="14" s="1"/>
  <c r="C42" i="4" s="1"/>
  <c r="C35" i="14"/>
  <c r="C47" i="14" s="1"/>
  <c r="C41" i="4" s="1"/>
  <c r="D36" i="14"/>
  <c r="D48" i="14" s="1"/>
  <c r="D42" i="4" s="1"/>
  <c r="D35" i="14"/>
  <c r="D47" i="14" s="1"/>
  <c r="D41" i="4" s="1"/>
  <c r="E36" i="14"/>
  <c r="E48" i="14" s="1"/>
  <c r="E42" i="4" s="1"/>
  <c r="E35" i="14"/>
  <c r="E47" i="14" s="1"/>
  <c r="E41" i="4" s="1"/>
  <c r="F36" i="14"/>
  <c r="F48" i="14" s="1"/>
  <c r="F42" i="4" s="1"/>
  <c r="F35" i="14"/>
  <c r="F47" i="14" s="1"/>
  <c r="F41" i="4" s="1"/>
  <c r="G36" i="14"/>
  <c r="G48" i="14" s="1"/>
  <c r="G42" i="4" s="1"/>
  <c r="G35" i="14"/>
  <c r="G47" i="14" s="1"/>
  <c r="G41" i="4" s="1"/>
  <c r="H36" i="14"/>
  <c r="H48" i="14" s="1"/>
  <c r="H42" i="4" s="1"/>
  <c r="H35" i="14"/>
  <c r="H47" i="14" s="1"/>
  <c r="H41" i="4" s="1"/>
  <c r="I36" i="14"/>
  <c r="I48" i="14" s="1"/>
  <c r="I42" i="4" s="1"/>
  <c r="I35" i="14"/>
  <c r="I47" i="14" s="1"/>
  <c r="I41" i="4" s="1"/>
  <c r="J36" i="14"/>
  <c r="J48" i="14" s="1"/>
  <c r="J42" i="4" s="1"/>
  <c r="J35" i="14"/>
  <c r="J47" i="14" s="1"/>
  <c r="J41" i="4" s="1"/>
  <c r="K36" i="14"/>
  <c r="K48" i="14" s="1"/>
  <c r="K42" i="4" s="1"/>
  <c r="K35" i="14"/>
  <c r="K47" i="14" s="1"/>
  <c r="K41" i="4" s="1"/>
  <c r="L36" i="14"/>
  <c r="L48" i="14" s="1"/>
  <c r="L42" i="4" s="1"/>
  <c r="L35" i="14"/>
  <c r="L47" i="14" s="1"/>
  <c r="L41" i="4" s="1"/>
  <c r="M36" i="14"/>
  <c r="M48" i="14" s="1"/>
  <c r="M42" i="4" s="1"/>
  <c r="M35" i="14"/>
  <c r="M47" i="14" s="1"/>
  <c r="M41" i="4" s="1"/>
  <c r="N36" i="14"/>
  <c r="N48" i="14" s="1"/>
  <c r="N42" i="4" s="1"/>
  <c r="N35" i="14"/>
  <c r="N47" i="14" s="1"/>
  <c r="N41" i="4" s="1"/>
  <c r="O36" i="14"/>
  <c r="O48" i="14" s="1"/>
  <c r="O42" i="4" s="1"/>
  <c r="O35" i="14"/>
  <c r="O47" i="14" s="1"/>
  <c r="O41" i="4" s="1"/>
  <c r="P36" i="14"/>
  <c r="P48" i="14" s="1"/>
  <c r="P42" i="4" s="1"/>
  <c r="P35" i="14"/>
  <c r="P47" i="14" s="1"/>
  <c r="P41" i="4" s="1"/>
  <c r="Q36" i="14"/>
  <c r="Q48" i="14" s="1"/>
  <c r="Q42" i="4" s="1"/>
  <c r="Q35" i="14"/>
  <c r="Q47" i="14" s="1"/>
  <c r="Q41" i="4" s="1"/>
  <c r="R36" i="14"/>
  <c r="R48" i="14" s="1"/>
  <c r="R42" i="4" s="1"/>
  <c r="R35" i="14"/>
  <c r="R47" i="14" s="1"/>
  <c r="R41" i="4" s="1"/>
  <c r="C57" i="14"/>
  <c r="C69" i="14" s="1"/>
  <c r="C70" i="4" s="1"/>
  <c r="C56" i="14"/>
  <c r="C68" i="14" s="1"/>
  <c r="C69" i="4" s="1"/>
  <c r="D57" i="14"/>
  <c r="D69" i="14" s="1"/>
  <c r="D70" i="4" s="1"/>
  <c r="D72" i="4" s="1"/>
  <c r="D56" i="14"/>
  <c r="D68" i="14" s="1"/>
  <c r="D69" i="4" s="1"/>
  <c r="D71" i="4" s="1"/>
  <c r="D79" i="4" s="1"/>
  <c r="D89" i="4" s="1"/>
  <c r="E57" i="14"/>
  <c r="E69" i="14" s="1"/>
  <c r="E70" i="4" s="1"/>
  <c r="E72" i="4" s="1"/>
  <c r="E56" i="14"/>
  <c r="E68" i="14" s="1"/>
  <c r="E69" i="4" s="1"/>
  <c r="E71" i="4" s="1"/>
  <c r="E79" i="4" s="1"/>
  <c r="E89" i="4" s="1"/>
  <c r="F57" i="14"/>
  <c r="F69" i="14" s="1"/>
  <c r="F70" i="4" s="1"/>
  <c r="F72" i="4" s="1"/>
  <c r="F80" i="4" s="1"/>
  <c r="F90" i="4" s="1"/>
  <c r="F56" i="14"/>
  <c r="F68" i="14" s="1"/>
  <c r="F69" i="4" s="1"/>
  <c r="F71" i="4" s="1"/>
  <c r="F79" i="4" s="1"/>
  <c r="F89" i="4" s="1"/>
  <c r="G57" i="14"/>
  <c r="G69" i="14" s="1"/>
  <c r="G70" i="4" s="1"/>
  <c r="G72" i="4" s="1"/>
  <c r="G80" i="4" s="1"/>
  <c r="G90" i="4" s="1"/>
  <c r="G56" i="14"/>
  <c r="G68" i="14" s="1"/>
  <c r="G69" i="4" s="1"/>
  <c r="G71" i="4" s="1"/>
  <c r="G79" i="4" s="1"/>
  <c r="G89" i="4" s="1"/>
  <c r="H57" i="14"/>
  <c r="H69" i="14" s="1"/>
  <c r="H70" i="4" s="1"/>
  <c r="H72" i="4" s="1"/>
  <c r="H56" i="14"/>
  <c r="H68" i="14" s="1"/>
  <c r="H69" i="4" s="1"/>
  <c r="H71" i="4" s="1"/>
  <c r="H79" i="4" s="1"/>
  <c r="I57" i="14"/>
  <c r="I69" i="14" s="1"/>
  <c r="I70" i="4" s="1"/>
  <c r="I72" i="4" s="1"/>
  <c r="I56" i="14"/>
  <c r="I68" i="14" s="1"/>
  <c r="I69" i="4" s="1"/>
  <c r="I71" i="4" s="1"/>
  <c r="I79" i="4" s="1"/>
  <c r="I89" i="4" s="1"/>
  <c r="J57" i="14"/>
  <c r="J69" i="14" s="1"/>
  <c r="J70" i="4" s="1"/>
  <c r="J72" i="4" s="1"/>
  <c r="J56" i="14"/>
  <c r="J68" i="14" s="1"/>
  <c r="J69" i="4" s="1"/>
  <c r="J71" i="4" s="1"/>
  <c r="J79" i="4" s="1"/>
  <c r="J89" i="4" s="1"/>
  <c r="K57" i="14"/>
  <c r="K69" i="14" s="1"/>
  <c r="K70" i="4" s="1"/>
  <c r="K72" i="4" s="1"/>
  <c r="K80" i="4" s="1"/>
  <c r="K90" i="4" s="1"/>
  <c r="K56" i="14"/>
  <c r="K68" i="14" s="1"/>
  <c r="K69" i="4" s="1"/>
  <c r="K71" i="4" s="1"/>
  <c r="K79" i="4" s="1"/>
  <c r="K89" i="4" s="1"/>
  <c r="L57" i="14"/>
  <c r="L69" i="14" s="1"/>
  <c r="L70" i="4" s="1"/>
  <c r="L72" i="4" s="1"/>
  <c r="L56" i="14"/>
  <c r="L68" i="14" s="1"/>
  <c r="L69" i="4" s="1"/>
  <c r="L71" i="4" s="1"/>
  <c r="L79" i="4" s="1"/>
  <c r="L89" i="4" s="1"/>
  <c r="M57" i="14"/>
  <c r="M69" i="14" s="1"/>
  <c r="M70" i="4" s="1"/>
  <c r="M72" i="4" s="1"/>
  <c r="M56" i="14"/>
  <c r="M68" i="14" s="1"/>
  <c r="M69" i="4" s="1"/>
  <c r="M71" i="4" s="1"/>
  <c r="M79" i="4" s="1"/>
  <c r="M89" i="4" s="1"/>
  <c r="N57" i="14"/>
  <c r="N69" i="14" s="1"/>
  <c r="N70" i="4" s="1"/>
  <c r="N72" i="4" s="1"/>
  <c r="N56" i="14"/>
  <c r="N68" i="14" s="1"/>
  <c r="N69" i="4" s="1"/>
  <c r="N71" i="4" s="1"/>
  <c r="N79" i="4" s="1"/>
  <c r="N89" i="4" s="1"/>
  <c r="O57" i="14"/>
  <c r="O69" i="14" s="1"/>
  <c r="O70" i="4" s="1"/>
  <c r="O72" i="4" s="1"/>
  <c r="O56" i="14"/>
  <c r="O68" i="14" s="1"/>
  <c r="O69" i="4" s="1"/>
  <c r="O71" i="4" s="1"/>
  <c r="O79" i="4" s="1"/>
  <c r="O89" i="4" s="1"/>
  <c r="P57" i="14"/>
  <c r="P69" i="14" s="1"/>
  <c r="P70" i="4" s="1"/>
  <c r="P72" i="4" s="1"/>
  <c r="P56" i="14"/>
  <c r="P68" i="14" s="1"/>
  <c r="P69" i="4" s="1"/>
  <c r="P71" i="4" s="1"/>
  <c r="P79" i="4" s="1"/>
  <c r="P89" i="4" s="1"/>
  <c r="Q57" i="14"/>
  <c r="Q69" i="14" s="1"/>
  <c r="Q70" i="4" s="1"/>
  <c r="Q72" i="4" s="1"/>
  <c r="Q56" i="14"/>
  <c r="Q68" i="14" s="1"/>
  <c r="Q69" i="4" s="1"/>
  <c r="Q71" i="4" s="1"/>
  <c r="Q79" i="4" s="1"/>
  <c r="Q89" i="4" s="1"/>
  <c r="R57" i="14"/>
  <c r="R69" i="14" s="1"/>
  <c r="R70" i="4" s="1"/>
  <c r="R72" i="4" s="1"/>
  <c r="R56" i="14"/>
  <c r="R68" i="14" s="1"/>
  <c r="R69" i="4" s="1"/>
  <c r="R71" i="4" s="1"/>
  <c r="R79" i="4" s="1"/>
  <c r="R89" i="4" s="1"/>
  <c r="C78" i="14"/>
  <c r="C90" i="14" s="1"/>
  <c r="C98" i="4" s="1"/>
  <c r="C77" i="14"/>
  <c r="C89" i="14" s="1"/>
  <c r="C97" i="4" s="1"/>
  <c r="D78" i="14"/>
  <c r="D90" i="14" s="1"/>
  <c r="D98" i="4" s="1"/>
  <c r="D100" i="4" s="1"/>
  <c r="D77" i="14"/>
  <c r="D89" i="14" s="1"/>
  <c r="D97" i="4" s="1"/>
  <c r="D99" i="4" s="1"/>
  <c r="D107" i="4" s="1"/>
  <c r="D117" i="4" s="1"/>
  <c r="E78" i="14"/>
  <c r="E90" i="14" s="1"/>
  <c r="E98" i="4" s="1"/>
  <c r="E100" i="4" s="1"/>
  <c r="E108" i="4" s="1"/>
  <c r="E118" i="4" s="1"/>
  <c r="E77" i="14"/>
  <c r="E89" i="14" s="1"/>
  <c r="E97" i="4" s="1"/>
  <c r="E99" i="4" s="1"/>
  <c r="E107" i="4" s="1"/>
  <c r="E117" i="4" s="1"/>
  <c r="F78" i="14"/>
  <c r="F90" i="14" s="1"/>
  <c r="F98" i="4" s="1"/>
  <c r="F100" i="4" s="1"/>
  <c r="F108" i="4" s="1"/>
  <c r="F77" i="14"/>
  <c r="F89" i="14" s="1"/>
  <c r="F97" i="4" s="1"/>
  <c r="F99" i="4" s="1"/>
  <c r="F107" i="4" s="1"/>
  <c r="G78" i="14"/>
  <c r="G90" i="14" s="1"/>
  <c r="G98" i="4" s="1"/>
  <c r="G100" i="4" s="1"/>
  <c r="G77" i="14"/>
  <c r="G89" i="14" s="1"/>
  <c r="G97" i="4" s="1"/>
  <c r="G99" i="4" s="1"/>
  <c r="G107" i="4" s="1"/>
  <c r="G117" i="4" s="1"/>
  <c r="H78" i="14"/>
  <c r="H90" i="14" s="1"/>
  <c r="H98" i="4" s="1"/>
  <c r="H100" i="4" s="1"/>
  <c r="H108" i="4" s="1"/>
  <c r="H118" i="4" s="1"/>
  <c r="H77" i="14"/>
  <c r="H89" i="14" s="1"/>
  <c r="H97" i="4" s="1"/>
  <c r="H99" i="4" s="1"/>
  <c r="H107" i="4" s="1"/>
  <c r="H117" i="4" s="1"/>
  <c r="I78" i="14"/>
  <c r="I90" i="14" s="1"/>
  <c r="I98" i="4" s="1"/>
  <c r="I100" i="4" s="1"/>
  <c r="I77" i="14"/>
  <c r="I89" i="14" s="1"/>
  <c r="I97" i="4" s="1"/>
  <c r="I99" i="4" s="1"/>
  <c r="I107" i="4" s="1"/>
  <c r="I117" i="4" s="1"/>
  <c r="J78" i="14"/>
  <c r="J90" i="14" s="1"/>
  <c r="J98" i="4" s="1"/>
  <c r="J100" i="4" s="1"/>
  <c r="J108" i="4" s="1"/>
  <c r="J118" i="4" s="1"/>
  <c r="J77" i="14"/>
  <c r="J89" i="14" s="1"/>
  <c r="J97" i="4" s="1"/>
  <c r="J99" i="4" s="1"/>
  <c r="J107" i="4" s="1"/>
  <c r="J117" i="4" s="1"/>
  <c r="K78" i="14"/>
  <c r="K90" i="14" s="1"/>
  <c r="K98" i="4" s="1"/>
  <c r="K100" i="4" s="1"/>
  <c r="K77" i="14"/>
  <c r="K89" i="14" s="1"/>
  <c r="K97" i="4" s="1"/>
  <c r="K99" i="4" s="1"/>
  <c r="K107" i="4" s="1"/>
  <c r="K117" i="4" s="1"/>
  <c r="L78" i="14"/>
  <c r="L90" i="14" s="1"/>
  <c r="L98" i="4" s="1"/>
  <c r="L100" i="4" s="1"/>
  <c r="L77" i="14"/>
  <c r="L89" i="14" s="1"/>
  <c r="L97" i="4" s="1"/>
  <c r="L99" i="4" s="1"/>
  <c r="L107" i="4" s="1"/>
  <c r="L117" i="4" s="1"/>
  <c r="M78" i="14"/>
  <c r="M90" i="14" s="1"/>
  <c r="M98" i="4" s="1"/>
  <c r="M100" i="4" s="1"/>
  <c r="M77" i="14"/>
  <c r="M89" i="14" s="1"/>
  <c r="M97" i="4" s="1"/>
  <c r="M99" i="4" s="1"/>
  <c r="M107" i="4" s="1"/>
  <c r="M117" i="4" s="1"/>
  <c r="N78" i="14"/>
  <c r="N90" i="14" s="1"/>
  <c r="N98" i="4" s="1"/>
  <c r="N100" i="4" s="1"/>
  <c r="N108" i="4" s="1"/>
  <c r="N118" i="4" s="1"/>
  <c r="N77" i="14"/>
  <c r="N89" i="14" s="1"/>
  <c r="N97" i="4" s="1"/>
  <c r="N99" i="4" s="1"/>
  <c r="N107" i="4" s="1"/>
  <c r="O78" i="14"/>
  <c r="O90" i="14" s="1"/>
  <c r="O98" i="4" s="1"/>
  <c r="O100" i="4" s="1"/>
  <c r="O108" i="4" s="1"/>
  <c r="O118" i="4" s="1"/>
  <c r="O77" i="14"/>
  <c r="O89" i="14" s="1"/>
  <c r="O97" i="4" s="1"/>
  <c r="O99" i="4" s="1"/>
  <c r="O107" i="4" s="1"/>
  <c r="O117" i="4" s="1"/>
  <c r="P78" i="14"/>
  <c r="P90" i="14" s="1"/>
  <c r="P98" i="4" s="1"/>
  <c r="P100" i="4" s="1"/>
  <c r="P77" i="14"/>
  <c r="P89" i="14" s="1"/>
  <c r="P97" i="4" s="1"/>
  <c r="P99" i="4" s="1"/>
  <c r="P107" i="4" s="1"/>
  <c r="P117" i="4" s="1"/>
  <c r="Q78" i="14"/>
  <c r="Q90" i="14" s="1"/>
  <c r="Q98" i="4" s="1"/>
  <c r="Q100" i="4" s="1"/>
  <c r="Q77" i="14"/>
  <c r="Q89" i="14" s="1"/>
  <c r="Q97" i="4" s="1"/>
  <c r="Q99" i="4" s="1"/>
  <c r="Q107" i="4" s="1"/>
  <c r="Q117" i="4" s="1"/>
  <c r="R78" i="14"/>
  <c r="R90" i="14" s="1"/>
  <c r="R98" i="4" s="1"/>
  <c r="R100" i="4" s="1"/>
  <c r="R108" i="4" s="1"/>
  <c r="R118" i="4" s="1"/>
  <c r="R77" i="14"/>
  <c r="R89" i="14" s="1"/>
  <c r="R97" i="4" s="1"/>
  <c r="R99" i="4" s="1"/>
  <c r="R107" i="4" s="1"/>
  <c r="R117" i="4" s="1"/>
  <c r="C99" i="14"/>
  <c r="C111" i="14" s="1"/>
  <c r="C126" i="4" s="1"/>
  <c r="C98" i="14"/>
  <c r="C110" i="14" s="1"/>
  <c r="C125" i="4" s="1"/>
  <c r="D99" i="14"/>
  <c r="D111" i="14" s="1"/>
  <c r="D126" i="4" s="1"/>
  <c r="D128" i="4" s="1"/>
  <c r="D98" i="14"/>
  <c r="D110" i="14" s="1"/>
  <c r="D125" i="4" s="1"/>
  <c r="D127" i="4" s="1"/>
  <c r="D135" i="4" s="1"/>
  <c r="D145" i="4" s="1"/>
  <c r="E99" i="14"/>
  <c r="E111" i="14" s="1"/>
  <c r="E126" i="4" s="1"/>
  <c r="E128" i="4" s="1"/>
  <c r="E98" i="14"/>
  <c r="E110" i="14" s="1"/>
  <c r="E125" i="4" s="1"/>
  <c r="E127" i="4" s="1"/>
  <c r="E135" i="4" s="1"/>
  <c r="E145" i="4" s="1"/>
  <c r="F99" i="14"/>
  <c r="F111" i="14" s="1"/>
  <c r="F126" i="4" s="1"/>
  <c r="F128" i="4" s="1"/>
  <c r="F136" i="4" s="1"/>
  <c r="F146" i="4" s="1"/>
  <c r="F98" i="14"/>
  <c r="F110" i="14" s="1"/>
  <c r="F125" i="4" s="1"/>
  <c r="F127" i="4" s="1"/>
  <c r="F135" i="4" s="1"/>
  <c r="F145" i="4" s="1"/>
  <c r="G99" i="14"/>
  <c r="G111" i="14" s="1"/>
  <c r="G126" i="4" s="1"/>
  <c r="G128" i="4" s="1"/>
  <c r="G136" i="4" s="1"/>
  <c r="G146" i="4" s="1"/>
  <c r="G98" i="14"/>
  <c r="G110" i="14" s="1"/>
  <c r="G125" i="4" s="1"/>
  <c r="G127" i="4" s="1"/>
  <c r="G135" i="4" s="1"/>
  <c r="G145" i="4" s="1"/>
  <c r="H99" i="14"/>
  <c r="H111" i="14" s="1"/>
  <c r="H126" i="4" s="1"/>
  <c r="H128" i="4" s="1"/>
  <c r="H98" i="14"/>
  <c r="H110" i="14" s="1"/>
  <c r="H125" i="4" s="1"/>
  <c r="H127" i="4" s="1"/>
  <c r="H135" i="4" s="1"/>
  <c r="H145" i="4" s="1"/>
  <c r="I99" i="14"/>
  <c r="I111" i="14" s="1"/>
  <c r="I126" i="4" s="1"/>
  <c r="I128" i="4" s="1"/>
  <c r="I98" i="14"/>
  <c r="I110" i="14" s="1"/>
  <c r="I125" i="4" s="1"/>
  <c r="I127" i="4" s="1"/>
  <c r="I135" i="4" s="1"/>
  <c r="I145" i="4" s="1"/>
  <c r="J99" i="14"/>
  <c r="J111" i="14" s="1"/>
  <c r="J126" i="4" s="1"/>
  <c r="J128" i="4" s="1"/>
  <c r="J136" i="4" s="1"/>
  <c r="J146" i="4" s="1"/>
  <c r="J98" i="14"/>
  <c r="J110" i="14" s="1"/>
  <c r="J125" i="4" s="1"/>
  <c r="J127" i="4" s="1"/>
  <c r="J135" i="4" s="1"/>
  <c r="J145" i="4" s="1"/>
  <c r="K99" i="14"/>
  <c r="K111" i="14" s="1"/>
  <c r="K126" i="4" s="1"/>
  <c r="K128" i="4" s="1"/>
  <c r="K136" i="4" s="1"/>
  <c r="K146" i="4" s="1"/>
  <c r="K98" i="14"/>
  <c r="K110" i="14" s="1"/>
  <c r="K125" i="4" s="1"/>
  <c r="K127" i="4" s="1"/>
  <c r="K135" i="4" s="1"/>
  <c r="K145" i="4" s="1"/>
  <c r="L99" i="14"/>
  <c r="L111" i="14" s="1"/>
  <c r="L126" i="4" s="1"/>
  <c r="L128" i="4" s="1"/>
  <c r="L136" i="4" s="1"/>
  <c r="L146" i="4" s="1"/>
  <c r="L98" i="14"/>
  <c r="L110" i="14" s="1"/>
  <c r="L125" i="4" s="1"/>
  <c r="L127" i="4" s="1"/>
  <c r="L135" i="4" s="1"/>
  <c r="L145" i="4" s="1"/>
  <c r="M99" i="14"/>
  <c r="M111" i="14" s="1"/>
  <c r="M126" i="4" s="1"/>
  <c r="M128" i="4" s="1"/>
  <c r="M98" i="14"/>
  <c r="M110" i="14" s="1"/>
  <c r="M125" i="4" s="1"/>
  <c r="M127" i="4" s="1"/>
  <c r="M135" i="4" s="1"/>
  <c r="M145" i="4" s="1"/>
  <c r="N99" i="14"/>
  <c r="N111" i="14" s="1"/>
  <c r="N126" i="4" s="1"/>
  <c r="N128" i="4" s="1"/>
  <c r="N136" i="4" s="1"/>
  <c r="N146" i="4" s="1"/>
  <c r="N98" i="14"/>
  <c r="N110" i="14" s="1"/>
  <c r="N125" i="4" s="1"/>
  <c r="N127" i="4" s="1"/>
  <c r="N135" i="4" s="1"/>
  <c r="N145" i="4" s="1"/>
  <c r="O99" i="14"/>
  <c r="O111" i="14" s="1"/>
  <c r="O126" i="4" s="1"/>
  <c r="O128" i="4" s="1"/>
  <c r="O98" i="14"/>
  <c r="O110" i="14" s="1"/>
  <c r="O125" i="4" s="1"/>
  <c r="O127" i="4" s="1"/>
  <c r="O135" i="4" s="1"/>
  <c r="O145" i="4" s="1"/>
  <c r="P99" i="14"/>
  <c r="P111" i="14" s="1"/>
  <c r="P126" i="4" s="1"/>
  <c r="P128" i="4" s="1"/>
  <c r="P136" i="4" s="1"/>
  <c r="P146" i="4" s="1"/>
  <c r="P98" i="14"/>
  <c r="P110" i="14" s="1"/>
  <c r="P125" i="4" s="1"/>
  <c r="P127" i="4" s="1"/>
  <c r="P135" i="4" s="1"/>
  <c r="P145" i="4" s="1"/>
  <c r="Q99" i="14"/>
  <c r="Q111" i="14" s="1"/>
  <c r="Q126" i="4" s="1"/>
  <c r="Q128" i="4" s="1"/>
  <c r="Q98" i="14"/>
  <c r="Q110" i="14" s="1"/>
  <c r="Q125" i="4" s="1"/>
  <c r="Q127" i="4" s="1"/>
  <c r="Q135" i="4" s="1"/>
  <c r="Q145" i="4" s="1"/>
  <c r="R99" i="14"/>
  <c r="R111" i="14" s="1"/>
  <c r="R126" i="4" s="1"/>
  <c r="R128" i="4" s="1"/>
  <c r="R136" i="4" s="1"/>
  <c r="R146" i="4" s="1"/>
  <c r="R98" i="14"/>
  <c r="R110" i="14" s="1"/>
  <c r="R125" i="4" s="1"/>
  <c r="R127" i="4" s="1"/>
  <c r="R135" i="4" s="1"/>
  <c r="R145" i="4" s="1"/>
  <c r="C120" i="14"/>
  <c r="C132" i="14" s="1"/>
  <c r="C119" i="14"/>
  <c r="C131" i="14" s="1"/>
  <c r="D120" i="14"/>
  <c r="D132" i="14" s="1"/>
  <c r="D119" i="14"/>
  <c r="D131" i="14" s="1"/>
  <c r="E120" i="14"/>
  <c r="E132" i="14" s="1"/>
  <c r="E119" i="14"/>
  <c r="E131" i="14" s="1"/>
  <c r="F120" i="14"/>
  <c r="F132" i="14" s="1"/>
  <c r="F119" i="14"/>
  <c r="F131" i="14" s="1"/>
  <c r="G120" i="14"/>
  <c r="G132" i="14" s="1"/>
  <c r="G119" i="14"/>
  <c r="G131" i="14" s="1"/>
  <c r="H120" i="14"/>
  <c r="H132" i="14" s="1"/>
  <c r="H119" i="14"/>
  <c r="H131" i="14" s="1"/>
  <c r="I120" i="14"/>
  <c r="I132" i="14" s="1"/>
  <c r="I119" i="14"/>
  <c r="I131" i="14" s="1"/>
  <c r="J120" i="14"/>
  <c r="J132" i="14" s="1"/>
  <c r="J119" i="14"/>
  <c r="J131" i="14" s="1"/>
  <c r="K120" i="14"/>
  <c r="K132" i="14" s="1"/>
  <c r="K119" i="14"/>
  <c r="K131" i="14" s="1"/>
  <c r="L120" i="14"/>
  <c r="L132" i="14" s="1"/>
  <c r="L119" i="14"/>
  <c r="L131" i="14" s="1"/>
  <c r="M120" i="14"/>
  <c r="M132" i="14" s="1"/>
  <c r="M119" i="14"/>
  <c r="M131" i="14" s="1"/>
  <c r="N120" i="14"/>
  <c r="N132" i="14" s="1"/>
  <c r="N119" i="14"/>
  <c r="N131" i="14" s="1"/>
  <c r="O120" i="14"/>
  <c r="O132" i="14" s="1"/>
  <c r="O119" i="14"/>
  <c r="O131" i="14" s="1"/>
  <c r="P120" i="14"/>
  <c r="P132" i="14" s="1"/>
  <c r="P119" i="14"/>
  <c r="P131" i="14" s="1"/>
  <c r="Q120" i="14"/>
  <c r="Q132" i="14" s="1"/>
  <c r="Q119" i="14"/>
  <c r="Q131" i="14" s="1"/>
  <c r="R120" i="14"/>
  <c r="R132" i="14" s="1"/>
  <c r="R119" i="14"/>
  <c r="R131" i="14" s="1"/>
  <c r="C141" i="14"/>
  <c r="C153" i="14" s="1"/>
  <c r="C140" i="14"/>
  <c r="C152" i="14" s="1"/>
  <c r="D141" i="14"/>
  <c r="D153" i="14" s="1"/>
  <c r="D140" i="14"/>
  <c r="D152" i="14" s="1"/>
  <c r="E141" i="14"/>
  <c r="E153" i="14" s="1"/>
  <c r="E140" i="14"/>
  <c r="E152" i="14" s="1"/>
  <c r="F141" i="14"/>
  <c r="F153" i="14" s="1"/>
  <c r="F140" i="14"/>
  <c r="F152" i="14" s="1"/>
  <c r="G141" i="14"/>
  <c r="G153" i="14" s="1"/>
  <c r="G140" i="14"/>
  <c r="G152" i="14" s="1"/>
  <c r="H141" i="14"/>
  <c r="H153" i="14" s="1"/>
  <c r="H140" i="14"/>
  <c r="H152" i="14" s="1"/>
  <c r="I141" i="14"/>
  <c r="I153" i="14" s="1"/>
  <c r="I140" i="14"/>
  <c r="I152" i="14" s="1"/>
  <c r="J141" i="14"/>
  <c r="J153" i="14" s="1"/>
  <c r="J140" i="14"/>
  <c r="J152" i="14" s="1"/>
  <c r="K141" i="14"/>
  <c r="K153" i="14" s="1"/>
  <c r="K140" i="14"/>
  <c r="K152" i="14" s="1"/>
  <c r="L141" i="14"/>
  <c r="L153" i="14" s="1"/>
  <c r="L140" i="14"/>
  <c r="L152" i="14" s="1"/>
  <c r="M141" i="14"/>
  <c r="M153" i="14" s="1"/>
  <c r="M140" i="14"/>
  <c r="M152" i="14" s="1"/>
  <c r="N141" i="14"/>
  <c r="N153" i="14" s="1"/>
  <c r="N140" i="14"/>
  <c r="N152" i="14" s="1"/>
  <c r="O141" i="14"/>
  <c r="O153" i="14" s="1"/>
  <c r="O140" i="14"/>
  <c r="O152" i="14" s="1"/>
  <c r="P141" i="14"/>
  <c r="P153" i="14" s="1"/>
  <c r="P140" i="14"/>
  <c r="P152" i="14" s="1"/>
  <c r="Q141" i="14"/>
  <c r="Q153" i="14" s="1"/>
  <c r="Q140" i="14"/>
  <c r="Q152" i="14" s="1"/>
  <c r="R141" i="14"/>
  <c r="R153" i="14" s="1"/>
  <c r="R140" i="14"/>
  <c r="R152" i="14" s="1"/>
  <c r="C162" i="14"/>
  <c r="C174" i="14" s="1"/>
  <c r="C210" i="4" s="1"/>
  <c r="C161" i="14"/>
  <c r="C173" i="14" s="1"/>
  <c r="C209" i="4" s="1"/>
  <c r="D162" i="14"/>
  <c r="D174" i="14" s="1"/>
  <c r="D210" i="4" s="1"/>
  <c r="D212" i="4" s="1"/>
  <c r="D220" i="4" s="1"/>
  <c r="D230" i="4" s="1"/>
  <c r="D161" i="14"/>
  <c r="D173" i="14" s="1"/>
  <c r="D209" i="4" s="1"/>
  <c r="D211" i="4" s="1"/>
  <c r="D219" i="4" s="1"/>
  <c r="D229" i="4" s="1"/>
  <c r="E162" i="14"/>
  <c r="E174" i="14" s="1"/>
  <c r="E210" i="4" s="1"/>
  <c r="E212" i="4" s="1"/>
  <c r="E161" i="14"/>
  <c r="E173" i="14" s="1"/>
  <c r="E209" i="4" s="1"/>
  <c r="E211" i="4" s="1"/>
  <c r="E219" i="4" s="1"/>
  <c r="E229" i="4" s="1"/>
  <c r="F162" i="14"/>
  <c r="F174" i="14" s="1"/>
  <c r="F210" i="4" s="1"/>
  <c r="F212" i="4" s="1"/>
  <c r="F220" i="4" s="1"/>
  <c r="F230" i="4" s="1"/>
  <c r="F161" i="14"/>
  <c r="F173" i="14" s="1"/>
  <c r="F209" i="4" s="1"/>
  <c r="F211" i="4" s="1"/>
  <c r="F219" i="4" s="1"/>
  <c r="F229" i="4" s="1"/>
  <c r="G162" i="14"/>
  <c r="G174" i="14" s="1"/>
  <c r="G210" i="4" s="1"/>
  <c r="G212" i="4" s="1"/>
  <c r="G220" i="4" s="1"/>
  <c r="G230" i="4" s="1"/>
  <c r="G161" i="14"/>
  <c r="G173" i="14" s="1"/>
  <c r="G209" i="4" s="1"/>
  <c r="G211" i="4" s="1"/>
  <c r="G219" i="4" s="1"/>
  <c r="G229" i="4" s="1"/>
  <c r="H162" i="14"/>
  <c r="H174" i="14" s="1"/>
  <c r="H210" i="4" s="1"/>
  <c r="H212" i="4" s="1"/>
  <c r="H161" i="14"/>
  <c r="H173" i="14" s="1"/>
  <c r="H209" i="4" s="1"/>
  <c r="H211" i="4" s="1"/>
  <c r="H219" i="4" s="1"/>
  <c r="H229" i="4" s="1"/>
  <c r="I162" i="14"/>
  <c r="I174" i="14" s="1"/>
  <c r="I210" i="4" s="1"/>
  <c r="I212" i="4" s="1"/>
  <c r="I220" i="4" s="1"/>
  <c r="I230" i="4" s="1"/>
  <c r="I161" i="14"/>
  <c r="I173" i="14" s="1"/>
  <c r="I209" i="4" s="1"/>
  <c r="I211" i="4" s="1"/>
  <c r="I219" i="4" s="1"/>
  <c r="I229" i="4" s="1"/>
  <c r="J162" i="14"/>
  <c r="J174" i="14" s="1"/>
  <c r="J210" i="4" s="1"/>
  <c r="J212" i="4" s="1"/>
  <c r="J220" i="4" s="1"/>
  <c r="J230" i="4" s="1"/>
  <c r="J161" i="14"/>
  <c r="J173" i="14" s="1"/>
  <c r="J209" i="4" s="1"/>
  <c r="J211" i="4" s="1"/>
  <c r="J219" i="4" s="1"/>
  <c r="J229" i="4" s="1"/>
  <c r="K162" i="14"/>
  <c r="K174" i="14" s="1"/>
  <c r="K210" i="4" s="1"/>
  <c r="K212" i="4" s="1"/>
  <c r="K220" i="4" s="1"/>
  <c r="K230" i="4" s="1"/>
  <c r="K161" i="14"/>
  <c r="K173" i="14" s="1"/>
  <c r="K209" i="4" s="1"/>
  <c r="K211" i="4" s="1"/>
  <c r="K219" i="4" s="1"/>
  <c r="K229" i="4" s="1"/>
  <c r="L162" i="14"/>
  <c r="L174" i="14" s="1"/>
  <c r="L210" i="4" s="1"/>
  <c r="L212" i="4" s="1"/>
  <c r="L161" i="14"/>
  <c r="L173" i="14" s="1"/>
  <c r="L209" i="4" s="1"/>
  <c r="L211" i="4" s="1"/>
  <c r="L219" i="4" s="1"/>
  <c r="L229" i="4" s="1"/>
  <c r="M162" i="14"/>
  <c r="M174" i="14" s="1"/>
  <c r="M210" i="4" s="1"/>
  <c r="M212" i="4" s="1"/>
  <c r="M161" i="14"/>
  <c r="M173" i="14" s="1"/>
  <c r="M209" i="4" s="1"/>
  <c r="M211" i="4" s="1"/>
  <c r="M219" i="4" s="1"/>
  <c r="M229" i="4" s="1"/>
  <c r="N162" i="14"/>
  <c r="N174" i="14" s="1"/>
  <c r="N210" i="4" s="1"/>
  <c r="N212" i="4" s="1"/>
  <c r="N220" i="4" s="1"/>
  <c r="N230" i="4" s="1"/>
  <c r="N161" i="14"/>
  <c r="N173" i="14" s="1"/>
  <c r="N209" i="4" s="1"/>
  <c r="N211" i="4" s="1"/>
  <c r="N219" i="4" s="1"/>
  <c r="N229" i="4" s="1"/>
  <c r="O162" i="14"/>
  <c r="O174" i="14" s="1"/>
  <c r="O210" i="4" s="1"/>
  <c r="O212" i="4" s="1"/>
  <c r="O161" i="14"/>
  <c r="O173" i="14" s="1"/>
  <c r="O209" i="4" s="1"/>
  <c r="O211" i="4" s="1"/>
  <c r="O219" i="4" s="1"/>
  <c r="O229" i="4" s="1"/>
  <c r="P162" i="14"/>
  <c r="P174" i="14" s="1"/>
  <c r="P210" i="4" s="1"/>
  <c r="P212" i="4" s="1"/>
  <c r="P220" i="4" s="1"/>
  <c r="P230" i="4" s="1"/>
  <c r="P161" i="14"/>
  <c r="P173" i="14" s="1"/>
  <c r="P209" i="4" s="1"/>
  <c r="P211" i="4" s="1"/>
  <c r="P219" i="4" s="1"/>
  <c r="P229" i="4" s="1"/>
  <c r="Q162" i="14"/>
  <c r="Q174" i="14" s="1"/>
  <c r="Q210" i="4" s="1"/>
  <c r="Q212" i="4" s="1"/>
  <c r="Q161" i="14"/>
  <c r="Q173" i="14" s="1"/>
  <c r="Q209" i="4" s="1"/>
  <c r="Q211" i="4" s="1"/>
  <c r="Q219" i="4" s="1"/>
  <c r="Q229" i="4" s="1"/>
  <c r="R162" i="14"/>
  <c r="R174" i="14" s="1"/>
  <c r="R210" i="4" s="1"/>
  <c r="R212" i="4" s="1"/>
  <c r="R161" i="14"/>
  <c r="R173" i="14" s="1"/>
  <c r="R209" i="4" s="1"/>
  <c r="R211" i="4" s="1"/>
  <c r="R219" i="4" s="1"/>
  <c r="R229" i="4" s="1"/>
  <c r="C183" i="14"/>
  <c r="C195" i="14" s="1"/>
  <c r="C238" i="4" s="1"/>
  <c r="C182" i="14"/>
  <c r="C194" i="14" s="1"/>
  <c r="C237" i="4" s="1"/>
  <c r="D183" i="14"/>
  <c r="D195" i="14" s="1"/>
  <c r="D238" i="4" s="1"/>
  <c r="D240" i="4" s="1"/>
  <c r="D182" i="14"/>
  <c r="D194" i="14" s="1"/>
  <c r="D237" i="4" s="1"/>
  <c r="D239" i="4" s="1"/>
  <c r="D247" i="4" s="1"/>
  <c r="D257" i="4" s="1"/>
  <c r="E183" i="14"/>
  <c r="E195" i="14" s="1"/>
  <c r="E238" i="4" s="1"/>
  <c r="E240" i="4" s="1"/>
  <c r="E182" i="14"/>
  <c r="E194" i="14" s="1"/>
  <c r="E237" i="4" s="1"/>
  <c r="E239" i="4" s="1"/>
  <c r="E247" i="4" s="1"/>
  <c r="E257" i="4" s="1"/>
  <c r="F183" i="14"/>
  <c r="F195" i="14" s="1"/>
  <c r="F238" i="4" s="1"/>
  <c r="F240" i="4" s="1"/>
  <c r="F248" i="4" s="1"/>
  <c r="F258" i="4" s="1"/>
  <c r="F182" i="14"/>
  <c r="F194" i="14" s="1"/>
  <c r="F237" i="4" s="1"/>
  <c r="F239" i="4" s="1"/>
  <c r="F247" i="4" s="1"/>
  <c r="F257" i="4" s="1"/>
  <c r="G183" i="14"/>
  <c r="G195" i="14" s="1"/>
  <c r="G238" i="4" s="1"/>
  <c r="G240" i="4" s="1"/>
  <c r="G182" i="14"/>
  <c r="G194" i="14" s="1"/>
  <c r="G237" i="4" s="1"/>
  <c r="G239" i="4" s="1"/>
  <c r="G247" i="4" s="1"/>
  <c r="G257" i="4" s="1"/>
  <c r="H183" i="14"/>
  <c r="H195" i="14" s="1"/>
  <c r="H238" i="4" s="1"/>
  <c r="H240" i="4" s="1"/>
  <c r="H182" i="14"/>
  <c r="H194" i="14" s="1"/>
  <c r="H237" i="4" s="1"/>
  <c r="H239" i="4" s="1"/>
  <c r="H247" i="4" s="1"/>
  <c r="H257" i="4" s="1"/>
  <c r="I183" i="14"/>
  <c r="I195" i="14" s="1"/>
  <c r="I238" i="4" s="1"/>
  <c r="I240" i="4" s="1"/>
  <c r="I182" i="14"/>
  <c r="I194" i="14" s="1"/>
  <c r="I237" i="4" s="1"/>
  <c r="I239" i="4" s="1"/>
  <c r="I247" i="4" s="1"/>
  <c r="I257" i="4" s="1"/>
  <c r="J183" i="14"/>
  <c r="J195" i="14" s="1"/>
  <c r="J238" i="4" s="1"/>
  <c r="J240" i="4" s="1"/>
  <c r="J182" i="14"/>
  <c r="J194" i="14" s="1"/>
  <c r="J237" i="4" s="1"/>
  <c r="J239" i="4" s="1"/>
  <c r="J247" i="4" s="1"/>
  <c r="J257" i="4" s="1"/>
  <c r="K183" i="14"/>
  <c r="K195" i="14" s="1"/>
  <c r="K238" i="4" s="1"/>
  <c r="K240" i="4" s="1"/>
  <c r="K182" i="14"/>
  <c r="K194" i="14" s="1"/>
  <c r="K237" i="4" s="1"/>
  <c r="K239" i="4" s="1"/>
  <c r="K247" i="4" s="1"/>
  <c r="K257" i="4" s="1"/>
  <c r="L183" i="14"/>
  <c r="L195" i="14" s="1"/>
  <c r="L238" i="4" s="1"/>
  <c r="L240" i="4" s="1"/>
  <c r="L182" i="14"/>
  <c r="L194" i="14" s="1"/>
  <c r="L237" i="4" s="1"/>
  <c r="L239" i="4" s="1"/>
  <c r="L247" i="4" s="1"/>
  <c r="L257" i="4" s="1"/>
  <c r="M183" i="14"/>
  <c r="M195" i="14" s="1"/>
  <c r="M238" i="4" s="1"/>
  <c r="M240" i="4" s="1"/>
  <c r="M182" i="14"/>
  <c r="M194" i="14" s="1"/>
  <c r="M237" i="4" s="1"/>
  <c r="M239" i="4" s="1"/>
  <c r="M247" i="4" s="1"/>
  <c r="M257" i="4" s="1"/>
  <c r="N183" i="14"/>
  <c r="N195" i="14" s="1"/>
  <c r="N238" i="4" s="1"/>
  <c r="N240" i="4" s="1"/>
  <c r="N248" i="4" s="1"/>
  <c r="N258" i="4" s="1"/>
  <c r="N182" i="14"/>
  <c r="N194" i="14" s="1"/>
  <c r="N237" i="4" s="1"/>
  <c r="N239" i="4" s="1"/>
  <c r="N247" i="4" s="1"/>
  <c r="N257" i="4" s="1"/>
  <c r="O183" i="14"/>
  <c r="O195" i="14" s="1"/>
  <c r="O238" i="4" s="1"/>
  <c r="O240" i="4" s="1"/>
  <c r="O182" i="14"/>
  <c r="O194" i="14" s="1"/>
  <c r="O237" i="4" s="1"/>
  <c r="O239" i="4" s="1"/>
  <c r="O247" i="4" s="1"/>
  <c r="O257" i="4" s="1"/>
  <c r="P183" i="14"/>
  <c r="P195" i="14" s="1"/>
  <c r="P238" i="4" s="1"/>
  <c r="P240" i="4" s="1"/>
  <c r="P182" i="14"/>
  <c r="P194" i="14" s="1"/>
  <c r="P237" i="4" s="1"/>
  <c r="P239" i="4" s="1"/>
  <c r="P247" i="4" s="1"/>
  <c r="P257" i="4" s="1"/>
  <c r="Q183" i="14"/>
  <c r="Q195" i="14" s="1"/>
  <c r="Q238" i="4" s="1"/>
  <c r="Q240" i="4" s="1"/>
  <c r="Q182" i="14"/>
  <c r="Q194" i="14" s="1"/>
  <c r="Q237" i="4" s="1"/>
  <c r="Q239" i="4" s="1"/>
  <c r="Q247" i="4" s="1"/>
  <c r="Q257" i="4" s="1"/>
  <c r="R183" i="14"/>
  <c r="R195" i="14" s="1"/>
  <c r="R238" i="4" s="1"/>
  <c r="R240" i="4" s="1"/>
  <c r="R182" i="14"/>
  <c r="R194" i="14" s="1"/>
  <c r="R237" i="4" s="1"/>
  <c r="R239" i="4" s="1"/>
  <c r="R247" i="4" s="1"/>
  <c r="R257" i="4" s="1"/>
  <c r="C204" i="14"/>
  <c r="C216" i="14" s="1"/>
  <c r="C266" i="4" s="1"/>
  <c r="C203" i="14"/>
  <c r="C215" i="14" s="1"/>
  <c r="C265" i="4" s="1"/>
  <c r="D204" i="14"/>
  <c r="D216" i="14" s="1"/>
  <c r="D266" i="4" s="1"/>
  <c r="D268" i="4" s="1"/>
  <c r="D276" i="4" s="1"/>
  <c r="D286" i="4" s="1"/>
  <c r="D203" i="14"/>
  <c r="D215" i="14" s="1"/>
  <c r="D265" i="4" s="1"/>
  <c r="D267" i="4" s="1"/>
  <c r="D275" i="4" s="1"/>
  <c r="D285" i="4" s="1"/>
  <c r="E204" i="14"/>
  <c r="E216" i="14" s="1"/>
  <c r="E266" i="4" s="1"/>
  <c r="E268" i="4" s="1"/>
  <c r="E276" i="4" s="1"/>
  <c r="E286" i="4" s="1"/>
  <c r="E203" i="14"/>
  <c r="E215" i="14" s="1"/>
  <c r="E265" i="4" s="1"/>
  <c r="E267" i="4" s="1"/>
  <c r="E275" i="4" s="1"/>
  <c r="E285" i="4" s="1"/>
  <c r="F204" i="14"/>
  <c r="F216" i="14" s="1"/>
  <c r="F266" i="4" s="1"/>
  <c r="F268" i="4" s="1"/>
  <c r="F276" i="4" s="1"/>
  <c r="F286" i="4" s="1"/>
  <c r="F203" i="14"/>
  <c r="F215" i="14" s="1"/>
  <c r="F265" i="4" s="1"/>
  <c r="F267" i="4" s="1"/>
  <c r="F275" i="4" s="1"/>
  <c r="F285" i="4" s="1"/>
  <c r="G204" i="14"/>
  <c r="G216" i="14" s="1"/>
  <c r="G266" i="4" s="1"/>
  <c r="G268" i="4" s="1"/>
  <c r="G276" i="4" s="1"/>
  <c r="G286" i="4" s="1"/>
  <c r="G203" i="14"/>
  <c r="G215" i="14" s="1"/>
  <c r="G265" i="4" s="1"/>
  <c r="G267" i="4" s="1"/>
  <c r="G275" i="4" s="1"/>
  <c r="G285" i="4" s="1"/>
  <c r="H204" i="14"/>
  <c r="H216" i="14" s="1"/>
  <c r="H266" i="4" s="1"/>
  <c r="H268" i="4" s="1"/>
  <c r="H276" i="4" s="1"/>
  <c r="H286" i="4" s="1"/>
  <c r="H203" i="14"/>
  <c r="H215" i="14" s="1"/>
  <c r="H265" i="4" s="1"/>
  <c r="H267" i="4" s="1"/>
  <c r="H275" i="4" s="1"/>
  <c r="H285" i="4" s="1"/>
  <c r="I204" i="14"/>
  <c r="I216" i="14" s="1"/>
  <c r="I266" i="4" s="1"/>
  <c r="I268" i="4" s="1"/>
  <c r="I276" i="4" s="1"/>
  <c r="I286" i="4" s="1"/>
  <c r="I203" i="14"/>
  <c r="I215" i="14" s="1"/>
  <c r="I265" i="4" s="1"/>
  <c r="I267" i="4" s="1"/>
  <c r="I275" i="4" s="1"/>
  <c r="I285" i="4" s="1"/>
  <c r="J204" i="14"/>
  <c r="J216" i="14" s="1"/>
  <c r="J266" i="4" s="1"/>
  <c r="J268" i="4" s="1"/>
  <c r="J276" i="4" s="1"/>
  <c r="J286" i="4" s="1"/>
  <c r="J203" i="14"/>
  <c r="J215" i="14" s="1"/>
  <c r="J265" i="4" s="1"/>
  <c r="J267" i="4" s="1"/>
  <c r="J275" i="4" s="1"/>
  <c r="J285" i="4" s="1"/>
  <c r="K204" i="14"/>
  <c r="K216" i="14" s="1"/>
  <c r="K266" i="4" s="1"/>
  <c r="K268" i="4" s="1"/>
  <c r="K276" i="4" s="1"/>
  <c r="K286" i="4" s="1"/>
  <c r="K203" i="14"/>
  <c r="K215" i="14" s="1"/>
  <c r="K265" i="4" s="1"/>
  <c r="K267" i="4" s="1"/>
  <c r="K275" i="4" s="1"/>
  <c r="K285" i="4" s="1"/>
  <c r="L204" i="14"/>
  <c r="L216" i="14" s="1"/>
  <c r="L266" i="4" s="1"/>
  <c r="L268" i="4" s="1"/>
  <c r="L276" i="4" s="1"/>
  <c r="L286" i="4" s="1"/>
  <c r="L203" i="14"/>
  <c r="L215" i="14" s="1"/>
  <c r="L265" i="4" s="1"/>
  <c r="L267" i="4" s="1"/>
  <c r="L275" i="4" s="1"/>
  <c r="L285" i="4" s="1"/>
  <c r="M204" i="14"/>
  <c r="M216" i="14" s="1"/>
  <c r="M266" i="4" s="1"/>
  <c r="M268" i="4" s="1"/>
  <c r="M276" i="4" s="1"/>
  <c r="M286" i="4" s="1"/>
  <c r="M203" i="14"/>
  <c r="M215" i="14" s="1"/>
  <c r="M265" i="4" s="1"/>
  <c r="M267" i="4" s="1"/>
  <c r="M275" i="4" s="1"/>
  <c r="M285" i="4" s="1"/>
  <c r="N204" i="14"/>
  <c r="N216" i="14" s="1"/>
  <c r="N266" i="4" s="1"/>
  <c r="N268" i="4" s="1"/>
  <c r="N276" i="4" s="1"/>
  <c r="N286" i="4" s="1"/>
  <c r="N203" i="14"/>
  <c r="N215" i="14" s="1"/>
  <c r="N265" i="4" s="1"/>
  <c r="N267" i="4" s="1"/>
  <c r="N275" i="4" s="1"/>
  <c r="N285" i="4" s="1"/>
  <c r="O204" i="14"/>
  <c r="O216" i="14" s="1"/>
  <c r="O266" i="4" s="1"/>
  <c r="O268" i="4" s="1"/>
  <c r="O276" i="4" s="1"/>
  <c r="O286" i="4" s="1"/>
  <c r="O203" i="14"/>
  <c r="O215" i="14" s="1"/>
  <c r="O265" i="4" s="1"/>
  <c r="O267" i="4" s="1"/>
  <c r="O275" i="4" s="1"/>
  <c r="O285" i="4" s="1"/>
  <c r="P204" i="14"/>
  <c r="P216" i="14" s="1"/>
  <c r="P266" i="4" s="1"/>
  <c r="P268" i="4" s="1"/>
  <c r="P276" i="4" s="1"/>
  <c r="P286" i="4" s="1"/>
  <c r="P203" i="14"/>
  <c r="P215" i="14" s="1"/>
  <c r="P265" i="4" s="1"/>
  <c r="P267" i="4" s="1"/>
  <c r="P275" i="4" s="1"/>
  <c r="P285" i="4" s="1"/>
  <c r="Q204" i="14"/>
  <c r="Q216" i="14" s="1"/>
  <c r="Q266" i="4" s="1"/>
  <c r="Q268" i="4" s="1"/>
  <c r="Q276" i="4" s="1"/>
  <c r="Q286" i="4" s="1"/>
  <c r="Q203" i="14"/>
  <c r="Q215" i="14" s="1"/>
  <c r="Q265" i="4" s="1"/>
  <c r="Q267" i="4" s="1"/>
  <c r="Q275" i="4" s="1"/>
  <c r="Q285" i="4" s="1"/>
  <c r="R204" i="14"/>
  <c r="R216" i="14" s="1"/>
  <c r="R266" i="4" s="1"/>
  <c r="R268" i="4" s="1"/>
  <c r="R276" i="4" s="1"/>
  <c r="R286" i="4" s="1"/>
  <c r="R203" i="14"/>
  <c r="R215" i="14" s="1"/>
  <c r="R265" i="4" s="1"/>
  <c r="R267" i="4" s="1"/>
  <c r="R275" i="4" s="1"/>
  <c r="R285" i="4" s="1"/>
  <c r="C225" i="14"/>
  <c r="C237" i="14" s="1"/>
  <c r="C294" i="4" s="1"/>
  <c r="C224" i="14"/>
  <c r="C236" i="14" s="1"/>
  <c r="C293" i="4" s="1"/>
  <c r="D225" i="14"/>
  <c r="D237" i="14" s="1"/>
  <c r="D294" i="4" s="1"/>
  <c r="D296" i="4" s="1"/>
  <c r="D224" i="14"/>
  <c r="D236" i="14" s="1"/>
  <c r="D293" i="4" s="1"/>
  <c r="D295" i="4" s="1"/>
  <c r="D303" i="4" s="1"/>
  <c r="D313" i="4" s="1"/>
  <c r="E225" i="14"/>
  <c r="E237" i="14" s="1"/>
  <c r="E294" i="4" s="1"/>
  <c r="E296" i="4" s="1"/>
  <c r="E224" i="14"/>
  <c r="E236" i="14" s="1"/>
  <c r="E293" i="4" s="1"/>
  <c r="E295" i="4" s="1"/>
  <c r="E303" i="4" s="1"/>
  <c r="E313" i="4" s="1"/>
  <c r="F225" i="14"/>
  <c r="F237" i="14" s="1"/>
  <c r="F294" i="4" s="1"/>
  <c r="F296" i="4" s="1"/>
  <c r="F304" i="4" s="1"/>
  <c r="F314" i="4" s="1"/>
  <c r="F224" i="14"/>
  <c r="F236" i="14" s="1"/>
  <c r="F293" i="4" s="1"/>
  <c r="F295" i="4" s="1"/>
  <c r="F303" i="4" s="1"/>
  <c r="F313" i="4" s="1"/>
  <c r="G225" i="14"/>
  <c r="G237" i="14" s="1"/>
  <c r="G294" i="4" s="1"/>
  <c r="G296" i="4" s="1"/>
  <c r="G224" i="14"/>
  <c r="G236" i="14" s="1"/>
  <c r="G293" i="4" s="1"/>
  <c r="G295" i="4" s="1"/>
  <c r="G303" i="4" s="1"/>
  <c r="G313" i="4" s="1"/>
  <c r="H225" i="14"/>
  <c r="H237" i="14" s="1"/>
  <c r="H294" i="4" s="1"/>
  <c r="H296" i="4" s="1"/>
  <c r="H224" i="14"/>
  <c r="H236" i="14" s="1"/>
  <c r="H293" i="4" s="1"/>
  <c r="H295" i="4" s="1"/>
  <c r="H303" i="4" s="1"/>
  <c r="H313" i="4" s="1"/>
  <c r="I225" i="14"/>
  <c r="I237" i="14" s="1"/>
  <c r="I294" i="4" s="1"/>
  <c r="I296" i="4" s="1"/>
  <c r="I304" i="4" s="1"/>
  <c r="I314" i="4" s="1"/>
  <c r="I224" i="14"/>
  <c r="I236" i="14" s="1"/>
  <c r="I293" i="4" s="1"/>
  <c r="I295" i="4" s="1"/>
  <c r="I303" i="4" s="1"/>
  <c r="I313" i="4" s="1"/>
  <c r="J225" i="14"/>
  <c r="J237" i="14" s="1"/>
  <c r="J294" i="4" s="1"/>
  <c r="J296" i="4" s="1"/>
  <c r="J304" i="4" s="1"/>
  <c r="J314" i="4" s="1"/>
  <c r="J224" i="14"/>
  <c r="J236" i="14" s="1"/>
  <c r="J293" i="4" s="1"/>
  <c r="J295" i="4" s="1"/>
  <c r="J303" i="4" s="1"/>
  <c r="J313" i="4" s="1"/>
  <c r="K225" i="14"/>
  <c r="K237" i="14" s="1"/>
  <c r="K294" i="4" s="1"/>
  <c r="K296" i="4" s="1"/>
  <c r="K224" i="14"/>
  <c r="K236" i="14" s="1"/>
  <c r="K293" i="4" s="1"/>
  <c r="K295" i="4" s="1"/>
  <c r="K303" i="4" s="1"/>
  <c r="K313" i="4" s="1"/>
  <c r="L225" i="14"/>
  <c r="L237" i="14" s="1"/>
  <c r="L294" i="4" s="1"/>
  <c r="L296" i="4" s="1"/>
  <c r="L304" i="4" s="1"/>
  <c r="L314" i="4" s="1"/>
  <c r="L224" i="14"/>
  <c r="L236" i="14" s="1"/>
  <c r="L293" i="4" s="1"/>
  <c r="L295" i="4" s="1"/>
  <c r="L303" i="4" s="1"/>
  <c r="L313" i="4" s="1"/>
  <c r="M225" i="14"/>
  <c r="M237" i="14" s="1"/>
  <c r="M294" i="4" s="1"/>
  <c r="M296" i="4" s="1"/>
  <c r="M304" i="4" s="1"/>
  <c r="M314" i="4" s="1"/>
  <c r="M224" i="14"/>
  <c r="M236" i="14" s="1"/>
  <c r="M293" i="4" s="1"/>
  <c r="M295" i="4" s="1"/>
  <c r="M303" i="4" s="1"/>
  <c r="M313" i="4" s="1"/>
  <c r="N225" i="14"/>
  <c r="N237" i="14" s="1"/>
  <c r="N294" i="4" s="1"/>
  <c r="N296" i="4" s="1"/>
  <c r="N304" i="4" s="1"/>
  <c r="N314" i="4" s="1"/>
  <c r="N224" i="14"/>
  <c r="N236" i="14" s="1"/>
  <c r="N293" i="4" s="1"/>
  <c r="N295" i="4" s="1"/>
  <c r="N303" i="4" s="1"/>
  <c r="N313" i="4" s="1"/>
  <c r="O225" i="14"/>
  <c r="O237" i="14" s="1"/>
  <c r="O294" i="4" s="1"/>
  <c r="O296" i="4" s="1"/>
  <c r="O224" i="14"/>
  <c r="O236" i="14" s="1"/>
  <c r="O293" i="4" s="1"/>
  <c r="O295" i="4" s="1"/>
  <c r="O303" i="4" s="1"/>
  <c r="O313" i="4" s="1"/>
  <c r="P225" i="14"/>
  <c r="P237" i="14" s="1"/>
  <c r="P294" i="4" s="1"/>
  <c r="P296" i="4" s="1"/>
  <c r="P224" i="14"/>
  <c r="P236" i="14" s="1"/>
  <c r="P293" i="4" s="1"/>
  <c r="P295" i="4" s="1"/>
  <c r="P303" i="4" s="1"/>
  <c r="P313" i="4" s="1"/>
  <c r="Q225" i="14"/>
  <c r="Q237" i="14" s="1"/>
  <c r="Q294" i="4" s="1"/>
  <c r="Q296" i="4" s="1"/>
  <c r="Q224" i="14"/>
  <c r="Q236" i="14" s="1"/>
  <c r="Q293" i="4" s="1"/>
  <c r="Q295" i="4" s="1"/>
  <c r="Q303" i="4" s="1"/>
  <c r="Q313" i="4" s="1"/>
  <c r="R225" i="14"/>
  <c r="R237" i="14" s="1"/>
  <c r="R294" i="4" s="1"/>
  <c r="R296" i="4" s="1"/>
  <c r="R304" i="4" s="1"/>
  <c r="R314" i="4" s="1"/>
  <c r="R224" i="14"/>
  <c r="R236" i="14" s="1"/>
  <c r="R293" i="4" s="1"/>
  <c r="R295" i="4" s="1"/>
  <c r="R303" i="4" s="1"/>
  <c r="R313" i="4" s="1"/>
  <c r="C246" i="14"/>
  <c r="C258" i="14" s="1"/>
  <c r="C322" i="4" s="1"/>
  <c r="C245" i="14"/>
  <c r="C257" i="14" s="1"/>
  <c r="C321" i="4" s="1"/>
  <c r="D246" i="14"/>
  <c r="D258" i="14" s="1"/>
  <c r="D322" i="4" s="1"/>
  <c r="D324" i="4" s="1"/>
  <c r="D332" i="4" s="1"/>
  <c r="D342" i="4" s="1"/>
  <c r="D245" i="14"/>
  <c r="D257" i="14" s="1"/>
  <c r="D321" i="4" s="1"/>
  <c r="D323" i="4" s="1"/>
  <c r="E246" i="14"/>
  <c r="E258" i="14" s="1"/>
  <c r="E322" i="4" s="1"/>
  <c r="E324" i="4" s="1"/>
  <c r="E245" i="14"/>
  <c r="E257" i="14" s="1"/>
  <c r="E321" i="4" s="1"/>
  <c r="E323" i="4" s="1"/>
  <c r="E331" i="4" s="1"/>
  <c r="E341" i="4" s="1"/>
  <c r="F246" i="14"/>
  <c r="F258" i="14" s="1"/>
  <c r="F322" i="4" s="1"/>
  <c r="F324" i="4" s="1"/>
  <c r="F332" i="4" s="1"/>
  <c r="F342" i="4" s="1"/>
  <c r="F245" i="14"/>
  <c r="F257" i="14" s="1"/>
  <c r="F321" i="4" s="1"/>
  <c r="F323" i="4" s="1"/>
  <c r="F331" i="4" s="1"/>
  <c r="F341" i="4" s="1"/>
  <c r="G246" i="14"/>
  <c r="G258" i="14" s="1"/>
  <c r="G322" i="4" s="1"/>
  <c r="G324" i="4" s="1"/>
  <c r="G332" i="4" s="1"/>
  <c r="G342" i="4" s="1"/>
  <c r="G245" i="14"/>
  <c r="G257" i="14" s="1"/>
  <c r="G321" i="4" s="1"/>
  <c r="G323" i="4" s="1"/>
  <c r="G331" i="4" s="1"/>
  <c r="H246" i="14"/>
  <c r="H258" i="14" s="1"/>
  <c r="H322" i="4" s="1"/>
  <c r="H324" i="4" s="1"/>
  <c r="H245" i="14"/>
  <c r="H257" i="14" s="1"/>
  <c r="H321" i="4" s="1"/>
  <c r="H323" i="4" s="1"/>
  <c r="H331" i="4" s="1"/>
  <c r="H341" i="4" s="1"/>
  <c r="I246" i="14"/>
  <c r="I258" i="14" s="1"/>
  <c r="I322" i="4" s="1"/>
  <c r="I324" i="4" s="1"/>
  <c r="I245" i="14"/>
  <c r="I257" i="14" s="1"/>
  <c r="I321" i="4" s="1"/>
  <c r="I323" i="4" s="1"/>
  <c r="J246" i="14"/>
  <c r="J258" i="14" s="1"/>
  <c r="J322" i="4" s="1"/>
  <c r="J324" i="4" s="1"/>
  <c r="J245" i="14"/>
  <c r="J257" i="14" s="1"/>
  <c r="J321" i="4" s="1"/>
  <c r="J323" i="4" s="1"/>
  <c r="J331" i="4" s="1"/>
  <c r="J341" i="4" s="1"/>
  <c r="K246" i="14"/>
  <c r="K258" i="14" s="1"/>
  <c r="K322" i="4" s="1"/>
  <c r="K324" i="4" s="1"/>
  <c r="K332" i="4" s="1"/>
  <c r="K342" i="4" s="1"/>
  <c r="K245" i="14"/>
  <c r="K257" i="14" s="1"/>
  <c r="K321" i="4" s="1"/>
  <c r="K323" i="4" s="1"/>
  <c r="L246" i="14"/>
  <c r="L258" i="14" s="1"/>
  <c r="L322" i="4" s="1"/>
  <c r="L324" i="4" s="1"/>
  <c r="L245" i="14"/>
  <c r="L257" i="14" s="1"/>
  <c r="L321" i="4" s="1"/>
  <c r="L323" i="4" s="1"/>
  <c r="L331" i="4" s="1"/>
  <c r="L341" i="4" s="1"/>
  <c r="M246" i="14"/>
  <c r="M258" i="14" s="1"/>
  <c r="M322" i="4" s="1"/>
  <c r="M324" i="4" s="1"/>
  <c r="M245" i="14"/>
  <c r="M257" i="14" s="1"/>
  <c r="M321" i="4" s="1"/>
  <c r="M323" i="4" s="1"/>
  <c r="M331" i="4" s="1"/>
  <c r="M341" i="4" s="1"/>
  <c r="N246" i="14"/>
  <c r="N258" i="14" s="1"/>
  <c r="N322" i="4" s="1"/>
  <c r="N324" i="4" s="1"/>
  <c r="N332" i="4" s="1"/>
  <c r="N342" i="4" s="1"/>
  <c r="N245" i="14"/>
  <c r="N257" i="14" s="1"/>
  <c r="N321" i="4" s="1"/>
  <c r="N323" i="4" s="1"/>
  <c r="N331" i="4" s="1"/>
  <c r="N341" i="4" s="1"/>
  <c r="O246" i="14"/>
  <c r="O258" i="14" s="1"/>
  <c r="O322" i="4" s="1"/>
  <c r="O324" i="4" s="1"/>
  <c r="O245" i="14"/>
  <c r="O257" i="14" s="1"/>
  <c r="O321" i="4" s="1"/>
  <c r="O323" i="4" s="1"/>
  <c r="O331" i="4" s="1"/>
  <c r="O341" i="4" s="1"/>
  <c r="P246" i="14"/>
  <c r="P258" i="14" s="1"/>
  <c r="P322" i="4" s="1"/>
  <c r="P324" i="4" s="1"/>
  <c r="P245" i="14"/>
  <c r="P257" i="14" s="1"/>
  <c r="P321" i="4" s="1"/>
  <c r="P323" i="4" s="1"/>
  <c r="P331" i="4" s="1"/>
  <c r="P341" i="4" s="1"/>
  <c r="Q246" i="14"/>
  <c r="Q258" i="14" s="1"/>
  <c r="Q322" i="4" s="1"/>
  <c r="Q324" i="4" s="1"/>
  <c r="Q245" i="14"/>
  <c r="Q257" i="14" s="1"/>
  <c r="Q321" i="4" s="1"/>
  <c r="Q323" i="4" s="1"/>
  <c r="Q331" i="4" s="1"/>
  <c r="Q341" i="4" s="1"/>
  <c r="R246" i="14"/>
  <c r="R258" i="14" s="1"/>
  <c r="R322" i="4" s="1"/>
  <c r="R324" i="4" s="1"/>
  <c r="R332" i="4" s="1"/>
  <c r="R342" i="4" s="1"/>
  <c r="R245" i="14"/>
  <c r="R257" i="14" s="1"/>
  <c r="R321" i="4" s="1"/>
  <c r="R323" i="4" s="1"/>
  <c r="R331" i="4" s="1"/>
  <c r="R341" i="4" s="1"/>
  <c r="C267" i="14"/>
  <c r="C279" i="14" s="1"/>
  <c r="C350" i="4" s="1"/>
  <c r="C266" i="14"/>
  <c r="C278" i="14" s="1"/>
  <c r="C349" i="4" s="1"/>
  <c r="D267" i="14"/>
  <c r="D279" i="14" s="1"/>
  <c r="D350" i="4" s="1"/>
  <c r="D352" i="4" s="1"/>
  <c r="D266" i="14"/>
  <c r="D278" i="14" s="1"/>
  <c r="D349" i="4" s="1"/>
  <c r="D351" i="4" s="1"/>
  <c r="D359" i="4" s="1"/>
  <c r="D369" i="4" s="1"/>
  <c r="E267" i="14"/>
  <c r="E279" i="14" s="1"/>
  <c r="E350" i="4" s="1"/>
  <c r="E352" i="4" s="1"/>
  <c r="E266" i="14"/>
  <c r="E278" i="14" s="1"/>
  <c r="E349" i="4" s="1"/>
  <c r="E351" i="4" s="1"/>
  <c r="E359" i="4" s="1"/>
  <c r="E369" i="4" s="1"/>
  <c r="F267" i="14"/>
  <c r="F279" i="14" s="1"/>
  <c r="F350" i="4" s="1"/>
  <c r="F352" i="4" s="1"/>
  <c r="F266" i="14"/>
  <c r="F278" i="14" s="1"/>
  <c r="F349" i="4" s="1"/>
  <c r="F351" i="4" s="1"/>
  <c r="F359" i="4" s="1"/>
  <c r="F369" i="4" s="1"/>
  <c r="G267" i="14"/>
  <c r="G279" i="14" s="1"/>
  <c r="G350" i="4" s="1"/>
  <c r="G352" i="4" s="1"/>
  <c r="G266" i="14"/>
  <c r="G278" i="14" s="1"/>
  <c r="G349" i="4" s="1"/>
  <c r="G351" i="4" s="1"/>
  <c r="G359" i="4" s="1"/>
  <c r="G369" i="4" s="1"/>
  <c r="H267" i="14"/>
  <c r="H279" i="14" s="1"/>
  <c r="H350" i="4" s="1"/>
  <c r="H352" i="4" s="1"/>
  <c r="H266" i="14"/>
  <c r="H278" i="14" s="1"/>
  <c r="H349" i="4" s="1"/>
  <c r="H351" i="4" s="1"/>
  <c r="H359" i="4" s="1"/>
  <c r="H369" i="4" s="1"/>
  <c r="I267" i="14"/>
  <c r="I279" i="14" s="1"/>
  <c r="I350" i="4" s="1"/>
  <c r="I352" i="4" s="1"/>
  <c r="I266" i="14"/>
  <c r="I278" i="14" s="1"/>
  <c r="I349" i="4" s="1"/>
  <c r="I351" i="4" s="1"/>
  <c r="I359" i="4" s="1"/>
  <c r="I369" i="4" s="1"/>
  <c r="J267" i="14"/>
  <c r="J279" i="14" s="1"/>
  <c r="J350" i="4" s="1"/>
  <c r="J352" i="4" s="1"/>
  <c r="J266" i="14"/>
  <c r="J278" i="14" s="1"/>
  <c r="J349" i="4" s="1"/>
  <c r="J351" i="4" s="1"/>
  <c r="J359" i="4" s="1"/>
  <c r="J369" i="4" s="1"/>
  <c r="K267" i="14"/>
  <c r="K279" i="14" s="1"/>
  <c r="K350" i="4" s="1"/>
  <c r="K352" i="4" s="1"/>
  <c r="K266" i="14"/>
  <c r="K278" i="14" s="1"/>
  <c r="K349" i="4" s="1"/>
  <c r="K351" i="4" s="1"/>
  <c r="K359" i="4" s="1"/>
  <c r="K369" i="4" s="1"/>
  <c r="L267" i="14"/>
  <c r="L279" i="14" s="1"/>
  <c r="L350" i="4" s="1"/>
  <c r="L352" i="4" s="1"/>
  <c r="L266" i="14"/>
  <c r="L278" i="14" s="1"/>
  <c r="L349" i="4" s="1"/>
  <c r="L351" i="4" s="1"/>
  <c r="L359" i="4" s="1"/>
  <c r="L369" i="4" s="1"/>
  <c r="M267" i="14"/>
  <c r="M279" i="14" s="1"/>
  <c r="M350" i="4" s="1"/>
  <c r="M352" i="4" s="1"/>
  <c r="M266" i="14"/>
  <c r="M278" i="14" s="1"/>
  <c r="M349" i="4" s="1"/>
  <c r="M351" i="4" s="1"/>
  <c r="M359" i="4" s="1"/>
  <c r="M369" i="4" s="1"/>
  <c r="N267" i="14"/>
  <c r="N279" i="14" s="1"/>
  <c r="N350" i="4" s="1"/>
  <c r="N352" i="4" s="1"/>
  <c r="N266" i="14"/>
  <c r="N278" i="14" s="1"/>
  <c r="N349" i="4" s="1"/>
  <c r="N351" i="4" s="1"/>
  <c r="N359" i="4" s="1"/>
  <c r="N369" i="4" s="1"/>
  <c r="O267" i="14"/>
  <c r="O279" i="14" s="1"/>
  <c r="O350" i="4" s="1"/>
  <c r="O352" i="4" s="1"/>
  <c r="O266" i="14"/>
  <c r="O278" i="14" s="1"/>
  <c r="O349" i="4" s="1"/>
  <c r="O351" i="4" s="1"/>
  <c r="O359" i="4" s="1"/>
  <c r="O369" i="4" s="1"/>
  <c r="P267" i="14"/>
  <c r="P279" i="14" s="1"/>
  <c r="P350" i="4" s="1"/>
  <c r="P352" i="4" s="1"/>
  <c r="P266" i="14"/>
  <c r="P278" i="14" s="1"/>
  <c r="P349" i="4" s="1"/>
  <c r="P351" i="4" s="1"/>
  <c r="P359" i="4" s="1"/>
  <c r="P369" i="4" s="1"/>
  <c r="Q267" i="14"/>
  <c r="Q279" i="14" s="1"/>
  <c r="Q350" i="4" s="1"/>
  <c r="Q352" i="4" s="1"/>
  <c r="Q266" i="14"/>
  <c r="Q278" i="14" s="1"/>
  <c r="Q349" i="4" s="1"/>
  <c r="Q351" i="4" s="1"/>
  <c r="Q359" i="4" s="1"/>
  <c r="Q369" i="4" s="1"/>
  <c r="R267" i="14"/>
  <c r="R279" i="14" s="1"/>
  <c r="R350" i="4" s="1"/>
  <c r="R352" i="4" s="1"/>
  <c r="R266" i="14"/>
  <c r="R278" i="14" s="1"/>
  <c r="R349" i="4" s="1"/>
  <c r="R351" i="4" s="1"/>
  <c r="R359" i="4" s="1"/>
  <c r="R369" i="4" s="1"/>
  <c r="C288" i="14"/>
  <c r="C300" i="14" s="1"/>
  <c r="C378" i="4" s="1"/>
  <c r="C287" i="14"/>
  <c r="C299" i="14" s="1"/>
  <c r="C377" i="4" s="1"/>
  <c r="D288" i="14"/>
  <c r="D300" i="14" s="1"/>
  <c r="D378" i="4" s="1"/>
  <c r="D380" i="4" s="1"/>
  <c r="D287" i="14"/>
  <c r="D299" i="14" s="1"/>
  <c r="D377" i="4" s="1"/>
  <c r="D379" i="4" s="1"/>
  <c r="D387" i="4" s="1"/>
  <c r="D397" i="4" s="1"/>
  <c r="E288" i="14"/>
  <c r="E300" i="14" s="1"/>
  <c r="E378" i="4" s="1"/>
  <c r="E380" i="4" s="1"/>
  <c r="E287" i="14"/>
  <c r="E299" i="14" s="1"/>
  <c r="E377" i="4" s="1"/>
  <c r="E379" i="4" s="1"/>
  <c r="E387" i="4" s="1"/>
  <c r="E397" i="4" s="1"/>
  <c r="F288" i="14"/>
  <c r="F300" i="14" s="1"/>
  <c r="F378" i="4" s="1"/>
  <c r="F380" i="4" s="1"/>
  <c r="F388" i="4" s="1"/>
  <c r="F398" i="4" s="1"/>
  <c r="F287" i="14"/>
  <c r="F299" i="14" s="1"/>
  <c r="F377" i="4" s="1"/>
  <c r="F379" i="4" s="1"/>
  <c r="F387" i="4" s="1"/>
  <c r="F397" i="4" s="1"/>
  <c r="G288" i="14"/>
  <c r="G300" i="14" s="1"/>
  <c r="G378" i="4" s="1"/>
  <c r="G380" i="4" s="1"/>
  <c r="G388" i="4" s="1"/>
  <c r="G398" i="4" s="1"/>
  <c r="G287" i="14"/>
  <c r="G299" i="14" s="1"/>
  <c r="G377" i="4" s="1"/>
  <c r="G379" i="4" s="1"/>
  <c r="G387" i="4" s="1"/>
  <c r="G397" i="4" s="1"/>
  <c r="H288" i="14"/>
  <c r="H300" i="14" s="1"/>
  <c r="H378" i="4" s="1"/>
  <c r="H380" i="4" s="1"/>
  <c r="H287" i="14"/>
  <c r="H299" i="14" s="1"/>
  <c r="H377" i="4" s="1"/>
  <c r="H379" i="4" s="1"/>
  <c r="H387" i="4" s="1"/>
  <c r="H397" i="4" s="1"/>
  <c r="I288" i="14"/>
  <c r="I300" i="14" s="1"/>
  <c r="I378" i="4" s="1"/>
  <c r="I380" i="4" s="1"/>
  <c r="I287" i="14"/>
  <c r="I299" i="14" s="1"/>
  <c r="I377" i="4" s="1"/>
  <c r="I379" i="4" s="1"/>
  <c r="I387" i="4" s="1"/>
  <c r="I397" i="4" s="1"/>
  <c r="J288" i="14"/>
  <c r="J300" i="14" s="1"/>
  <c r="J378" i="4" s="1"/>
  <c r="J380" i="4" s="1"/>
  <c r="J287" i="14"/>
  <c r="J299" i="14" s="1"/>
  <c r="J377" i="4" s="1"/>
  <c r="J379" i="4" s="1"/>
  <c r="J387" i="4" s="1"/>
  <c r="J397" i="4" s="1"/>
  <c r="K288" i="14"/>
  <c r="K300" i="14" s="1"/>
  <c r="K378" i="4" s="1"/>
  <c r="K380" i="4" s="1"/>
  <c r="K287" i="14"/>
  <c r="K299" i="14" s="1"/>
  <c r="K377" i="4" s="1"/>
  <c r="K379" i="4" s="1"/>
  <c r="K387" i="4" s="1"/>
  <c r="K397" i="4" s="1"/>
  <c r="L288" i="14"/>
  <c r="L300" i="14" s="1"/>
  <c r="L378" i="4" s="1"/>
  <c r="L380" i="4" s="1"/>
  <c r="L388" i="4" s="1"/>
  <c r="L398" i="4" s="1"/>
  <c r="L287" i="14"/>
  <c r="L299" i="14" s="1"/>
  <c r="L377" i="4" s="1"/>
  <c r="L379" i="4" s="1"/>
  <c r="L387" i="4" s="1"/>
  <c r="L397" i="4" s="1"/>
  <c r="M288" i="14"/>
  <c r="M300" i="14" s="1"/>
  <c r="M378" i="4" s="1"/>
  <c r="M380" i="4" s="1"/>
  <c r="M388" i="4" s="1"/>
  <c r="M398" i="4" s="1"/>
  <c r="M287" i="14"/>
  <c r="M299" i="14" s="1"/>
  <c r="M377" i="4" s="1"/>
  <c r="M379" i="4" s="1"/>
  <c r="M387" i="4" s="1"/>
  <c r="M397" i="4" s="1"/>
  <c r="N288" i="14"/>
  <c r="N300" i="14" s="1"/>
  <c r="N378" i="4" s="1"/>
  <c r="N380" i="4" s="1"/>
  <c r="N388" i="4" s="1"/>
  <c r="N398" i="4" s="1"/>
  <c r="N287" i="14"/>
  <c r="N299" i="14" s="1"/>
  <c r="N377" i="4" s="1"/>
  <c r="N379" i="4" s="1"/>
  <c r="N387" i="4" s="1"/>
  <c r="N397" i="4" s="1"/>
  <c r="O288" i="14"/>
  <c r="O300" i="14" s="1"/>
  <c r="O378" i="4" s="1"/>
  <c r="O380" i="4" s="1"/>
  <c r="O287" i="14"/>
  <c r="O299" i="14" s="1"/>
  <c r="O377" i="4" s="1"/>
  <c r="O379" i="4" s="1"/>
  <c r="O387" i="4" s="1"/>
  <c r="O397" i="4" s="1"/>
  <c r="P288" i="14"/>
  <c r="P300" i="14" s="1"/>
  <c r="P378" i="4" s="1"/>
  <c r="P380" i="4" s="1"/>
  <c r="P388" i="4" s="1"/>
  <c r="P398" i="4" s="1"/>
  <c r="P287" i="14"/>
  <c r="P299" i="14" s="1"/>
  <c r="P377" i="4" s="1"/>
  <c r="P379" i="4" s="1"/>
  <c r="P387" i="4" s="1"/>
  <c r="P397" i="4" s="1"/>
  <c r="Q288" i="14"/>
  <c r="Q300" i="14" s="1"/>
  <c r="Q378" i="4" s="1"/>
  <c r="Q380" i="4" s="1"/>
  <c r="Q287" i="14"/>
  <c r="Q299" i="14" s="1"/>
  <c r="Q377" i="4" s="1"/>
  <c r="Q379" i="4" s="1"/>
  <c r="Q387" i="4" s="1"/>
  <c r="Q397" i="4" s="1"/>
  <c r="R288" i="14"/>
  <c r="R300" i="14" s="1"/>
  <c r="R378" i="4" s="1"/>
  <c r="R380" i="4" s="1"/>
  <c r="R388" i="4" s="1"/>
  <c r="R398" i="4" s="1"/>
  <c r="R287" i="14"/>
  <c r="R299" i="14" s="1"/>
  <c r="R377" i="4" s="1"/>
  <c r="R379" i="4" s="1"/>
  <c r="R387" i="4" s="1"/>
  <c r="R397" i="4" s="1"/>
  <c r="C309" i="14"/>
  <c r="C321" i="14" s="1"/>
  <c r="C308" i="14"/>
  <c r="C320" i="14" s="1"/>
  <c r="D309" i="14"/>
  <c r="D321" i="14" s="1"/>
  <c r="D308" i="14"/>
  <c r="D320" i="14" s="1"/>
  <c r="E309" i="14"/>
  <c r="E321" i="14" s="1"/>
  <c r="E308" i="14"/>
  <c r="E320" i="14" s="1"/>
  <c r="F309" i="14"/>
  <c r="F321" i="14" s="1"/>
  <c r="F308" i="14"/>
  <c r="F320" i="14" s="1"/>
  <c r="G309" i="14"/>
  <c r="G321" i="14" s="1"/>
  <c r="G308" i="14"/>
  <c r="G320" i="14" s="1"/>
  <c r="H309" i="14"/>
  <c r="H321" i="14" s="1"/>
  <c r="H308" i="14"/>
  <c r="H320" i="14" s="1"/>
  <c r="I309" i="14"/>
  <c r="I321" i="14" s="1"/>
  <c r="I308" i="14"/>
  <c r="I320" i="14" s="1"/>
  <c r="J309" i="14"/>
  <c r="J321" i="14" s="1"/>
  <c r="J308" i="14"/>
  <c r="J320" i="14" s="1"/>
  <c r="K309" i="14"/>
  <c r="K321" i="14" s="1"/>
  <c r="K308" i="14"/>
  <c r="K320" i="14" s="1"/>
  <c r="L309" i="14"/>
  <c r="L321" i="14" s="1"/>
  <c r="L308" i="14"/>
  <c r="L320" i="14" s="1"/>
  <c r="M309" i="14"/>
  <c r="M321" i="14" s="1"/>
  <c r="M308" i="14"/>
  <c r="M320" i="14" s="1"/>
  <c r="N309" i="14"/>
  <c r="N321" i="14" s="1"/>
  <c r="N308" i="14"/>
  <c r="N320" i="14" s="1"/>
  <c r="O309" i="14"/>
  <c r="O321" i="14" s="1"/>
  <c r="O308" i="14"/>
  <c r="O320" i="14" s="1"/>
  <c r="P309" i="14"/>
  <c r="P321" i="14" s="1"/>
  <c r="P308" i="14"/>
  <c r="P320" i="14" s="1"/>
  <c r="Q309" i="14"/>
  <c r="Q321" i="14" s="1"/>
  <c r="Q308" i="14"/>
  <c r="Q320" i="14" s="1"/>
  <c r="R309" i="14"/>
  <c r="R321" i="14" s="1"/>
  <c r="R308" i="14"/>
  <c r="R320" i="14" s="1"/>
  <c r="C330" i="14"/>
  <c r="C329" i="14"/>
  <c r="D330" i="14"/>
  <c r="D329" i="14"/>
  <c r="E330" i="14"/>
  <c r="E329" i="14"/>
  <c r="F330" i="14"/>
  <c r="F329" i="14"/>
  <c r="G330" i="14"/>
  <c r="G329" i="14"/>
  <c r="H330" i="14"/>
  <c r="H329" i="14"/>
  <c r="I330" i="14"/>
  <c r="I329" i="14"/>
  <c r="J330" i="14"/>
  <c r="J329" i="14"/>
  <c r="K330" i="14"/>
  <c r="K329" i="14"/>
  <c r="L330" i="14"/>
  <c r="L329" i="14"/>
  <c r="M330" i="14"/>
  <c r="M329" i="14"/>
  <c r="N330" i="14"/>
  <c r="N329" i="14"/>
  <c r="O330" i="14"/>
  <c r="O329" i="14"/>
  <c r="P330" i="14"/>
  <c r="P329" i="14"/>
  <c r="Q330" i="14"/>
  <c r="Q329" i="14"/>
  <c r="R330" i="14"/>
  <c r="R329" i="14"/>
  <c r="C351" i="14"/>
  <c r="C363" i="14" s="1"/>
  <c r="C350" i="14"/>
  <c r="C362" i="14" s="1"/>
  <c r="D351" i="14"/>
  <c r="D363" i="14" s="1"/>
  <c r="D350" i="14"/>
  <c r="D362" i="14" s="1"/>
  <c r="E351" i="14"/>
  <c r="E363" i="14" s="1"/>
  <c r="E350" i="14"/>
  <c r="E362" i="14" s="1"/>
  <c r="F351" i="14"/>
  <c r="F363" i="14" s="1"/>
  <c r="F350" i="14"/>
  <c r="F362" i="14" s="1"/>
  <c r="G351" i="14"/>
  <c r="G363" i="14" s="1"/>
  <c r="G350" i="14"/>
  <c r="G362" i="14" s="1"/>
  <c r="H351" i="14"/>
  <c r="H363" i="14" s="1"/>
  <c r="H350" i="14"/>
  <c r="H362" i="14" s="1"/>
  <c r="I351" i="14"/>
  <c r="I363" i="14" s="1"/>
  <c r="I350" i="14"/>
  <c r="I362" i="14" s="1"/>
  <c r="J351" i="14"/>
  <c r="J363" i="14" s="1"/>
  <c r="J350" i="14"/>
  <c r="J362" i="14" s="1"/>
  <c r="K351" i="14"/>
  <c r="K363" i="14" s="1"/>
  <c r="K350" i="14"/>
  <c r="K362" i="14" s="1"/>
  <c r="L351" i="14"/>
  <c r="L363" i="14" s="1"/>
  <c r="L350" i="14"/>
  <c r="L362" i="14" s="1"/>
  <c r="M351" i="14"/>
  <c r="M363" i="14" s="1"/>
  <c r="M350" i="14"/>
  <c r="M362" i="14" s="1"/>
  <c r="N351" i="14"/>
  <c r="N363" i="14" s="1"/>
  <c r="N350" i="14"/>
  <c r="N362" i="14" s="1"/>
  <c r="O351" i="14"/>
  <c r="O363" i="14" s="1"/>
  <c r="O350" i="14"/>
  <c r="O362" i="14" s="1"/>
  <c r="P351" i="14"/>
  <c r="P363" i="14" s="1"/>
  <c r="P350" i="14"/>
  <c r="P362" i="14" s="1"/>
  <c r="Q351" i="14"/>
  <c r="Q363" i="14" s="1"/>
  <c r="Q350" i="14"/>
  <c r="Q362" i="14" s="1"/>
  <c r="R351" i="14"/>
  <c r="R363" i="14" s="1"/>
  <c r="R350" i="14"/>
  <c r="R362" i="14" s="1"/>
  <c r="C372" i="14"/>
  <c r="C384" i="14" s="1"/>
  <c r="C490" i="4" s="1"/>
  <c r="C371" i="14"/>
  <c r="C383" i="14" s="1"/>
  <c r="C489" i="4" s="1"/>
  <c r="D372" i="14"/>
  <c r="D384" i="14" s="1"/>
  <c r="D490" i="4" s="1"/>
  <c r="D492" i="4" s="1"/>
  <c r="D500" i="4" s="1"/>
  <c r="D510" i="4" s="1"/>
  <c r="D371" i="14"/>
  <c r="D383" i="14" s="1"/>
  <c r="D489" i="4" s="1"/>
  <c r="D491" i="4" s="1"/>
  <c r="D499" i="4" s="1"/>
  <c r="D509" i="4" s="1"/>
  <c r="E372" i="14"/>
  <c r="E384" i="14" s="1"/>
  <c r="E490" i="4" s="1"/>
  <c r="E492" i="4" s="1"/>
  <c r="E500" i="4" s="1"/>
  <c r="E510" i="4" s="1"/>
  <c r="E371" i="14"/>
  <c r="E383" i="14" s="1"/>
  <c r="E489" i="4" s="1"/>
  <c r="E491" i="4" s="1"/>
  <c r="E499" i="4" s="1"/>
  <c r="E509" i="4" s="1"/>
  <c r="F372" i="14"/>
  <c r="F384" i="14" s="1"/>
  <c r="F490" i="4" s="1"/>
  <c r="F492" i="4" s="1"/>
  <c r="F500" i="4" s="1"/>
  <c r="F510" i="4" s="1"/>
  <c r="F371" i="14"/>
  <c r="F383" i="14" s="1"/>
  <c r="F489" i="4" s="1"/>
  <c r="F491" i="4" s="1"/>
  <c r="F499" i="4" s="1"/>
  <c r="F509" i="4" s="1"/>
  <c r="G372" i="14"/>
  <c r="G384" i="14" s="1"/>
  <c r="G490" i="4" s="1"/>
  <c r="G492" i="4" s="1"/>
  <c r="G500" i="4" s="1"/>
  <c r="G510" i="4" s="1"/>
  <c r="G371" i="14"/>
  <c r="G383" i="14" s="1"/>
  <c r="G489" i="4" s="1"/>
  <c r="G491" i="4" s="1"/>
  <c r="G499" i="4" s="1"/>
  <c r="G509" i="4" s="1"/>
  <c r="H372" i="14"/>
  <c r="H384" i="14" s="1"/>
  <c r="H490" i="4" s="1"/>
  <c r="H492" i="4" s="1"/>
  <c r="H500" i="4" s="1"/>
  <c r="H510" i="4" s="1"/>
  <c r="H371" i="14"/>
  <c r="H383" i="14" s="1"/>
  <c r="H489" i="4" s="1"/>
  <c r="H491" i="4" s="1"/>
  <c r="H499" i="4" s="1"/>
  <c r="H509" i="4" s="1"/>
  <c r="I372" i="14"/>
  <c r="I384" i="14" s="1"/>
  <c r="I490" i="4" s="1"/>
  <c r="I492" i="4" s="1"/>
  <c r="I500" i="4" s="1"/>
  <c r="I510" i="4" s="1"/>
  <c r="I371" i="14"/>
  <c r="I383" i="14" s="1"/>
  <c r="I489" i="4" s="1"/>
  <c r="I491" i="4" s="1"/>
  <c r="I499" i="4" s="1"/>
  <c r="I509" i="4" s="1"/>
  <c r="K372" i="14"/>
  <c r="K384" i="14" s="1"/>
  <c r="K490" i="4" s="1"/>
  <c r="K492" i="4" s="1"/>
  <c r="K500" i="4" s="1"/>
  <c r="K510" i="4" s="1"/>
  <c r="K371" i="14"/>
  <c r="K383" i="14" s="1"/>
  <c r="K489" i="4" s="1"/>
  <c r="K491" i="4" s="1"/>
  <c r="K499" i="4" s="1"/>
  <c r="K509" i="4" s="1"/>
  <c r="L372" i="14"/>
  <c r="L384" i="14" s="1"/>
  <c r="L490" i="4" s="1"/>
  <c r="L492" i="4" s="1"/>
  <c r="L500" i="4" s="1"/>
  <c r="L510" i="4" s="1"/>
  <c r="L371" i="14"/>
  <c r="L383" i="14" s="1"/>
  <c r="L489" i="4" s="1"/>
  <c r="L491" i="4" s="1"/>
  <c r="L499" i="4" s="1"/>
  <c r="L509" i="4" s="1"/>
  <c r="M372" i="14"/>
  <c r="M384" i="14" s="1"/>
  <c r="M490" i="4" s="1"/>
  <c r="M492" i="4" s="1"/>
  <c r="M500" i="4" s="1"/>
  <c r="M510" i="4" s="1"/>
  <c r="M371" i="14"/>
  <c r="M383" i="14" s="1"/>
  <c r="M489" i="4" s="1"/>
  <c r="M491" i="4" s="1"/>
  <c r="M499" i="4" s="1"/>
  <c r="M509" i="4" s="1"/>
  <c r="N372" i="14"/>
  <c r="N384" i="14" s="1"/>
  <c r="N490" i="4" s="1"/>
  <c r="N492" i="4" s="1"/>
  <c r="N500" i="4" s="1"/>
  <c r="N510" i="4" s="1"/>
  <c r="N371" i="14"/>
  <c r="N383" i="14" s="1"/>
  <c r="N489" i="4" s="1"/>
  <c r="N491" i="4" s="1"/>
  <c r="N499" i="4" s="1"/>
  <c r="N509" i="4" s="1"/>
  <c r="O372" i="14"/>
  <c r="O384" i="14" s="1"/>
  <c r="O490" i="4" s="1"/>
  <c r="O492" i="4" s="1"/>
  <c r="O500" i="4" s="1"/>
  <c r="O510" i="4" s="1"/>
  <c r="O371" i="14"/>
  <c r="O383" i="14" s="1"/>
  <c r="O489" i="4" s="1"/>
  <c r="O491" i="4" s="1"/>
  <c r="O499" i="4" s="1"/>
  <c r="O509" i="4" s="1"/>
  <c r="P372" i="14"/>
  <c r="P384" i="14" s="1"/>
  <c r="P490" i="4" s="1"/>
  <c r="P492" i="4" s="1"/>
  <c r="P500" i="4" s="1"/>
  <c r="P510" i="4" s="1"/>
  <c r="P371" i="14"/>
  <c r="P383" i="14" s="1"/>
  <c r="P489" i="4" s="1"/>
  <c r="P491" i="4" s="1"/>
  <c r="P499" i="4" s="1"/>
  <c r="P509" i="4" s="1"/>
  <c r="Q372" i="14"/>
  <c r="Q384" i="14" s="1"/>
  <c r="Q490" i="4" s="1"/>
  <c r="Q492" i="4" s="1"/>
  <c r="Q500" i="4" s="1"/>
  <c r="Q510" i="4" s="1"/>
  <c r="Q371" i="14"/>
  <c r="Q383" i="14" s="1"/>
  <c r="Q489" i="4" s="1"/>
  <c r="Q491" i="4" s="1"/>
  <c r="Q499" i="4" s="1"/>
  <c r="Q509" i="4" s="1"/>
  <c r="R372" i="14"/>
  <c r="R384" i="14" s="1"/>
  <c r="R490" i="4" s="1"/>
  <c r="R492" i="4" s="1"/>
  <c r="R500" i="4" s="1"/>
  <c r="R510" i="4" s="1"/>
  <c r="R371" i="14"/>
  <c r="R383" i="14" s="1"/>
  <c r="R489" i="4" s="1"/>
  <c r="R491" i="4" s="1"/>
  <c r="R499" i="4" s="1"/>
  <c r="R509" i="4" s="1"/>
  <c r="J372" i="14"/>
  <c r="J384" i="14" s="1"/>
  <c r="J490" i="4" s="1"/>
  <c r="J492" i="4" s="1"/>
  <c r="J500" i="4" s="1"/>
  <c r="J510" i="4" s="1"/>
  <c r="J371" i="14"/>
  <c r="J383" i="14" s="1"/>
  <c r="J489" i="4" s="1"/>
  <c r="J491" i="4" s="1"/>
  <c r="J499" i="4" s="1"/>
  <c r="J509" i="4" s="1"/>
  <c r="C393" i="14"/>
  <c r="C405" i="14" s="1"/>
  <c r="C518" i="4" s="1"/>
  <c r="C392" i="14"/>
  <c r="C404" i="14" s="1"/>
  <c r="C517" i="4" s="1"/>
  <c r="D393" i="14"/>
  <c r="D405" i="14" s="1"/>
  <c r="D518" i="4" s="1"/>
  <c r="D520" i="4" s="1"/>
  <c r="D392" i="14"/>
  <c r="D404" i="14" s="1"/>
  <c r="D517" i="4" s="1"/>
  <c r="D519" i="4" s="1"/>
  <c r="D527" i="4" s="1"/>
  <c r="D537" i="4" s="1"/>
  <c r="E393" i="14"/>
  <c r="E405" i="14" s="1"/>
  <c r="E518" i="4" s="1"/>
  <c r="E520" i="4" s="1"/>
  <c r="E392" i="14"/>
  <c r="E404" i="14" s="1"/>
  <c r="E517" i="4" s="1"/>
  <c r="E519" i="4" s="1"/>
  <c r="E527" i="4" s="1"/>
  <c r="E537" i="4" s="1"/>
  <c r="F393" i="14"/>
  <c r="F405" i="14" s="1"/>
  <c r="F518" i="4" s="1"/>
  <c r="F520" i="4" s="1"/>
  <c r="F392" i="14"/>
  <c r="F404" i="14" s="1"/>
  <c r="F517" i="4" s="1"/>
  <c r="F519" i="4" s="1"/>
  <c r="F527" i="4" s="1"/>
  <c r="F537" i="4" s="1"/>
  <c r="G393" i="14"/>
  <c r="G405" i="14" s="1"/>
  <c r="G518" i="4" s="1"/>
  <c r="G520" i="4" s="1"/>
  <c r="G392" i="14"/>
  <c r="G404" i="14" s="1"/>
  <c r="G517" i="4" s="1"/>
  <c r="G519" i="4" s="1"/>
  <c r="G527" i="4" s="1"/>
  <c r="G537" i="4" s="1"/>
  <c r="H393" i="14"/>
  <c r="H405" i="14" s="1"/>
  <c r="H518" i="4" s="1"/>
  <c r="H520" i="4" s="1"/>
  <c r="H392" i="14"/>
  <c r="H404" i="14" s="1"/>
  <c r="H517" i="4" s="1"/>
  <c r="H519" i="4" s="1"/>
  <c r="H527" i="4" s="1"/>
  <c r="H537" i="4" s="1"/>
  <c r="I393" i="14"/>
  <c r="I405" i="14" s="1"/>
  <c r="I518" i="4" s="1"/>
  <c r="I520" i="4" s="1"/>
  <c r="I392" i="14"/>
  <c r="I404" i="14" s="1"/>
  <c r="I517" i="4" s="1"/>
  <c r="I519" i="4" s="1"/>
  <c r="I527" i="4" s="1"/>
  <c r="I537" i="4" s="1"/>
  <c r="J393" i="14"/>
  <c r="J405" i="14" s="1"/>
  <c r="J518" i="4" s="1"/>
  <c r="J520" i="4" s="1"/>
  <c r="J392" i="14"/>
  <c r="J404" i="14" s="1"/>
  <c r="J517" i="4" s="1"/>
  <c r="J519" i="4" s="1"/>
  <c r="J527" i="4" s="1"/>
  <c r="J537" i="4" s="1"/>
  <c r="K393" i="14"/>
  <c r="K405" i="14" s="1"/>
  <c r="K518" i="4" s="1"/>
  <c r="K520" i="4" s="1"/>
  <c r="K392" i="14"/>
  <c r="K404" i="14" s="1"/>
  <c r="K517" i="4" s="1"/>
  <c r="K519" i="4" s="1"/>
  <c r="K527" i="4" s="1"/>
  <c r="K537" i="4" s="1"/>
  <c r="L393" i="14"/>
  <c r="L405" i="14" s="1"/>
  <c r="L518" i="4" s="1"/>
  <c r="L520" i="4" s="1"/>
  <c r="L392" i="14"/>
  <c r="L404" i="14" s="1"/>
  <c r="L517" i="4" s="1"/>
  <c r="L519" i="4" s="1"/>
  <c r="L527" i="4" s="1"/>
  <c r="L537" i="4" s="1"/>
  <c r="M393" i="14"/>
  <c r="M405" i="14" s="1"/>
  <c r="M518" i="4" s="1"/>
  <c r="M520" i="4" s="1"/>
  <c r="M392" i="14"/>
  <c r="M404" i="14" s="1"/>
  <c r="M517" i="4" s="1"/>
  <c r="M519" i="4" s="1"/>
  <c r="M527" i="4" s="1"/>
  <c r="M537" i="4" s="1"/>
  <c r="N393" i="14"/>
  <c r="N405" i="14" s="1"/>
  <c r="N518" i="4" s="1"/>
  <c r="N520" i="4" s="1"/>
  <c r="N392" i="14"/>
  <c r="N404" i="14" s="1"/>
  <c r="N517" i="4" s="1"/>
  <c r="N519" i="4" s="1"/>
  <c r="N527" i="4" s="1"/>
  <c r="N537" i="4" s="1"/>
  <c r="O393" i="14"/>
  <c r="O405" i="14" s="1"/>
  <c r="O518" i="4" s="1"/>
  <c r="O520" i="4" s="1"/>
  <c r="O392" i="14"/>
  <c r="O404" i="14" s="1"/>
  <c r="O517" i="4" s="1"/>
  <c r="O519" i="4" s="1"/>
  <c r="O527" i="4" s="1"/>
  <c r="O537" i="4" s="1"/>
  <c r="P393" i="14"/>
  <c r="P405" i="14" s="1"/>
  <c r="P518" i="4" s="1"/>
  <c r="P520" i="4" s="1"/>
  <c r="P392" i="14"/>
  <c r="P404" i="14" s="1"/>
  <c r="P517" i="4" s="1"/>
  <c r="P519" i="4" s="1"/>
  <c r="P527" i="4" s="1"/>
  <c r="P537" i="4" s="1"/>
  <c r="Q393" i="14"/>
  <c r="Q405" i="14" s="1"/>
  <c r="Q518" i="4" s="1"/>
  <c r="Q520" i="4" s="1"/>
  <c r="Q392" i="14"/>
  <c r="Q404" i="14" s="1"/>
  <c r="Q517" i="4" s="1"/>
  <c r="Q519" i="4" s="1"/>
  <c r="Q527" i="4" s="1"/>
  <c r="Q537" i="4" s="1"/>
  <c r="R393" i="14"/>
  <c r="R405" i="14" s="1"/>
  <c r="R518" i="4" s="1"/>
  <c r="R520" i="4" s="1"/>
  <c r="R392" i="14"/>
  <c r="R404" i="14" s="1"/>
  <c r="R517" i="4" s="1"/>
  <c r="R519" i="4" s="1"/>
  <c r="R527" i="4" s="1"/>
  <c r="R537" i="4" s="1"/>
  <c r="C414" i="14"/>
  <c r="C426" i="14" s="1"/>
  <c r="C546" i="4" s="1"/>
  <c r="C413" i="14"/>
  <c r="C425" i="14" s="1"/>
  <c r="C545" i="4" s="1"/>
  <c r="D414" i="14"/>
  <c r="D426" i="14" s="1"/>
  <c r="D546" i="4" s="1"/>
  <c r="D548" i="4" s="1"/>
  <c r="D413" i="14"/>
  <c r="D425" i="14" s="1"/>
  <c r="D545" i="4" s="1"/>
  <c r="D547" i="4" s="1"/>
  <c r="D555" i="4" s="1"/>
  <c r="D565" i="4" s="1"/>
  <c r="E414" i="14"/>
  <c r="E426" i="14" s="1"/>
  <c r="E546" i="4" s="1"/>
  <c r="E548" i="4" s="1"/>
  <c r="E413" i="14"/>
  <c r="E425" i="14" s="1"/>
  <c r="E545" i="4" s="1"/>
  <c r="E547" i="4" s="1"/>
  <c r="E555" i="4" s="1"/>
  <c r="E565" i="4" s="1"/>
  <c r="F414" i="14"/>
  <c r="F426" i="14" s="1"/>
  <c r="F546" i="4" s="1"/>
  <c r="F548" i="4" s="1"/>
  <c r="F413" i="14"/>
  <c r="F425" i="14" s="1"/>
  <c r="F545" i="4" s="1"/>
  <c r="F547" i="4" s="1"/>
  <c r="F555" i="4" s="1"/>
  <c r="F565" i="4" s="1"/>
  <c r="G414" i="14"/>
  <c r="G426" i="14" s="1"/>
  <c r="G546" i="4" s="1"/>
  <c r="G548" i="4" s="1"/>
  <c r="G413" i="14"/>
  <c r="G425" i="14" s="1"/>
  <c r="G545" i="4" s="1"/>
  <c r="G547" i="4" s="1"/>
  <c r="G555" i="4" s="1"/>
  <c r="G565" i="4" s="1"/>
  <c r="H414" i="14"/>
  <c r="H426" i="14" s="1"/>
  <c r="H546" i="4" s="1"/>
  <c r="H548" i="4" s="1"/>
  <c r="H413" i="14"/>
  <c r="H425" i="14" s="1"/>
  <c r="H545" i="4" s="1"/>
  <c r="H547" i="4" s="1"/>
  <c r="H555" i="4" s="1"/>
  <c r="H565" i="4" s="1"/>
  <c r="I414" i="14"/>
  <c r="I426" i="14" s="1"/>
  <c r="I546" i="4" s="1"/>
  <c r="I548" i="4" s="1"/>
  <c r="I413" i="14"/>
  <c r="I425" i="14" s="1"/>
  <c r="I545" i="4" s="1"/>
  <c r="I547" i="4" s="1"/>
  <c r="I555" i="4" s="1"/>
  <c r="I565" i="4" s="1"/>
  <c r="J414" i="14"/>
  <c r="J426" i="14" s="1"/>
  <c r="J546" i="4" s="1"/>
  <c r="J548" i="4" s="1"/>
  <c r="J413" i="14"/>
  <c r="J425" i="14" s="1"/>
  <c r="J545" i="4" s="1"/>
  <c r="J547" i="4" s="1"/>
  <c r="J555" i="4" s="1"/>
  <c r="J565" i="4" s="1"/>
  <c r="K414" i="14"/>
  <c r="K426" i="14" s="1"/>
  <c r="K546" i="4" s="1"/>
  <c r="K548" i="4" s="1"/>
  <c r="K413" i="14"/>
  <c r="K425" i="14" s="1"/>
  <c r="K545" i="4" s="1"/>
  <c r="K547" i="4" s="1"/>
  <c r="K555" i="4" s="1"/>
  <c r="K565" i="4" s="1"/>
  <c r="L414" i="14"/>
  <c r="L426" i="14" s="1"/>
  <c r="L546" i="4" s="1"/>
  <c r="L548" i="4" s="1"/>
  <c r="L413" i="14"/>
  <c r="L425" i="14" s="1"/>
  <c r="L545" i="4" s="1"/>
  <c r="L547" i="4" s="1"/>
  <c r="L555" i="4" s="1"/>
  <c r="L565" i="4" s="1"/>
  <c r="M414" i="14"/>
  <c r="M426" i="14" s="1"/>
  <c r="M546" i="4" s="1"/>
  <c r="M548" i="4" s="1"/>
  <c r="M413" i="14"/>
  <c r="M425" i="14" s="1"/>
  <c r="M545" i="4" s="1"/>
  <c r="M547" i="4" s="1"/>
  <c r="M555" i="4" s="1"/>
  <c r="M565" i="4" s="1"/>
  <c r="N414" i="14"/>
  <c r="N426" i="14" s="1"/>
  <c r="N546" i="4" s="1"/>
  <c r="N548" i="4" s="1"/>
  <c r="N413" i="14"/>
  <c r="N425" i="14" s="1"/>
  <c r="N545" i="4" s="1"/>
  <c r="N547" i="4" s="1"/>
  <c r="N555" i="4" s="1"/>
  <c r="N565" i="4" s="1"/>
  <c r="O414" i="14"/>
  <c r="O426" i="14" s="1"/>
  <c r="O546" i="4" s="1"/>
  <c r="O548" i="4" s="1"/>
  <c r="O413" i="14"/>
  <c r="O425" i="14" s="1"/>
  <c r="O545" i="4" s="1"/>
  <c r="O547" i="4" s="1"/>
  <c r="O555" i="4" s="1"/>
  <c r="O565" i="4" s="1"/>
  <c r="P414" i="14"/>
  <c r="P426" i="14" s="1"/>
  <c r="P546" i="4" s="1"/>
  <c r="P548" i="4" s="1"/>
  <c r="P413" i="14"/>
  <c r="P425" i="14" s="1"/>
  <c r="P545" i="4" s="1"/>
  <c r="P547" i="4" s="1"/>
  <c r="P555" i="4" s="1"/>
  <c r="P565" i="4" s="1"/>
  <c r="Q414" i="14"/>
  <c r="Q426" i="14" s="1"/>
  <c r="Q546" i="4" s="1"/>
  <c r="Q548" i="4" s="1"/>
  <c r="Q413" i="14"/>
  <c r="Q425" i="14" s="1"/>
  <c r="Q545" i="4" s="1"/>
  <c r="Q547" i="4" s="1"/>
  <c r="Q555" i="4" s="1"/>
  <c r="Q565" i="4" s="1"/>
  <c r="R414" i="14"/>
  <c r="R426" i="14" s="1"/>
  <c r="R546" i="4" s="1"/>
  <c r="R548" i="4" s="1"/>
  <c r="R413" i="14"/>
  <c r="R425" i="14" s="1"/>
  <c r="R545" i="4" s="1"/>
  <c r="R547" i="4" s="1"/>
  <c r="R555" i="4" s="1"/>
  <c r="R565" i="4" s="1"/>
  <c r="D23" i="15"/>
  <c r="T23" i="15" s="1"/>
  <c r="T16" i="15"/>
  <c r="D143" i="15"/>
  <c r="T143" i="15" s="1"/>
  <c r="T136" i="15"/>
  <c r="D151" i="15"/>
  <c r="T151" i="15" s="1"/>
  <c r="T144" i="15"/>
  <c r="D159" i="15"/>
  <c r="T159" i="15" s="1"/>
  <c r="T152" i="15"/>
  <c r="D167" i="15"/>
  <c r="T167" i="15" s="1"/>
  <c r="T160" i="15"/>
  <c r="D175" i="15"/>
  <c r="T175" i="15" s="1"/>
  <c r="T168" i="15"/>
  <c r="D23" i="16"/>
  <c r="T23" i="16" s="1"/>
  <c r="T16" i="16"/>
  <c r="D143" i="16"/>
  <c r="T143" i="16" s="1"/>
  <c r="T136" i="16"/>
  <c r="D151" i="16"/>
  <c r="T151" i="16" s="1"/>
  <c r="T144" i="16"/>
  <c r="D159" i="16"/>
  <c r="T159" i="16" s="1"/>
  <c r="T152" i="16"/>
  <c r="D167" i="16"/>
  <c r="T167" i="16" s="1"/>
  <c r="T160" i="16"/>
  <c r="D175" i="16"/>
  <c r="T175" i="16" s="1"/>
  <c r="T168" i="16"/>
  <c r="C23" i="22"/>
  <c r="S23" i="22" s="1"/>
  <c r="S16" i="22"/>
  <c r="C31" i="22"/>
  <c r="S31" i="22" s="1"/>
  <c r="S24" i="22"/>
  <c r="C39" i="22"/>
  <c r="S39" i="22" s="1"/>
  <c r="S34" i="22"/>
  <c r="C47" i="22"/>
  <c r="S47" i="22" s="1"/>
  <c r="S42" i="22"/>
  <c r="C55" i="22"/>
  <c r="S55" i="22" s="1"/>
  <c r="S50" i="22"/>
  <c r="C63" i="22"/>
  <c r="S63" i="22" s="1"/>
  <c r="S56" i="22"/>
  <c r="C71" i="22"/>
  <c r="S71" i="22" s="1"/>
  <c r="S66" i="22"/>
  <c r="C79" i="22"/>
  <c r="S79" i="22" s="1"/>
  <c r="S74" i="22"/>
  <c r="C87" i="22"/>
  <c r="S87" i="22" s="1"/>
  <c r="S82" i="22"/>
  <c r="C95" i="22"/>
  <c r="S95" i="22" s="1"/>
  <c r="S90" i="22"/>
  <c r="C103" i="22"/>
  <c r="S103" i="22" s="1"/>
  <c r="S98" i="22"/>
  <c r="C119" i="22"/>
  <c r="S119" i="22" s="1"/>
  <c r="S114" i="22"/>
  <c r="C135" i="22"/>
  <c r="S135" i="22" s="1"/>
  <c r="S133" i="22"/>
  <c r="D143" i="22"/>
  <c r="S140" i="22"/>
  <c r="S143" i="22"/>
  <c r="C151" i="22"/>
  <c r="S151" i="22" s="1"/>
  <c r="S144" i="22"/>
  <c r="C159" i="22"/>
  <c r="S159" i="22" s="1"/>
  <c r="S152" i="22"/>
  <c r="C167" i="22"/>
  <c r="S167" i="22" s="1"/>
  <c r="S160" i="22"/>
  <c r="H452" i="4" l="1"/>
  <c r="Q332" i="4"/>
  <c r="Q342" i="4" s="1"/>
  <c r="P332" i="4"/>
  <c r="P342" i="4" s="1"/>
  <c r="M31" i="3"/>
  <c r="J32" i="3"/>
  <c r="J388" i="4"/>
  <c r="J398" i="4" s="1"/>
  <c r="E32" i="3"/>
  <c r="E31" i="3"/>
  <c r="O32" i="3"/>
  <c r="M32" i="3"/>
  <c r="G32" i="3"/>
  <c r="F31" i="3"/>
  <c r="F343" i="4"/>
  <c r="F360" i="4" s="1"/>
  <c r="F370" i="4" s="1"/>
  <c r="J31" i="3"/>
  <c r="S30" i="6"/>
  <c r="I339" i="4"/>
  <c r="S339" i="4" s="1"/>
  <c r="I25" i="3"/>
  <c r="I31" i="3" s="1"/>
  <c r="R60" i="3"/>
  <c r="S55" i="3"/>
  <c r="C60" i="3"/>
  <c r="S386" i="4"/>
  <c r="I22" i="3"/>
  <c r="S22" i="3" s="1"/>
  <c r="I331" i="4"/>
  <c r="C31" i="3"/>
  <c r="F117" i="4"/>
  <c r="S88" i="4"/>
  <c r="D60" i="3"/>
  <c r="R220" i="4"/>
  <c r="R230" i="4" s="1"/>
  <c r="J80" i="4"/>
  <c r="J90" i="4" s="1"/>
  <c r="Q388" i="4"/>
  <c r="Q398" i="4" s="1"/>
  <c r="E388" i="4"/>
  <c r="E398" i="4" s="1"/>
  <c r="M332" i="4"/>
  <c r="M342" i="4" s="1"/>
  <c r="I332" i="4"/>
  <c r="I342" i="4" s="1"/>
  <c r="Q304" i="4"/>
  <c r="Q314" i="4" s="1"/>
  <c r="M220" i="4"/>
  <c r="M230" i="4" s="1"/>
  <c r="Q136" i="4"/>
  <c r="Q146" i="4" s="1"/>
  <c r="I136" i="4"/>
  <c r="I146" i="4" s="1"/>
  <c r="E136" i="4"/>
  <c r="E146" i="4" s="1"/>
  <c r="Q108" i="4"/>
  <c r="Q118" i="4" s="1"/>
  <c r="I80" i="4"/>
  <c r="I90" i="4" s="1"/>
  <c r="S200" i="4"/>
  <c r="R31" i="3"/>
  <c r="J60" i="3"/>
  <c r="S318" i="4"/>
  <c r="F32" i="3"/>
  <c r="D59" i="3"/>
  <c r="S40" i="3"/>
  <c r="R59" i="3"/>
  <c r="S56" i="3"/>
  <c r="S29" i="6"/>
  <c r="D331" i="4"/>
  <c r="D341" i="4" s="1"/>
  <c r="D388" i="4"/>
  <c r="D398" i="4" s="1"/>
  <c r="L332" i="4"/>
  <c r="L342" i="4" s="1"/>
  <c r="H332" i="4"/>
  <c r="H342" i="4" s="1"/>
  <c r="D304" i="4"/>
  <c r="D314" i="4" s="1"/>
  <c r="H220" i="4"/>
  <c r="H230" i="4" s="1"/>
  <c r="D108" i="4"/>
  <c r="D118" i="4" s="1"/>
  <c r="L80" i="4"/>
  <c r="L90" i="4" s="1"/>
  <c r="S228" i="4"/>
  <c r="S54" i="3"/>
  <c r="R32" i="3"/>
  <c r="F59" i="3"/>
  <c r="S16" i="6"/>
  <c r="J332" i="4"/>
  <c r="J342" i="4" s="1"/>
  <c r="G341" i="4"/>
  <c r="S340" i="4"/>
  <c r="K31" i="3"/>
  <c r="F118" i="4"/>
  <c r="N80" i="4"/>
  <c r="N90" i="4" s="1"/>
  <c r="P304" i="4"/>
  <c r="P314" i="4" s="1"/>
  <c r="H304" i="4"/>
  <c r="H314" i="4" s="1"/>
  <c r="L220" i="4"/>
  <c r="L230" i="4" s="1"/>
  <c r="P108" i="4"/>
  <c r="P118" i="4" s="1"/>
  <c r="H80" i="4"/>
  <c r="H90" i="4" s="1"/>
  <c r="L32" i="3"/>
  <c r="K388" i="4"/>
  <c r="K398" i="4" s="1"/>
  <c r="G304" i="4"/>
  <c r="G314" i="4" s="1"/>
  <c r="F60" i="3"/>
  <c r="S38" i="3"/>
  <c r="S36" i="3"/>
  <c r="S28" i="6"/>
  <c r="S39" i="3"/>
  <c r="S26" i="6"/>
  <c r="S23" i="6"/>
  <c r="S25" i="6"/>
  <c r="S32" i="6"/>
  <c r="S31" i="6"/>
  <c r="S18" i="6"/>
  <c r="S10" i="6"/>
  <c r="G60" i="3"/>
  <c r="K59" i="3"/>
  <c r="S8" i="3"/>
  <c r="E304" i="4"/>
  <c r="E314" i="4" s="1"/>
  <c r="Q220" i="4"/>
  <c r="Q230" i="4" s="1"/>
  <c r="M108" i="4"/>
  <c r="M118" i="4" s="1"/>
  <c r="M80" i="4"/>
  <c r="M90" i="4" s="1"/>
  <c r="E80" i="4"/>
  <c r="E90" i="4" s="1"/>
  <c r="S316" i="4"/>
  <c r="N31" i="3"/>
  <c r="H89" i="4"/>
  <c r="H32" i="3"/>
  <c r="S24" i="6"/>
  <c r="S27" i="6"/>
  <c r="S12" i="6"/>
  <c r="S11" i="6"/>
  <c r="S287" i="4"/>
  <c r="S9" i="6"/>
  <c r="S13" i="6"/>
  <c r="S17" i="6"/>
  <c r="S14" i="6"/>
  <c r="S15" i="6"/>
  <c r="S37" i="3"/>
  <c r="E332" i="4"/>
  <c r="E342" i="4" s="1"/>
  <c r="H388" i="4"/>
  <c r="H398" i="4" s="1"/>
  <c r="H136" i="4"/>
  <c r="H146" i="4" s="1"/>
  <c r="S116" i="4"/>
  <c r="S87" i="4"/>
  <c r="S119" i="4"/>
  <c r="S63" i="4"/>
  <c r="S427" i="4"/>
  <c r="N343" i="4"/>
  <c r="N7" i="3" s="1"/>
  <c r="D32" i="3"/>
  <c r="P31" i="3"/>
  <c r="S452" i="4"/>
  <c r="O388" i="4"/>
  <c r="O398" i="4" s="1"/>
  <c r="O332" i="4"/>
  <c r="O342" i="4" s="1"/>
  <c r="K304" i="4"/>
  <c r="K314" i="4" s="1"/>
  <c r="O136" i="4"/>
  <c r="O146" i="4" s="1"/>
  <c r="O80" i="4"/>
  <c r="O90" i="4" s="1"/>
  <c r="S199" i="4"/>
  <c r="K331" i="4"/>
  <c r="K341" i="4" s="1"/>
  <c r="O231" i="4"/>
  <c r="O248" i="4" s="1"/>
  <c r="O258" i="4" s="1"/>
  <c r="O343" i="4"/>
  <c r="O7" i="3" s="1"/>
  <c r="G231" i="4"/>
  <c r="G343" i="4"/>
  <c r="G360" i="4" s="1"/>
  <c r="G370" i="4" s="1"/>
  <c r="P231" i="4"/>
  <c r="P343" i="4"/>
  <c r="P360" i="4" s="1"/>
  <c r="P370" i="4" s="1"/>
  <c r="S59" i="4"/>
  <c r="S53" i="3"/>
  <c r="S315" i="4"/>
  <c r="S7" i="4"/>
  <c r="H231" i="4"/>
  <c r="H248" i="4" s="1"/>
  <c r="H258" i="4" s="1"/>
  <c r="H343" i="4"/>
  <c r="H360" i="4" s="1"/>
  <c r="H370" i="4" s="1"/>
  <c r="O304" i="4"/>
  <c r="O314" i="4" s="1"/>
  <c r="G31" i="3"/>
  <c r="N117" i="4"/>
  <c r="S455" i="4"/>
  <c r="S11" i="3"/>
  <c r="S35" i="4"/>
  <c r="S203" i="4"/>
  <c r="S91" i="4"/>
  <c r="D31" i="3"/>
  <c r="I32" i="3"/>
  <c r="S115" i="4"/>
  <c r="S371" i="4"/>
  <c r="S28" i="3"/>
  <c r="S10" i="3"/>
  <c r="S26" i="3"/>
  <c r="F24" i="4"/>
  <c r="F34" i="4" s="1"/>
  <c r="F7" i="3"/>
  <c r="M231" i="4"/>
  <c r="M343" i="4"/>
  <c r="M360" i="4" s="1"/>
  <c r="M370" i="4" s="1"/>
  <c r="K24" i="4"/>
  <c r="K34" i="4" s="1"/>
  <c r="R24" i="4"/>
  <c r="R34" i="4" s="1"/>
  <c r="L31" i="3"/>
  <c r="S12" i="3"/>
  <c r="O220" i="4"/>
  <c r="O230" i="4" s="1"/>
  <c r="K108" i="4"/>
  <c r="K118" i="4" s="1"/>
  <c r="G108" i="4"/>
  <c r="G118" i="4" s="1"/>
  <c r="S147" i="4"/>
  <c r="S60" i="4"/>
  <c r="C32" i="3"/>
  <c r="P24" i="4"/>
  <c r="P34" i="4" s="1"/>
  <c r="E231" i="4"/>
  <c r="E248" i="4" s="1"/>
  <c r="E258" i="4" s="1"/>
  <c r="E343" i="4"/>
  <c r="E360" i="4" s="1"/>
  <c r="E370" i="4" s="1"/>
  <c r="J24" i="4"/>
  <c r="J34" i="4" s="1"/>
  <c r="K32" i="3"/>
  <c r="H31" i="3"/>
  <c r="H24" i="4"/>
  <c r="H34" i="4" s="1"/>
  <c r="L343" i="4"/>
  <c r="L231" i="4"/>
  <c r="L248" i="4" s="1"/>
  <c r="L258" i="4" s="1"/>
  <c r="K343" i="4"/>
  <c r="K360" i="4" s="1"/>
  <c r="K370" i="4" s="1"/>
  <c r="K231" i="4"/>
  <c r="K248" i="4" s="1"/>
  <c r="K258" i="4" s="1"/>
  <c r="R80" i="4"/>
  <c r="R90" i="4" s="1"/>
  <c r="O24" i="4"/>
  <c r="O34" i="4" s="1"/>
  <c r="D343" i="4"/>
  <c r="D360" i="4" s="1"/>
  <c r="D370" i="4" s="1"/>
  <c r="D231" i="4"/>
  <c r="D248" i="4" s="1"/>
  <c r="D258" i="4" s="1"/>
  <c r="Q231" i="4"/>
  <c r="Q248" i="4" s="1"/>
  <c r="Q258" i="4" s="1"/>
  <c r="Q343" i="4"/>
  <c r="G24" i="4"/>
  <c r="G34" i="4" s="1"/>
  <c r="Q24" i="4"/>
  <c r="Q34" i="4" s="1"/>
  <c r="E220" i="4"/>
  <c r="E230" i="4" s="1"/>
  <c r="M136" i="4"/>
  <c r="M146" i="4" s="1"/>
  <c r="I108" i="4"/>
  <c r="I118" i="4" s="1"/>
  <c r="Q80" i="4"/>
  <c r="Q90" i="4" s="1"/>
  <c r="S399" i="4"/>
  <c r="S175" i="4"/>
  <c r="I231" i="4"/>
  <c r="I248" i="4" s="1"/>
  <c r="I258" i="4" s="1"/>
  <c r="I343" i="4"/>
  <c r="I24" i="4"/>
  <c r="I34" i="4" s="1"/>
  <c r="P32" i="3"/>
  <c r="L24" i="4"/>
  <c r="L34" i="4" s="1"/>
  <c r="R231" i="4"/>
  <c r="R343" i="4"/>
  <c r="R360" i="4" s="1"/>
  <c r="R370" i="4" s="1"/>
  <c r="L360" i="4"/>
  <c r="L370" i="4" s="1"/>
  <c r="D136" i="4"/>
  <c r="D146" i="4" s="1"/>
  <c r="L108" i="4"/>
  <c r="L118" i="4" s="1"/>
  <c r="P80" i="4"/>
  <c r="P90" i="4" s="1"/>
  <c r="D80" i="4"/>
  <c r="D90" i="4" s="1"/>
  <c r="N24" i="4"/>
  <c r="N34" i="4" s="1"/>
  <c r="D24" i="4"/>
  <c r="D34" i="4" s="1"/>
  <c r="J231" i="4"/>
  <c r="J343" i="4"/>
  <c r="J360" i="4" s="1"/>
  <c r="J370" i="4" s="1"/>
  <c r="S27" i="3"/>
  <c r="S9" i="3"/>
  <c r="S15" i="9"/>
  <c r="S8" i="8"/>
  <c r="S15" i="8"/>
  <c r="S358" i="4"/>
  <c r="S50" i="3"/>
  <c r="S16" i="8"/>
  <c r="S23" i="8"/>
  <c r="S442" i="4"/>
  <c r="S50" i="4"/>
  <c r="I388" i="4"/>
  <c r="I398" i="4" s="1"/>
  <c r="S545" i="4"/>
  <c r="C547" i="4"/>
  <c r="S546" i="4"/>
  <c r="C548" i="4"/>
  <c r="S548" i="4" s="1"/>
  <c r="S517" i="4"/>
  <c r="C519" i="4"/>
  <c r="S518" i="4"/>
  <c r="C520" i="4"/>
  <c r="S520" i="4" s="1"/>
  <c r="S489" i="4"/>
  <c r="C491" i="4"/>
  <c r="S490" i="4"/>
  <c r="C492" i="4"/>
  <c r="R341" i="14"/>
  <c r="R433" i="4" s="1"/>
  <c r="R21" i="6"/>
  <c r="R33" i="6" s="1"/>
  <c r="R342" i="14"/>
  <c r="R434" i="4" s="1"/>
  <c r="R22" i="6"/>
  <c r="R34" i="6" s="1"/>
  <c r="Q341" i="14"/>
  <c r="Q433" i="4" s="1"/>
  <c r="Q21" i="6"/>
  <c r="Q33" i="6" s="1"/>
  <c r="Q342" i="14"/>
  <c r="Q434" i="4" s="1"/>
  <c r="Q22" i="6"/>
  <c r="Q34" i="6" s="1"/>
  <c r="P341" i="14"/>
  <c r="P433" i="4" s="1"/>
  <c r="P21" i="6"/>
  <c r="P33" i="6" s="1"/>
  <c r="P342" i="14"/>
  <c r="P434" i="4" s="1"/>
  <c r="P22" i="6"/>
  <c r="P34" i="6" s="1"/>
  <c r="O341" i="14"/>
  <c r="O433" i="4" s="1"/>
  <c r="O21" i="6"/>
  <c r="O33" i="6" s="1"/>
  <c r="O342" i="14"/>
  <c r="O434" i="4" s="1"/>
  <c r="O22" i="6"/>
  <c r="O34" i="6" s="1"/>
  <c r="N341" i="14"/>
  <c r="N433" i="4" s="1"/>
  <c r="N21" i="6"/>
  <c r="N33" i="6" s="1"/>
  <c r="N342" i="14"/>
  <c r="N434" i="4" s="1"/>
  <c r="N22" i="6"/>
  <c r="N34" i="6" s="1"/>
  <c r="M341" i="14"/>
  <c r="M433" i="4" s="1"/>
  <c r="M21" i="6"/>
  <c r="M33" i="6" s="1"/>
  <c r="M342" i="14"/>
  <c r="M434" i="4" s="1"/>
  <c r="M22" i="6"/>
  <c r="M34" i="6" s="1"/>
  <c r="L341" i="14"/>
  <c r="L433" i="4" s="1"/>
  <c r="L21" i="6"/>
  <c r="L33" i="6" s="1"/>
  <c r="L342" i="14"/>
  <c r="L434" i="4" s="1"/>
  <c r="L22" i="6"/>
  <c r="L34" i="6" s="1"/>
  <c r="K341" i="14"/>
  <c r="K433" i="4" s="1"/>
  <c r="K21" i="6"/>
  <c r="K33" i="6" s="1"/>
  <c r="K342" i="14"/>
  <c r="K434" i="4" s="1"/>
  <c r="K22" i="6"/>
  <c r="K34" i="6" s="1"/>
  <c r="J341" i="14"/>
  <c r="J433" i="4" s="1"/>
  <c r="J21" i="6"/>
  <c r="J33" i="6" s="1"/>
  <c r="J342" i="14"/>
  <c r="J434" i="4" s="1"/>
  <c r="J22" i="6"/>
  <c r="J34" i="6" s="1"/>
  <c r="I341" i="14"/>
  <c r="I433" i="4" s="1"/>
  <c r="I21" i="6"/>
  <c r="I33" i="6" s="1"/>
  <c r="I342" i="14"/>
  <c r="I434" i="4" s="1"/>
  <c r="I22" i="6"/>
  <c r="I34" i="6" s="1"/>
  <c r="H341" i="14"/>
  <c r="H433" i="4" s="1"/>
  <c r="H21" i="6"/>
  <c r="H33" i="6" s="1"/>
  <c r="H342" i="14"/>
  <c r="H434" i="4" s="1"/>
  <c r="H22" i="6"/>
  <c r="H34" i="6" s="1"/>
  <c r="G341" i="14"/>
  <c r="G433" i="4" s="1"/>
  <c r="G21" i="6"/>
  <c r="G33" i="6" s="1"/>
  <c r="G342" i="14"/>
  <c r="G434" i="4" s="1"/>
  <c r="G22" i="6"/>
  <c r="G34" i="6" s="1"/>
  <c r="F341" i="14"/>
  <c r="F433" i="4" s="1"/>
  <c r="F21" i="6"/>
  <c r="F33" i="6" s="1"/>
  <c r="F342" i="14"/>
  <c r="F434" i="4" s="1"/>
  <c r="F22" i="6"/>
  <c r="F34" i="6" s="1"/>
  <c r="E341" i="14"/>
  <c r="E433" i="4" s="1"/>
  <c r="E21" i="6"/>
  <c r="E33" i="6" s="1"/>
  <c r="E342" i="14"/>
  <c r="E434" i="4" s="1"/>
  <c r="E22" i="6"/>
  <c r="E34" i="6" s="1"/>
  <c r="D341" i="14"/>
  <c r="D433" i="4" s="1"/>
  <c r="D21" i="6"/>
  <c r="D33" i="6" s="1"/>
  <c r="D342" i="14"/>
  <c r="D434" i="4" s="1"/>
  <c r="D22" i="6"/>
  <c r="D34" i="6" s="1"/>
  <c r="C341" i="14"/>
  <c r="C433" i="4" s="1"/>
  <c r="C21" i="6"/>
  <c r="C342" i="14"/>
  <c r="C434" i="4" s="1"/>
  <c r="C22" i="6"/>
  <c r="S377" i="4"/>
  <c r="C379" i="4"/>
  <c r="S378" i="4"/>
  <c r="C380" i="4"/>
  <c r="S349" i="4"/>
  <c r="C351" i="4"/>
  <c r="S350" i="4"/>
  <c r="C352" i="4"/>
  <c r="S321" i="4"/>
  <c r="C323" i="4"/>
  <c r="S322" i="4"/>
  <c r="C324" i="4"/>
  <c r="S293" i="4"/>
  <c r="C295" i="4"/>
  <c r="S294" i="4"/>
  <c r="C296" i="4"/>
  <c r="S265" i="4"/>
  <c r="C267" i="4"/>
  <c r="S266" i="4"/>
  <c r="C268" i="4"/>
  <c r="S268" i="4" s="1"/>
  <c r="S237" i="4"/>
  <c r="C239" i="4"/>
  <c r="S238" i="4"/>
  <c r="C240" i="4"/>
  <c r="S209" i="4"/>
  <c r="C211" i="4"/>
  <c r="S210" i="4"/>
  <c r="C212" i="4"/>
  <c r="S125" i="4"/>
  <c r="C127" i="4"/>
  <c r="S126" i="4"/>
  <c r="C128" i="4"/>
  <c r="S97" i="4"/>
  <c r="C99" i="4"/>
  <c r="S98" i="4"/>
  <c r="C100" i="4"/>
  <c r="S69" i="4"/>
  <c r="C71" i="4"/>
  <c r="S70" i="4"/>
  <c r="C72" i="4"/>
  <c r="R13" i="3"/>
  <c r="R43" i="4"/>
  <c r="R14" i="3"/>
  <c r="R44" i="4"/>
  <c r="Q13" i="3"/>
  <c r="Q43" i="4"/>
  <c r="Q14" i="3"/>
  <c r="Q44" i="4"/>
  <c r="P13" i="3"/>
  <c r="P43" i="4"/>
  <c r="P14" i="3"/>
  <c r="P44" i="4"/>
  <c r="O13" i="3"/>
  <c r="O43" i="4"/>
  <c r="O14" i="3"/>
  <c r="O44" i="4"/>
  <c r="N13" i="3"/>
  <c r="N43" i="4"/>
  <c r="N14" i="3"/>
  <c r="N44" i="4"/>
  <c r="M13" i="3"/>
  <c r="M43" i="4"/>
  <c r="M14" i="3"/>
  <c r="M44" i="4"/>
  <c r="L13" i="3"/>
  <c r="L43" i="4"/>
  <c r="L14" i="3"/>
  <c r="L44" i="4"/>
  <c r="K13" i="3"/>
  <c r="K43" i="4"/>
  <c r="K14" i="3"/>
  <c r="K44" i="4"/>
  <c r="J13" i="3"/>
  <c r="J43" i="4"/>
  <c r="J14" i="3"/>
  <c r="J44" i="4"/>
  <c r="I13" i="3"/>
  <c r="I43" i="4"/>
  <c r="I14" i="3"/>
  <c r="I44" i="4"/>
  <c r="H13" i="3"/>
  <c r="H43" i="4"/>
  <c r="H14" i="3"/>
  <c r="H44" i="4"/>
  <c r="G13" i="3"/>
  <c r="G43" i="4"/>
  <c r="G14" i="3"/>
  <c r="G44" i="4"/>
  <c r="F13" i="3"/>
  <c r="F43" i="4"/>
  <c r="F14" i="3"/>
  <c r="F44" i="4"/>
  <c r="E13" i="3"/>
  <c r="E43" i="4"/>
  <c r="E14" i="3"/>
  <c r="E44" i="4"/>
  <c r="D13" i="3"/>
  <c r="D43" i="4"/>
  <c r="D14" i="3"/>
  <c r="D44" i="4"/>
  <c r="S41" i="4"/>
  <c r="C13" i="3"/>
  <c r="C43" i="4"/>
  <c r="S42" i="4"/>
  <c r="C14" i="3"/>
  <c r="C44" i="4"/>
  <c r="R26" i="14"/>
  <c r="R7" i="6"/>
  <c r="R19" i="6" s="1"/>
  <c r="R27" i="14"/>
  <c r="R8" i="6"/>
  <c r="R20" i="6" s="1"/>
  <c r="Q26" i="14"/>
  <c r="Q7" i="6"/>
  <c r="Q19" i="6" s="1"/>
  <c r="Q27" i="14"/>
  <c r="Q8" i="6"/>
  <c r="Q20" i="6" s="1"/>
  <c r="P26" i="14"/>
  <c r="P7" i="6"/>
  <c r="P19" i="6" s="1"/>
  <c r="P27" i="14"/>
  <c r="P8" i="6"/>
  <c r="P20" i="6" s="1"/>
  <c r="O26" i="14"/>
  <c r="O7" i="6"/>
  <c r="O19" i="6" s="1"/>
  <c r="O27" i="14"/>
  <c r="O8" i="6"/>
  <c r="O20" i="6" s="1"/>
  <c r="N26" i="14"/>
  <c r="N7" i="6"/>
  <c r="N19" i="6" s="1"/>
  <c r="N27" i="14"/>
  <c r="N8" i="6"/>
  <c r="N20" i="6" s="1"/>
  <c r="M26" i="14"/>
  <c r="M7" i="6"/>
  <c r="M19" i="6" s="1"/>
  <c r="M27" i="14"/>
  <c r="M8" i="6"/>
  <c r="M20" i="6" s="1"/>
  <c r="L26" i="14"/>
  <c r="L7" i="6"/>
  <c r="L19" i="6" s="1"/>
  <c r="L27" i="14"/>
  <c r="L8" i="6"/>
  <c r="L20" i="6" s="1"/>
  <c r="K26" i="14"/>
  <c r="K7" i="6"/>
  <c r="K19" i="6" s="1"/>
  <c r="K27" i="14"/>
  <c r="K8" i="6"/>
  <c r="K20" i="6" s="1"/>
  <c r="J26" i="14"/>
  <c r="J7" i="6"/>
  <c r="J19" i="6" s="1"/>
  <c r="J27" i="14"/>
  <c r="J8" i="6"/>
  <c r="J20" i="6" s="1"/>
  <c r="I26" i="14"/>
  <c r="I7" i="6"/>
  <c r="I19" i="6" s="1"/>
  <c r="I27" i="14"/>
  <c r="I8" i="6"/>
  <c r="I20" i="6" s="1"/>
  <c r="H26" i="14"/>
  <c r="H7" i="6"/>
  <c r="H19" i="6" s="1"/>
  <c r="H27" i="14"/>
  <c r="H8" i="6"/>
  <c r="H20" i="6" s="1"/>
  <c r="G26" i="14"/>
  <c r="G7" i="6"/>
  <c r="G19" i="6" s="1"/>
  <c r="G27" i="14"/>
  <c r="G8" i="6"/>
  <c r="G20" i="6" s="1"/>
  <c r="F26" i="14"/>
  <c r="F7" i="6"/>
  <c r="F19" i="6" s="1"/>
  <c r="F27" i="14"/>
  <c r="F8" i="6"/>
  <c r="F20" i="6" s="1"/>
  <c r="E26" i="14"/>
  <c r="E7" i="6"/>
  <c r="E19" i="6" s="1"/>
  <c r="E27" i="14"/>
  <c r="E8" i="6"/>
  <c r="E20" i="6" s="1"/>
  <c r="D26" i="14"/>
  <c r="D7" i="6"/>
  <c r="D19" i="6" s="1"/>
  <c r="D27" i="14"/>
  <c r="D8" i="6"/>
  <c r="D20" i="6" s="1"/>
  <c r="C26" i="14"/>
  <c r="C7" i="6"/>
  <c r="C27" i="14"/>
  <c r="C8" i="6"/>
  <c r="R556" i="4"/>
  <c r="R566" i="4" s="1"/>
  <c r="Q556" i="4"/>
  <c r="Q566" i="4" s="1"/>
  <c r="P556" i="4"/>
  <c r="P566" i="4" s="1"/>
  <c r="O556" i="4"/>
  <c r="O566" i="4" s="1"/>
  <c r="N556" i="4"/>
  <c r="N566" i="4" s="1"/>
  <c r="M556" i="4"/>
  <c r="M566" i="4" s="1"/>
  <c r="L556" i="4"/>
  <c r="L566" i="4" s="1"/>
  <c r="K556" i="4"/>
  <c r="K566" i="4" s="1"/>
  <c r="J556" i="4"/>
  <c r="J566" i="4" s="1"/>
  <c r="I556" i="4"/>
  <c r="I566" i="4" s="1"/>
  <c r="H556" i="4"/>
  <c r="H566" i="4" s="1"/>
  <c r="G556" i="4"/>
  <c r="G566" i="4" s="1"/>
  <c r="F556" i="4"/>
  <c r="F566" i="4" s="1"/>
  <c r="E556" i="4"/>
  <c r="E566" i="4" s="1"/>
  <c r="D556" i="4"/>
  <c r="D566" i="4" s="1"/>
  <c r="S539" i="4"/>
  <c r="R528" i="4"/>
  <c r="R538" i="4" s="1"/>
  <c r="R35" i="3"/>
  <c r="Q528" i="4"/>
  <c r="Q538" i="4" s="1"/>
  <c r="Q35" i="3"/>
  <c r="P528" i="4"/>
  <c r="P538" i="4" s="1"/>
  <c r="P35" i="3"/>
  <c r="O528" i="4"/>
  <c r="O538" i="4" s="1"/>
  <c r="O35" i="3"/>
  <c r="N528" i="4"/>
  <c r="N538" i="4" s="1"/>
  <c r="N35" i="3"/>
  <c r="M528" i="4"/>
  <c r="M538" i="4" s="1"/>
  <c r="M35" i="3"/>
  <c r="L528" i="4"/>
  <c r="L538" i="4" s="1"/>
  <c r="L35" i="3"/>
  <c r="K528" i="4"/>
  <c r="K538" i="4" s="1"/>
  <c r="K35" i="3"/>
  <c r="J528" i="4"/>
  <c r="J538" i="4" s="1"/>
  <c r="J35" i="3"/>
  <c r="I528" i="4"/>
  <c r="I538" i="4" s="1"/>
  <c r="I35" i="3"/>
  <c r="H528" i="4"/>
  <c r="H538" i="4" s="1"/>
  <c r="H35" i="3"/>
  <c r="G528" i="4"/>
  <c r="G538" i="4" s="1"/>
  <c r="G35" i="3"/>
  <c r="F528" i="4"/>
  <c r="F538" i="4" s="1"/>
  <c r="F35" i="3"/>
  <c r="E528" i="4"/>
  <c r="E538" i="4" s="1"/>
  <c r="E35" i="3"/>
  <c r="D528" i="4"/>
  <c r="D538" i="4" s="1"/>
  <c r="D35" i="3"/>
  <c r="C528" i="4"/>
  <c r="S511" i="4"/>
  <c r="C35" i="3"/>
  <c r="C259" i="4"/>
  <c r="C481" i="4"/>
  <c r="S481" i="4" s="1"/>
  <c r="S471" i="4"/>
  <c r="C482" i="4"/>
  <c r="S482" i="4" s="1"/>
  <c r="S472" i="4"/>
  <c r="C425" i="4"/>
  <c r="S425" i="4" s="1"/>
  <c r="S415" i="4"/>
  <c r="C426" i="4"/>
  <c r="S426" i="4" s="1"/>
  <c r="S416" i="4"/>
  <c r="C201" i="4"/>
  <c r="S201" i="4" s="1"/>
  <c r="S191" i="4"/>
  <c r="C202" i="4"/>
  <c r="S202" i="4" s="1"/>
  <c r="S192" i="4"/>
  <c r="C173" i="4"/>
  <c r="S173" i="4" s="1"/>
  <c r="S163" i="4"/>
  <c r="C174" i="4"/>
  <c r="S174" i="4" s="1"/>
  <c r="S164" i="4"/>
  <c r="C33" i="4"/>
  <c r="S33" i="4" s="1"/>
  <c r="S23" i="4"/>
  <c r="C34" i="4"/>
  <c r="I341" i="4" l="1"/>
  <c r="S25" i="3"/>
  <c r="P7" i="3"/>
  <c r="G7" i="3"/>
  <c r="S34" i="4"/>
  <c r="G248" i="4"/>
  <c r="G258" i="4" s="1"/>
  <c r="S59" i="3"/>
  <c r="S60" i="3"/>
  <c r="O360" i="4"/>
  <c r="O370" i="4" s="1"/>
  <c r="M7" i="3"/>
  <c r="P248" i="4"/>
  <c r="P258" i="4" s="1"/>
  <c r="S31" i="3"/>
  <c r="R7" i="3"/>
  <c r="S24" i="4"/>
  <c r="N360" i="4"/>
  <c r="N370" i="4" s="1"/>
  <c r="E7" i="3"/>
  <c r="H7" i="3"/>
  <c r="J7" i="3"/>
  <c r="I7" i="3"/>
  <c r="C556" i="4"/>
  <c r="S556" i="4" s="1"/>
  <c r="L7" i="3"/>
  <c r="D7" i="3"/>
  <c r="Q7" i="3"/>
  <c r="K7" i="3"/>
  <c r="M248" i="4"/>
  <c r="M258" i="4" s="1"/>
  <c r="I360" i="4"/>
  <c r="I370" i="4" s="1"/>
  <c r="R248" i="4"/>
  <c r="R258" i="4" s="1"/>
  <c r="J248" i="4"/>
  <c r="J258" i="4" s="1"/>
  <c r="S14" i="3"/>
  <c r="S231" i="4"/>
  <c r="S32" i="3"/>
  <c r="Q360" i="4"/>
  <c r="Q370" i="4" s="1"/>
  <c r="S343" i="4"/>
  <c r="S13" i="3"/>
  <c r="C276" i="4"/>
  <c r="S259" i="4"/>
  <c r="C7" i="3"/>
  <c r="S35" i="3"/>
  <c r="C538" i="4"/>
  <c r="S538" i="4" s="1"/>
  <c r="S528" i="4"/>
  <c r="C566" i="4"/>
  <c r="S566" i="4" s="1"/>
  <c r="C20" i="6"/>
  <c r="S20" i="6" s="1"/>
  <c r="S8" i="6"/>
  <c r="C19" i="6"/>
  <c r="S19" i="6" s="1"/>
  <c r="S7" i="6"/>
  <c r="S44" i="4"/>
  <c r="C16" i="3"/>
  <c r="C52" i="4"/>
  <c r="S43" i="4"/>
  <c r="C15" i="3"/>
  <c r="C51" i="4"/>
  <c r="D16" i="3"/>
  <c r="D52" i="4"/>
  <c r="D62" i="4" s="1"/>
  <c r="D15" i="3"/>
  <c r="D23" i="3" s="1"/>
  <c r="D33" i="3" s="1"/>
  <c r="D51" i="4"/>
  <c r="D61" i="4" s="1"/>
  <c r="E16" i="3"/>
  <c r="E52" i="4"/>
  <c r="E62" i="4" s="1"/>
  <c r="E15" i="3"/>
  <c r="E23" i="3" s="1"/>
  <c r="E33" i="3" s="1"/>
  <c r="E51" i="4"/>
  <c r="E61" i="4" s="1"/>
  <c r="F16" i="3"/>
  <c r="F24" i="3" s="1"/>
  <c r="F34" i="3" s="1"/>
  <c r="F52" i="4"/>
  <c r="F62" i="4" s="1"/>
  <c r="F15" i="3"/>
  <c r="F23" i="3" s="1"/>
  <c r="F33" i="3" s="1"/>
  <c r="F51" i="4"/>
  <c r="F61" i="4" s="1"/>
  <c r="G16" i="3"/>
  <c r="G52" i="4"/>
  <c r="G62" i="4" s="1"/>
  <c r="G15" i="3"/>
  <c r="G23" i="3" s="1"/>
  <c r="G33" i="3" s="1"/>
  <c r="G51" i="4"/>
  <c r="G61" i="4" s="1"/>
  <c r="H16" i="3"/>
  <c r="H52" i="4"/>
  <c r="H62" i="4" s="1"/>
  <c r="H15" i="3"/>
  <c r="H23" i="3" s="1"/>
  <c r="H33" i="3" s="1"/>
  <c r="H51" i="4"/>
  <c r="H61" i="4" s="1"/>
  <c r="I16" i="3"/>
  <c r="I52" i="4"/>
  <c r="I62" i="4" s="1"/>
  <c r="I15" i="3"/>
  <c r="I23" i="3" s="1"/>
  <c r="I33" i="3" s="1"/>
  <c r="I51" i="4"/>
  <c r="I61" i="4" s="1"/>
  <c r="J16" i="3"/>
  <c r="J52" i="4"/>
  <c r="J62" i="4" s="1"/>
  <c r="J15" i="3"/>
  <c r="J23" i="3" s="1"/>
  <c r="J33" i="3" s="1"/>
  <c r="J51" i="4"/>
  <c r="J61" i="4" s="1"/>
  <c r="K16" i="3"/>
  <c r="K52" i="4"/>
  <c r="K62" i="4" s="1"/>
  <c r="K15" i="3"/>
  <c r="K23" i="3" s="1"/>
  <c r="K33" i="3" s="1"/>
  <c r="K51" i="4"/>
  <c r="K61" i="4" s="1"/>
  <c r="L16" i="3"/>
  <c r="L52" i="4"/>
  <c r="L62" i="4" s="1"/>
  <c r="L15" i="3"/>
  <c r="L23" i="3" s="1"/>
  <c r="L33" i="3" s="1"/>
  <c r="L51" i="4"/>
  <c r="L61" i="4" s="1"/>
  <c r="M16" i="3"/>
  <c r="M52" i="4"/>
  <c r="M62" i="4" s="1"/>
  <c r="M15" i="3"/>
  <c r="M23" i="3" s="1"/>
  <c r="M33" i="3" s="1"/>
  <c r="M51" i="4"/>
  <c r="M61" i="4" s="1"/>
  <c r="N16" i="3"/>
  <c r="N24" i="3" s="1"/>
  <c r="N34" i="3" s="1"/>
  <c r="N52" i="4"/>
  <c r="N62" i="4" s="1"/>
  <c r="N15" i="3"/>
  <c r="N23" i="3" s="1"/>
  <c r="N33" i="3" s="1"/>
  <c r="N51" i="4"/>
  <c r="N61" i="4" s="1"/>
  <c r="O16" i="3"/>
  <c r="O24" i="3" s="1"/>
  <c r="O34" i="3" s="1"/>
  <c r="O52" i="4"/>
  <c r="O62" i="4" s="1"/>
  <c r="O15" i="3"/>
  <c r="O23" i="3" s="1"/>
  <c r="O33" i="3" s="1"/>
  <c r="O51" i="4"/>
  <c r="O61" i="4" s="1"/>
  <c r="P16" i="3"/>
  <c r="P52" i="4"/>
  <c r="P62" i="4" s="1"/>
  <c r="P15" i="3"/>
  <c r="P23" i="3" s="1"/>
  <c r="P33" i="3" s="1"/>
  <c r="P51" i="4"/>
  <c r="P61" i="4" s="1"/>
  <c r="Q16" i="3"/>
  <c r="Q52" i="4"/>
  <c r="Q62" i="4" s="1"/>
  <c r="Q15" i="3"/>
  <c r="Q23" i="3" s="1"/>
  <c r="Q33" i="3" s="1"/>
  <c r="Q51" i="4"/>
  <c r="Q61" i="4" s="1"/>
  <c r="R16" i="3"/>
  <c r="R52" i="4"/>
  <c r="R62" i="4" s="1"/>
  <c r="R15" i="3"/>
  <c r="R23" i="3" s="1"/>
  <c r="R33" i="3" s="1"/>
  <c r="R51" i="4"/>
  <c r="R61" i="4" s="1"/>
  <c r="S72" i="4"/>
  <c r="C80" i="4"/>
  <c r="S71" i="4"/>
  <c r="C79" i="4"/>
  <c r="S100" i="4"/>
  <c r="C108" i="4"/>
  <c r="S99" i="4"/>
  <c r="C107" i="4"/>
  <c r="S128" i="4"/>
  <c r="C136" i="4"/>
  <c r="S127" i="4"/>
  <c r="C135" i="4"/>
  <c r="S212" i="4"/>
  <c r="C220" i="4"/>
  <c r="S211" i="4"/>
  <c r="C219" i="4"/>
  <c r="S240" i="4"/>
  <c r="C248" i="4"/>
  <c r="S239" i="4"/>
  <c r="C247" i="4"/>
  <c r="S267" i="4"/>
  <c r="C275" i="4"/>
  <c r="S296" i="4"/>
  <c r="C304" i="4"/>
  <c r="S295" i="4"/>
  <c r="C303" i="4"/>
  <c r="S324" i="4"/>
  <c r="C332" i="4"/>
  <c r="S323" i="4"/>
  <c r="C331" i="4"/>
  <c r="S352" i="4"/>
  <c r="C360" i="4"/>
  <c r="S351" i="4"/>
  <c r="C359" i="4"/>
  <c r="S380" i="4"/>
  <c r="C388" i="4"/>
  <c r="S379" i="4"/>
  <c r="C387" i="4"/>
  <c r="C34" i="6"/>
  <c r="S34" i="6" s="1"/>
  <c r="S22" i="6"/>
  <c r="S434" i="4"/>
  <c r="C42" i="3"/>
  <c r="C436" i="4"/>
  <c r="C33" i="6"/>
  <c r="S33" i="6" s="1"/>
  <c r="S21" i="6"/>
  <c r="S433" i="4"/>
  <c r="C41" i="3"/>
  <c r="C435" i="4"/>
  <c r="D42" i="3"/>
  <c r="D436" i="4"/>
  <c r="D41" i="3"/>
  <c r="D435" i="4"/>
  <c r="E42" i="3"/>
  <c r="E436" i="4"/>
  <c r="E41" i="3"/>
  <c r="E435" i="4"/>
  <c r="F42" i="3"/>
  <c r="F436" i="4"/>
  <c r="F41" i="3"/>
  <c r="F435" i="4"/>
  <c r="G42" i="3"/>
  <c r="G436" i="4"/>
  <c r="G41" i="3"/>
  <c r="G435" i="4"/>
  <c r="H42" i="3"/>
  <c r="H436" i="4"/>
  <c r="H41" i="3"/>
  <c r="H435" i="4"/>
  <c r="I42" i="3"/>
  <c r="I436" i="4"/>
  <c r="I41" i="3"/>
  <c r="I435" i="4"/>
  <c r="J42" i="3"/>
  <c r="J436" i="4"/>
  <c r="J41" i="3"/>
  <c r="J435" i="4"/>
  <c r="K42" i="3"/>
  <c r="K436" i="4"/>
  <c r="K41" i="3"/>
  <c r="K435" i="4"/>
  <c r="L42" i="3"/>
  <c r="L436" i="4"/>
  <c r="L41" i="3"/>
  <c r="L435" i="4"/>
  <c r="M42" i="3"/>
  <c r="M436" i="4"/>
  <c r="M41" i="3"/>
  <c r="M435" i="4"/>
  <c r="N42" i="3"/>
  <c r="N436" i="4"/>
  <c r="N41" i="3"/>
  <c r="N435" i="4"/>
  <c r="O42" i="3"/>
  <c r="O436" i="4"/>
  <c r="O41" i="3"/>
  <c r="O435" i="4"/>
  <c r="P42" i="3"/>
  <c r="P436" i="4"/>
  <c r="P41" i="3"/>
  <c r="P435" i="4"/>
  <c r="Q42" i="3"/>
  <c r="Q436" i="4"/>
  <c r="Q41" i="3"/>
  <c r="Q435" i="4"/>
  <c r="R42" i="3"/>
  <c r="R436" i="4"/>
  <c r="R41" i="3"/>
  <c r="R435" i="4"/>
  <c r="S492" i="4"/>
  <c r="C500" i="4"/>
  <c r="S491" i="4"/>
  <c r="C499" i="4"/>
  <c r="S519" i="4"/>
  <c r="C527" i="4"/>
  <c r="S547" i="4"/>
  <c r="C555" i="4"/>
  <c r="P24" i="3" l="1"/>
  <c r="P34" i="3" s="1"/>
  <c r="G24" i="3"/>
  <c r="G34" i="3" s="1"/>
  <c r="R24" i="3"/>
  <c r="R34" i="3" s="1"/>
  <c r="J24" i="3"/>
  <c r="J34" i="3" s="1"/>
  <c r="M24" i="3"/>
  <c r="M34" i="3" s="1"/>
  <c r="I24" i="3"/>
  <c r="I34" i="3" s="1"/>
  <c r="H24" i="3"/>
  <c r="H34" i="3" s="1"/>
  <c r="Q24" i="3"/>
  <c r="Q34" i="3" s="1"/>
  <c r="K24" i="3"/>
  <c r="K34" i="3" s="1"/>
  <c r="E24" i="3"/>
  <c r="E34" i="3" s="1"/>
  <c r="L24" i="3"/>
  <c r="L34" i="3" s="1"/>
  <c r="D24" i="3"/>
  <c r="D34" i="3" s="1"/>
  <c r="C565" i="4"/>
  <c r="S565" i="4" s="1"/>
  <c r="S555" i="4"/>
  <c r="C537" i="4"/>
  <c r="S537" i="4" s="1"/>
  <c r="S527" i="4"/>
  <c r="C509" i="4"/>
  <c r="S509" i="4" s="1"/>
  <c r="S499" i="4"/>
  <c r="C510" i="4"/>
  <c r="S510" i="4" s="1"/>
  <c r="S500" i="4"/>
  <c r="R43" i="3"/>
  <c r="R51" i="3" s="1"/>
  <c r="R61" i="3" s="1"/>
  <c r="R443" i="4"/>
  <c r="R453" i="4" s="1"/>
  <c r="R44" i="3"/>
  <c r="R52" i="3" s="1"/>
  <c r="R62" i="3" s="1"/>
  <c r="R444" i="4"/>
  <c r="R454" i="4" s="1"/>
  <c r="Q43" i="3"/>
  <c r="Q51" i="3" s="1"/>
  <c r="Q61" i="3" s="1"/>
  <c r="Q443" i="4"/>
  <c r="Q453" i="4" s="1"/>
  <c r="Q44" i="3"/>
  <c r="Q52" i="3" s="1"/>
  <c r="Q62" i="3" s="1"/>
  <c r="Q444" i="4"/>
  <c r="Q454" i="4" s="1"/>
  <c r="P43" i="3"/>
  <c r="P51" i="3" s="1"/>
  <c r="P61" i="3" s="1"/>
  <c r="P443" i="4"/>
  <c r="P453" i="4" s="1"/>
  <c r="P44" i="3"/>
  <c r="P52" i="3" s="1"/>
  <c r="P62" i="3" s="1"/>
  <c r="P444" i="4"/>
  <c r="P454" i="4" s="1"/>
  <c r="O43" i="3"/>
  <c r="O51" i="3" s="1"/>
  <c r="O61" i="3" s="1"/>
  <c r="O443" i="4"/>
  <c r="O453" i="4" s="1"/>
  <c r="O44" i="3"/>
  <c r="O52" i="3" s="1"/>
  <c r="O62" i="3" s="1"/>
  <c r="O444" i="4"/>
  <c r="O454" i="4" s="1"/>
  <c r="N43" i="3"/>
  <c r="N51" i="3" s="1"/>
  <c r="N61" i="3" s="1"/>
  <c r="N443" i="4"/>
  <c r="N453" i="4" s="1"/>
  <c r="N44" i="3"/>
  <c r="N52" i="3" s="1"/>
  <c r="N62" i="3" s="1"/>
  <c r="N444" i="4"/>
  <c r="N454" i="4" s="1"/>
  <c r="M43" i="3"/>
  <c r="M51" i="3" s="1"/>
  <c r="M61" i="3" s="1"/>
  <c r="M443" i="4"/>
  <c r="M453" i="4" s="1"/>
  <c r="M44" i="3"/>
  <c r="M52" i="3" s="1"/>
  <c r="M62" i="3" s="1"/>
  <c r="M444" i="4"/>
  <c r="M454" i="4" s="1"/>
  <c r="L43" i="3"/>
  <c r="L51" i="3" s="1"/>
  <c r="L61" i="3" s="1"/>
  <c r="L443" i="4"/>
  <c r="L453" i="4" s="1"/>
  <c r="L44" i="3"/>
  <c r="L52" i="3" s="1"/>
  <c r="L62" i="3" s="1"/>
  <c r="L444" i="4"/>
  <c r="L454" i="4" s="1"/>
  <c r="K43" i="3"/>
  <c r="K51" i="3" s="1"/>
  <c r="K61" i="3" s="1"/>
  <c r="K443" i="4"/>
  <c r="K453" i="4" s="1"/>
  <c r="K44" i="3"/>
  <c r="K52" i="3" s="1"/>
  <c r="K62" i="3" s="1"/>
  <c r="K444" i="4"/>
  <c r="K454" i="4" s="1"/>
  <c r="J43" i="3"/>
  <c r="J51" i="3" s="1"/>
  <c r="J61" i="3" s="1"/>
  <c r="J443" i="4"/>
  <c r="J453" i="4" s="1"/>
  <c r="J44" i="3"/>
  <c r="J52" i="3" s="1"/>
  <c r="J62" i="3" s="1"/>
  <c r="J444" i="4"/>
  <c r="J454" i="4" s="1"/>
  <c r="I43" i="3"/>
  <c r="I51" i="3" s="1"/>
  <c r="I61" i="3" s="1"/>
  <c r="I443" i="4"/>
  <c r="I453" i="4" s="1"/>
  <c r="I44" i="3"/>
  <c r="I52" i="3" s="1"/>
  <c r="I62" i="3" s="1"/>
  <c r="I444" i="4"/>
  <c r="I454" i="4" s="1"/>
  <c r="H43" i="3"/>
  <c r="H51" i="3" s="1"/>
  <c r="H61" i="3" s="1"/>
  <c r="H443" i="4"/>
  <c r="H453" i="4" s="1"/>
  <c r="H44" i="3"/>
  <c r="H52" i="3" s="1"/>
  <c r="H62" i="3" s="1"/>
  <c r="H444" i="4"/>
  <c r="H454" i="4" s="1"/>
  <c r="G43" i="3"/>
  <c r="G51" i="3" s="1"/>
  <c r="G61" i="3" s="1"/>
  <c r="G443" i="4"/>
  <c r="G453" i="4" s="1"/>
  <c r="G44" i="3"/>
  <c r="G52" i="3" s="1"/>
  <c r="G62" i="3" s="1"/>
  <c r="G444" i="4"/>
  <c r="G454" i="4" s="1"/>
  <c r="F43" i="3"/>
  <c r="F51" i="3" s="1"/>
  <c r="F61" i="3" s="1"/>
  <c r="F443" i="4"/>
  <c r="F453" i="4" s="1"/>
  <c r="F44" i="3"/>
  <c r="F52" i="3" s="1"/>
  <c r="F62" i="3" s="1"/>
  <c r="F444" i="4"/>
  <c r="F454" i="4" s="1"/>
  <c r="E43" i="3"/>
  <c r="E51" i="3" s="1"/>
  <c r="E61" i="3" s="1"/>
  <c r="E443" i="4"/>
  <c r="E453" i="4" s="1"/>
  <c r="E44" i="3"/>
  <c r="E52" i="3" s="1"/>
  <c r="E62" i="3" s="1"/>
  <c r="E444" i="4"/>
  <c r="E454" i="4" s="1"/>
  <c r="D43" i="3"/>
  <c r="D51" i="3" s="1"/>
  <c r="D61" i="3" s="1"/>
  <c r="D443" i="4"/>
  <c r="D453" i="4" s="1"/>
  <c r="D44" i="3"/>
  <c r="D52" i="3" s="1"/>
  <c r="D62" i="3" s="1"/>
  <c r="D444" i="4"/>
  <c r="D454" i="4" s="1"/>
  <c r="S435" i="4"/>
  <c r="C43" i="3"/>
  <c r="C443" i="4"/>
  <c r="S41" i="3"/>
  <c r="S436" i="4"/>
  <c r="C44" i="3"/>
  <c r="C444" i="4"/>
  <c r="S42" i="3"/>
  <c r="C397" i="4"/>
  <c r="S397" i="4" s="1"/>
  <c r="S387" i="4"/>
  <c r="C398" i="4"/>
  <c r="S398" i="4" s="1"/>
  <c r="S388" i="4"/>
  <c r="C369" i="4"/>
  <c r="S369" i="4" s="1"/>
  <c r="S359" i="4"/>
  <c r="C370" i="4"/>
  <c r="S370" i="4" s="1"/>
  <c r="S360" i="4"/>
  <c r="C341" i="4"/>
  <c r="S341" i="4" s="1"/>
  <c r="S331" i="4"/>
  <c r="C342" i="4"/>
  <c r="S342" i="4" s="1"/>
  <c r="S332" i="4"/>
  <c r="C313" i="4"/>
  <c r="S313" i="4" s="1"/>
  <c r="S303" i="4"/>
  <c r="C314" i="4"/>
  <c r="S314" i="4" s="1"/>
  <c r="S304" i="4"/>
  <c r="C285" i="4"/>
  <c r="S285" i="4" s="1"/>
  <c r="S275" i="4"/>
  <c r="C257" i="4"/>
  <c r="S257" i="4" s="1"/>
  <c r="S247" i="4"/>
  <c r="C258" i="4"/>
  <c r="S258" i="4" s="1"/>
  <c r="S248" i="4"/>
  <c r="C229" i="4"/>
  <c r="S229" i="4" s="1"/>
  <c r="S219" i="4"/>
  <c r="C230" i="4"/>
  <c r="S230" i="4" s="1"/>
  <c r="S220" i="4"/>
  <c r="C145" i="4"/>
  <c r="S145" i="4" s="1"/>
  <c r="S135" i="4"/>
  <c r="C146" i="4"/>
  <c r="S146" i="4" s="1"/>
  <c r="S136" i="4"/>
  <c r="C117" i="4"/>
  <c r="S117" i="4" s="1"/>
  <c r="S107" i="4"/>
  <c r="C118" i="4"/>
  <c r="S118" i="4" s="1"/>
  <c r="S108" i="4"/>
  <c r="C89" i="4"/>
  <c r="S89" i="4" s="1"/>
  <c r="S79" i="4"/>
  <c r="C90" i="4"/>
  <c r="S90" i="4" s="1"/>
  <c r="S80" i="4"/>
  <c r="C61" i="4"/>
  <c r="S61" i="4" s="1"/>
  <c r="S51" i="4"/>
  <c r="S15" i="3"/>
  <c r="C23" i="3"/>
  <c r="C62" i="4"/>
  <c r="S62" i="4" s="1"/>
  <c r="S52" i="4"/>
  <c r="S16" i="3"/>
  <c r="C24" i="3"/>
  <c r="S7" i="3"/>
  <c r="C286" i="4"/>
  <c r="S286" i="4" s="1"/>
  <c r="S276" i="4"/>
  <c r="C34" i="3" l="1"/>
  <c r="S34" i="3" s="1"/>
  <c r="C33" i="3"/>
  <c r="S33" i="3" s="1"/>
  <c r="C454" i="4"/>
  <c r="S454" i="4" s="1"/>
  <c r="S444" i="4"/>
  <c r="S44" i="3"/>
  <c r="C52" i="3"/>
  <c r="C453" i="4"/>
  <c r="S453" i="4" s="1"/>
  <c r="S443" i="4"/>
  <c r="S43" i="3"/>
  <c r="C51" i="3"/>
  <c r="C61" i="3" l="1"/>
  <c r="S61" i="3" s="1"/>
  <c r="S51" i="3"/>
  <c r="C62" i="3"/>
  <c r="S62" i="3" s="1"/>
  <c r="S52" i="3"/>
</calcChain>
</file>

<file path=xl/sharedStrings.xml><?xml version="1.0" encoding="utf-8"?>
<sst xmlns="http://schemas.openxmlformats.org/spreadsheetml/2006/main" count="4020" uniqueCount="334">
  <si>
    <t>University of California, San Diego Survey of Pedestrian and Vehicular Traffic, Winter 2021</t>
  </si>
  <si>
    <t>Key to Modes</t>
  </si>
  <si>
    <t>Total Vehicles</t>
  </si>
  <si>
    <t>Commuter Vehicles</t>
  </si>
  <si>
    <r>
      <t>Bicycles</t>
    </r>
    <r>
      <rPr>
        <vertAlign val="superscript"/>
        <sz val="9"/>
        <color rgb="FF003366"/>
        <rFont val="Arial"/>
        <family val="2"/>
      </rPr>
      <t>1</t>
    </r>
  </si>
  <si>
    <r>
      <t>Motorcycles</t>
    </r>
    <r>
      <rPr>
        <vertAlign val="superscript"/>
        <sz val="9"/>
        <color rgb="FF003366"/>
        <rFont val="Arial"/>
        <family val="2"/>
      </rPr>
      <t>1</t>
    </r>
  </si>
  <si>
    <r>
      <t>Total Automobiles</t>
    </r>
    <r>
      <rPr>
        <vertAlign val="superscript"/>
        <sz val="9"/>
        <color rgb="FF003366"/>
        <rFont val="Arial"/>
        <family val="2"/>
      </rPr>
      <t>1</t>
    </r>
  </si>
  <si>
    <t>Single-Occupant Automobiles</t>
  </si>
  <si>
    <t>Carpool Vehicles</t>
  </si>
  <si>
    <t>High-Occupancy Automobiles</t>
  </si>
  <si>
    <t>MTS Shuttles</t>
  </si>
  <si>
    <t>Private Shuttles</t>
  </si>
  <si>
    <t>Private Vanpools</t>
  </si>
  <si>
    <t>Taxis</t>
  </si>
  <si>
    <t>Uber/Lyft</t>
  </si>
  <si>
    <r>
      <t>UCSD Vanpools</t>
    </r>
    <r>
      <rPr>
        <vertAlign val="superscript"/>
        <sz val="9"/>
        <color rgb="FF003366"/>
        <rFont val="Arial"/>
        <family val="2"/>
      </rPr>
      <t>2</t>
    </r>
  </si>
  <si>
    <r>
      <t>Commuter Shuttles</t>
    </r>
    <r>
      <rPr>
        <vertAlign val="superscript"/>
        <sz val="9"/>
        <color rgb="FF003366"/>
        <rFont val="Arial"/>
        <family val="2"/>
      </rPr>
      <t>3</t>
    </r>
  </si>
  <si>
    <r>
      <t>Buses</t>
    </r>
    <r>
      <rPr>
        <vertAlign val="superscript"/>
        <sz val="9"/>
        <color rgb="FF003366"/>
        <rFont val="Arial"/>
        <family val="2"/>
      </rPr>
      <t>4</t>
    </r>
  </si>
  <si>
    <t>Noncommuter Vehicles</t>
  </si>
  <si>
    <r>
      <t>Commercial Vehicles</t>
    </r>
    <r>
      <rPr>
        <vertAlign val="superscript"/>
        <sz val="9"/>
        <color rgb="FF003366"/>
        <rFont val="Arial"/>
        <family val="2"/>
      </rPr>
      <t>1</t>
    </r>
  </si>
  <si>
    <t>Commercial/Delivery/Construction Vehicles</t>
  </si>
  <si>
    <t>School Bus</t>
  </si>
  <si>
    <t>Tour Bus</t>
  </si>
  <si>
    <r>
      <t>Official Vehicles</t>
    </r>
    <r>
      <rPr>
        <vertAlign val="superscript"/>
        <sz val="9"/>
        <color rgb="FF003366"/>
        <rFont val="Arial"/>
        <family val="2"/>
      </rPr>
      <t>1</t>
    </r>
  </si>
  <si>
    <r>
      <t>Intra-UCSD Shuttles</t>
    </r>
    <r>
      <rPr>
        <vertAlign val="superscript"/>
        <sz val="9"/>
        <color rgb="FF003366"/>
        <rFont val="Arial"/>
        <family val="2"/>
      </rPr>
      <t>5</t>
    </r>
  </si>
  <si>
    <t>Total People</t>
  </si>
  <si>
    <t>Commuter Vehicle People</t>
  </si>
  <si>
    <r>
      <t>Pedestrians</t>
    </r>
    <r>
      <rPr>
        <vertAlign val="superscript"/>
        <sz val="9"/>
        <color rgb="FF003366"/>
        <rFont val="Arial"/>
        <family val="2"/>
      </rPr>
      <t>1</t>
    </r>
  </si>
  <si>
    <t>People walking into campus</t>
  </si>
  <si>
    <t>People on Scooters</t>
  </si>
  <si>
    <t>People on Skateboards</t>
  </si>
  <si>
    <r>
      <t>Bicycle People</t>
    </r>
    <r>
      <rPr>
        <vertAlign val="superscript"/>
        <sz val="9"/>
        <color rgb="FF003366"/>
        <rFont val="Arial"/>
        <family val="2"/>
      </rPr>
      <t>1</t>
    </r>
  </si>
  <si>
    <r>
      <t>Motorcycle People</t>
    </r>
    <r>
      <rPr>
        <vertAlign val="superscript"/>
        <sz val="9"/>
        <color rgb="FF003366"/>
        <rFont val="Arial"/>
        <family val="2"/>
      </rPr>
      <t>1</t>
    </r>
  </si>
  <si>
    <r>
      <t>Total Automobile People</t>
    </r>
    <r>
      <rPr>
        <vertAlign val="superscript"/>
        <sz val="9"/>
        <color rgb="FF003366"/>
        <rFont val="Arial"/>
        <family val="2"/>
      </rPr>
      <t>1</t>
    </r>
  </si>
  <si>
    <t>Single-Occupant Drivers</t>
  </si>
  <si>
    <t>Carpool People</t>
  </si>
  <si>
    <t>High-Occupancy Automobile People</t>
  </si>
  <si>
    <t>MTS Shuttle People</t>
  </si>
  <si>
    <t>Private Shuttle People</t>
  </si>
  <si>
    <t>Private Vanpool People</t>
  </si>
  <si>
    <t>Taxi People</t>
  </si>
  <si>
    <t>Uber/Lyft People</t>
  </si>
  <si>
    <r>
      <t>UCSD Vanpool People</t>
    </r>
    <r>
      <rPr>
        <vertAlign val="superscript"/>
        <sz val="9"/>
        <color rgb="FF003366"/>
        <rFont val="Arial"/>
        <family val="2"/>
      </rPr>
      <t>2</t>
    </r>
  </si>
  <si>
    <r>
      <t>Shuttle People</t>
    </r>
    <r>
      <rPr>
        <vertAlign val="superscript"/>
        <sz val="9"/>
        <color rgb="FF003366"/>
        <rFont val="Arial"/>
        <family val="2"/>
      </rPr>
      <t>6</t>
    </r>
  </si>
  <si>
    <r>
      <t>Bus People</t>
    </r>
    <r>
      <rPr>
        <vertAlign val="superscript"/>
        <sz val="9"/>
        <color rgb="FF003366"/>
        <rFont val="Arial"/>
        <family val="2"/>
      </rPr>
      <t>7</t>
    </r>
  </si>
  <si>
    <t>Noncommuter Vehicle People</t>
  </si>
  <si>
    <r>
      <t>Commercial Vehicle People</t>
    </r>
    <r>
      <rPr>
        <vertAlign val="superscript"/>
        <sz val="9"/>
        <color rgb="FF003366"/>
        <rFont val="Arial"/>
        <family val="2"/>
      </rPr>
      <t>1</t>
    </r>
  </si>
  <si>
    <t>Commercial/Delivery/Construction People</t>
  </si>
  <si>
    <t>School Bus People</t>
  </si>
  <si>
    <t>Tour Bus People</t>
  </si>
  <si>
    <r>
      <t>Official Vehicle People</t>
    </r>
    <r>
      <rPr>
        <vertAlign val="superscript"/>
        <sz val="9"/>
        <color rgb="FF003366"/>
        <rFont val="Arial"/>
        <family val="2"/>
      </rPr>
      <t>1</t>
    </r>
  </si>
  <si>
    <r>
      <t>Intra-UCSD Shuttle People</t>
    </r>
    <r>
      <rPr>
        <vertAlign val="superscript"/>
        <sz val="9"/>
        <color rgb="FF003366"/>
        <rFont val="Arial"/>
        <family val="2"/>
      </rPr>
      <t>8</t>
    </r>
  </si>
  <si>
    <t>Hillcrest</t>
  </si>
  <si>
    <t>University of California San Diego: Survey of Pedestrian and Vehicular Traffic, Winter 2021</t>
  </si>
  <si>
    <t>Schedule</t>
  </si>
  <si>
    <t>Location</t>
  </si>
  <si>
    <t>Entrance</t>
  </si>
  <si>
    <t>Bus Stop</t>
  </si>
  <si>
    <t>Week</t>
  </si>
  <si>
    <t>Day</t>
  </si>
  <si>
    <t>Date</t>
  </si>
  <si>
    <t>La Jolla</t>
  </si>
  <si>
    <t>At Torrey Pines Road</t>
  </si>
  <si>
    <t>South Side of La Jolla Village Drive at Torrey Pines Road</t>
  </si>
  <si>
    <t>Tuesday</t>
  </si>
  <si>
    <t xml:space="preserve">January 5 </t>
  </si>
  <si>
    <t>Campus</t>
  </si>
  <si>
    <t>At Revelle College Drive</t>
  </si>
  <si>
    <t>East Side of North Torrey Pines Road at Revelle College Drive</t>
  </si>
  <si>
    <t>March 2</t>
  </si>
  <si>
    <t>West Side of North Torrey Pines Road at Revelle College Drive</t>
  </si>
  <si>
    <t>South Side of Revelle College Drive at Lot P105</t>
  </si>
  <si>
    <t>North Side of Scholars Drive South at Revelle College Drive</t>
  </si>
  <si>
    <t>South Side of Scholars Drive South at Revelle College Drive</t>
  </si>
  <si>
    <t>At La Jolla Shores Drive</t>
  </si>
  <si>
    <t>East Side of North Torrey Pines Road at La Jolla Shores Drive</t>
  </si>
  <si>
    <t>January 12</t>
  </si>
  <si>
    <t>West Side of North Torrey Pines Road at La Jolla Shores Drive</t>
  </si>
  <si>
    <t>Wednesday</t>
  </si>
  <si>
    <t>January 13</t>
  </si>
  <si>
    <t>At Muir College Drive</t>
  </si>
  <si>
    <t>East Side of North Torrey Pines Road at Muir College Drive</t>
  </si>
  <si>
    <t>January 20</t>
  </si>
  <si>
    <t>West Side of North Torrey Pines Road at Muir College Drive</t>
  </si>
  <si>
    <t>At Pangea Drive</t>
  </si>
  <si>
    <t>Monday</t>
  </si>
  <si>
    <t>January 25</t>
  </si>
  <si>
    <t>At Salk Institute Road</t>
  </si>
  <si>
    <t>East Side of North Torrey Pines Road at Salk Institute Road</t>
  </si>
  <si>
    <t xml:space="preserve">Thursday </t>
  </si>
  <si>
    <t>January 21</t>
  </si>
  <si>
    <t>West Side of North Torrey Pines Road at Salk Institute Road</t>
  </si>
  <si>
    <t>West Side of North Torrey Pines Road at Torrey Pines Scenic Drive</t>
  </si>
  <si>
    <t>At North Point Drive</t>
  </si>
  <si>
    <t>East Side of North Torrey Pines Road at North Point Drive</t>
  </si>
  <si>
    <t>February 3</t>
  </si>
  <si>
    <t>At Campus Point Drive Entering</t>
  </si>
  <si>
    <t>February 4</t>
  </si>
  <si>
    <t>At Medical Center Drive</t>
  </si>
  <si>
    <t>North Side of Medical Center Drive at Campus Point Drive</t>
  </si>
  <si>
    <t>January 26</t>
  </si>
  <si>
    <t>West Side of Medical Center Drive at Health Sciences Drive</t>
  </si>
  <si>
    <t>At Health Sciences Drive</t>
  </si>
  <si>
    <t>February 8</t>
  </si>
  <si>
    <t>Athena Way</t>
  </si>
  <si>
    <t>February 9</t>
  </si>
  <si>
    <t>At Mesa Housing Footpath at Lot P783</t>
  </si>
  <si>
    <t>February 18</t>
  </si>
  <si>
    <t>Gilman Bridge</t>
  </si>
  <si>
    <t>February 17</t>
  </si>
  <si>
    <t>At Villa La Jolla Drive Entering</t>
  </si>
  <si>
    <t>March 10</t>
  </si>
  <si>
    <t>At Gilman Drive Entering</t>
  </si>
  <si>
    <t>North Side of Gilman Drive at Myers Drive</t>
  </si>
  <si>
    <t xml:space="preserve">Monday </t>
  </si>
  <si>
    <t>March 8</t>
  </si>
  <si>
    <t>South Side of Gilman Drive at Myers Drive</t>
  </si>
  <si>
    <t>At Eucalyptus Grove Lane</t>
  </si>
  <si>
    <t>East Side of Gilman Drive at Eucalyptus Grove Lane</t>
  </si>
  <si>
    <t>March 3</t>
  </si>
  <si>
    <t>West Side of Gilman Drive at Eucalyptus Grove Lane</t>
  </si>
  <si>
    <t>March 4</t>
  </si>
  <si>
    <t>February 23</t>
  </si>
  <si>
    <t>February 24</t>
  </si>
  <si>
    <t>Mesa Footbridge</t>
  </si>
  <si>
    <t>March 9</t>
  </si>
  <si>
    <t>At La Jolla Village Drive Footbridge</t>
  </si>
  <si>
    <t>February 22</t>
  </si>
  <si>
    <t>Medical</t>
  </si>
  <si>
    <r>
      <t>At Arbor Drive</t>
    </r>
    <r>
      <rPr>
        <vertAlign val="superscript"/>
        <sz val="9"/>
        <color rgb="FF003366"/>
        <rFont val="Arial"/>
        <family val="2"/>
      </rPr>
      <t>1</t>
    </r>
  </si>
  <si>
    <t>March 15</t>
  </si>
  <si>
    <t>Center</t>
  </si>
  <si>
    <r>
      <t>At Front Street</t>
    </r>
    <r>
      <rPr>
        <vertAlign val="superscript"/>
        <sz val="9"/>
        <color rgb="FF003366"/>
        <rFont val="Arial"/>
        <family val="2"/>
      </rPr>
      <t>2</t>
    </r>
  </si>
  <si>
    <t>West Side of Front Street at Arbor Drive</t>
  </si>
  <si>
    <t>March 16</t>
  </si>
  <si>
    <t>At Bachman Structure North Entering</t>
  </si>
  <si>
    <t>March 17</t>
  </si>
  <si>
    <t>At Bachman Structure South Entering</t>
  </si>
  <si>
    <t>At Bachman Surface Lot</t>
  </si>
  <si>
    <t>March 18</t>
  </si>
  <si>
    <r>
      <t>1</t>
    </r>
    <r>
      <rPr>
        <sz val="9"/>
        <color rgb="FF003366"/>
        <rFont val="Arial"/>
        <family val="2"/>
      </rPr>
      <t xml:space="preserve"> Includes Lot P964 entering.</t>
    </r>
  </si>
  <si>
    <t xml:space="preserve">NOTE: Schedule was impacted due to the COVID-19 pandemic. </t>
  </si>
  <si>
    <t>By Location: Entering</t>
  </si>
  <si>
    <t>Mode</t>
  </si>
  <si>
    <t>6am</t>
  </si>
  <si>
    <t>7am</t>
  </si>
  <si>
    <t>8am</t>
  </si>
  <si>
    <t>9am</t>
  </si>
  <si>
    <t>10am</t>
  </si>
  <si>
    <t>11am</t>
  </si>
  <si>
    <t>12pm</t>
  </si>
  <si>
    <t>1pm</t>
  </si>
  <si>
    <t>2pm</t>
  </si>
  <si>
    <t>3pm</t>
  </si>
  <si>
    <t>4pm</t>
  </si>
  <si>
    <t>5pm</t>
  </si>
  <si>
    <t>6pm</t>
  </si>
  <si>
    <t>7pm</t>
  </si>
  <si>
    <t>8pm</t>
  </si>
  <si>
    <t>9pm</t>
  </si>
  <si>
    <t>Total</t>
  </si>
  <si>
    <t>to</t>
  </si>
  <si>
    <t>10pm</t>
  </si>
  <si>
    <t>La Jolla Campus Entering</t>
  </si>
  <si>
    <t>Pedestrians*</t>
  </si>
  <si>
    <t>Bicycles</t>
  </si>
  <si>
    <t>Bicycle People</t>
  </si>
  <si>
    <t>Motorcycles</t>
  </si>
  <si>
    <t>Motorcycle People</t>
  </si>
  <si>
    <t>Carpools</t>
  </si>
  <si>
    <t>Total Automobiles</t>
  </si>
  <si>
    <t>Total Automobile People</t>
  </si>
  <si>
    <t>Vanpools</t>
  </si>
  <si>
    <t>Vanpool People</t>
  </si>
  <si>
    <t>Shuttles</t>
  </si>
  <si>
    <t>Shuttle People</t>
  </si>
  <si>
    <t>Buses</t>
  </si>
  <si>
    <t>Bus People</t>
  </si>
  <si>
    <t>Commuter People</t>
  </si>
  <si>
    <t>Commercial Vehicles</t>
  </si>
  <si>
    <t>Commercial Vehicle People</t>
  </si>
  <si>
    <t>Official Vehicles</t>
  </si>
  <si>
    <t>Official Vehicle People</t>
  </si>
  <si>
    <t>Intra-UCSD Shuttles</t>
  </si>
  <si>
    <t>Intra-UCSD Shuttle People</t>
  </si>
  <si>
    <t>Noncommuter People</t>
  </si>
  <si>
    <t>Medical Center Hillcrest Entering</t>
  </si>
  <si>
    <t xml:space="preserve"> </t>
  </si>
  <si>
    <t>* Pedestrian row includes Scooter and Skateboard riders.</t>
  </si>
  <si>
    <t>By Entrance: Entering</t>
  </si>
  <si>
    <t>At Torrey Pines Road Entering</t>
  </si>
  <si>
    <t>Pedestrians</t>
  </si>
  <si>
    <t>At Revelle College Drive Entering</t>
  </si>
  <si>
    <t>At La Jolla Shores Drive Entering</t>
  </si>
  <si>
    <t>At Muir College Drive Entering</t>
  </si>
  <si>
    <t>At Pangea Drive Entering</t>
  </si>
  <si>
    <t>At Salk Institute Road Entering</t>
  </si>
  <si>
    <t>At Torrey Pines Scenic Drive Entering</t>
  </si>
  <si>
    <t>At North Point Drive Entering</t>
  </si>
  <si>
    <t>At Athena Way Entering</t>
  </si>
  <si>
    <t>At Health Sciences Drive Entering</t>
  </si>
  <si>
    <t>At Parkview Ln Entering</t>
  </si>
  <si>
    <t>At La Jolla Village Drive Footbridge Entering</t>
  </si>
  <si>
    <t>At Arbor Drive Entering</t>
  </si>
  <si>
    <t>At Front Street Entering</t>
  </si>
  <si>
    <t>At Bachman Structure North &amp; South Entering</t>
  </si>
  <si>
    <t>At Bachman Surface Lot Entering</t>
  </si>
  <si>
    <t>By Location: Carpools Entering</t>
  </si>
  <si>
    <t>By Location: Bus People Arriving</t>
  </si>
  <si>
    <t>Route</t>
  </si>
  <si>
    <t>People Arriving</t>
  </si>
  <si>
    <t>La Jolla Campus</t>
  </si>
  <si>
    <t>Medical Center Hillcrest</t>
  </si>
  <si>
    <t>By Location: Bus People Departing</t>
  </si>
  <si>
    <t>People Departing</t>
  </si>
  <si>
    <t>By Entrance: Pedestrians &amp; Personal Mobility Devices Entering</t>
  </si>
  <si>
    <t>Bicycles (1 Person)</t>
  </si>
  <si>
    <t>Bicycles (2 People)</t>
  </si>
  <si>
    <t>Pedestrian Total</t>
  </si>
  <si>
    <t xml:space="preserve">At Revelle College Drive </t>
  </si>
  <si>
    <t>SPIN Scooters</t>
  </si>
  <si>
    <t>Other Electric Scooter</t>
  </si>
  <si>
    <t>Non-electric scooter</t>
  </si>
  <si>
    <t>Skateboards</t>
  </si>
  <si>
    <t>Electric Skateboard</t>
  </si>
  <si>
    <t>At Mesa Housing  Entering</t>
  </si>
  <si>
    <t>Skateboard</t>
  </si>
  <si>
    <t>Scooters</t>
  </si>
  <si>
    <t>Automobiles (2 People)</t>
  </si>
  <si>
    <t>Automobiles (3 People)</t>
  </si>
  <si>
    <t>Automobiles (4 People)</t>
  </si>
  <si>
    <t>Automobiles (5 People)</t>
  </si>
  <si>
    <t>Automobiles (6 People)</t>
  </si>
  <si>
    <t>Automobiles (7 People)</t>
  </si>
  <si>
    <t>Automobiles (8 People)</t>
  </si>
  <si>
    <t>High-Occupancy Automobiles Total</t>
  </si>
  <si>
    <t>High-Occupancy People Total</t>
  </si>
  <si>
    <t>Private Vanpool Vehicles</t>
  </si>
  <si>
    <t>Uber/Lyft Vehicles</t>
  </si>
  <si>
    <t>Total Carpool Vehicles</t>
  </si>
  <si>
    <t>Total Carpool People</t>
  </si>
  <si>
    <t>Private Shuttle Vehicles</t>
  </si>
  <si>
    <t>Private Vanpools People</t>
  </si>
  <si>
    <t>By Entrance: Carpools Entering</t>
  </si>
  <si>
    <t>At Torrey Pines Road Entering * No Vehicle Access</t>
  </si>
  <si>
    <t>At Muir College Drive Entering * Closed to Construction</t>
  </si>
  <si>
    <t>At Salk Institute Road Entering *No Vehicle Access</t>
  </si>
  <si>
    <t>At Torrey Pines Scenic Drive Entering *No Vehicle Access</t>
  </si>
  <si>
    <t>At La Jolla Village Drive Footbridge Entering *No Vehicle Access</t>
  </si>
  <si>
    <t>By Bus Stop: Buses Arriving</t>
  </si>
  <si>
    <t>Bus</t>
  </si>
  <si>
    <t>Buses Arriving</t>
  </si>
  <si>
    <t>Stop</t>
  </si>
  <si>
    <t>South Side</t>
  </si>
  <si>
    <t>of</t>
  </si>
  <si>
    <t>La Jolla Village Drive</t>
  </si>
  <si>
    <t>at</t>
  </si>
  <si>
    <t>Torrey Pines Road</t>
  </si>
  <si>
    <t>* Data not collected</t>
  </si>
  <si>
    <t xml:space="preserve"> due to COVID</t>
  </si>
  <si>
    <t>East Side</t>
  </si>
  <si>
    <t>North Torrey Pines Road</t>
  </si>
  <si>
    <t>Revelle College Drive</t>
  </si>
  <si>
    <t>West Side</t>
  </si>
  <si>
    <t>Lot P105</t>
  </si>
  <si>
    <t>North Side</t>
  </si>
  <si>
    <t>Scholars Drive South</t>
  </si>
  <si>
    <t>La Jolla Shores Drive</t>
  </si>
  <si>
    <t>Muir College Drive</t>
  </si>
  <si>
    <t>Salk Institute Road</t>
  </si>
  <si>
    <t>Torrey Pines Scenic Drive</t>
  </si>
  <si>
    <t>North Point Drive</t>
  </si>
  <si>
    <t>Medical Center Drive</t>
  </si>
  <si>
    <t>Health Sciences Drive</t>
  </si>
  <si>
    <t>Gilman Drive</t>
  </si>
  <si>
    <t>Myers Drive</t>
  </si>
  <si>
    <t>Eucalyptus Grove Lane</t>
  </si>
  <si>
    <t>Front Street</t>
  </si>
  <si>
    <t>Arbor Drive</t>
  </si>
  <si>
    <t>By Bus Stop: Bus People Arriving</t>
  </si>
  <si>
    <t>Stop Discontinued</t>
  </si>
  <si>
    <t>Athena Circle</t>
  </si>
  <si>
    <t>By Bus Stop: Bus People Departing</t>
  </si>
  <si>
    <t>Time</t>
  </si>
  <si>
    <t>Helper Column</t>
  </si>
  <si>
    <t>Place</t>
  </si>
  <si>
    <t>data</t>
  </si>
  <si>
    <t>* No Vehicle Access</t>
  </si>
  <si>
    <t>Motorcycles (1 Person)</t>
  </si>
  <si>
    <t>Motorcycles (2 People)</t>
  </si>
  <si>
    <t>Automobiles (1 Person)</t>
  </si>
  <si>
    <t>Commercial Vehicles (1 Person)</t>
  </si>
  <si>
    <t>Commercial Vehicles (2 People)</t>
  </si>
  <si>
    <t>Commercial Vehicles (3 People)</t>
  </si>
  <si>
    <t>Commercial Vehicles (4 People)</t>
  </si>
  <si>
    <t>School Busses</t>
  </si>
  <si>
    <t>Tour Bus Vehicles</t>
  </si>
  <si>
    <t>Official Vehicles (1 Person)</t>
  </si>
  <si>
    <t>Official Vehicles (2 People)</t>
  </si>
  <si>
    <t>Official Vehicles (3 People)</t>
  </si>
  <si>
    <t>Official Vehicles (4 People)</t>
  </si>
  <si>
    <t>Construction Trucks</t>
  </si>
  <si>
    <t>Closed to Construction</t>
  </si>
  <si>
    <t>Construction Truck</t>
  </si>
  <si>
    <t>School Bus Vehicles</t>
  </si>
  <si>
    <t>At Mesa Housing Parkview Lane Entering</t>
  </si>
  <si>
    <t>At Mesa Housing Footpath at Lot P783 Entering</t>
  </si>
  <si>
    <t>SPIN Bicycle</t>
  </si>
  <si>
    <t>Tour Busses</t>
  </si>
  <si>
    <t>T 26.6</t>
  </si>
  <si>
    <t>At Arbor Drive Entering: First Avenue</t>
  </si>
  <si>
    <t>At Arbor Drive Entering: Stairs</t>
  </si>
  <si>
    <t>Value affected by COVID tent placement</t>
  </si>
  <si>
    <t>At Bachman Surface Lot Entering: North Entrance</t>
  </si>
  <si>
    <t>At Bachman Surface Lot Entering: South Entrance</t>
  </si>
  <si>
    <t>Mesa</t>
  </si>
  <si>
    <t>Pedestrian</t>
  </si>
  <si>
    <t>Bridge</t>
  </si>
  <si>
    <t>By Entrance: Pedestrians &amp; Personal Mobility Devices Entering via Mesa Pedestrian Bridge</t>
  </si>
  <si>
    <t>Total Bicycles</t>
  </si>
  <si>
    <t>Total Scooters</t>
  </si>
  <si>
    <t>Total Skateboards</t>
  </si>
  <si>
    <r>
      <t>1</t>
    </r>
    <r>
      <rPr>
        <sz val="10"/>
        <color rgb="FF003366"/>
        <rFont val="Arial"/>
        <family val="2"/>
      </rPr>
      <t xml:space="preserve"> From visual survey at traffic entrances.</t>
    </r>
  </si>
  <si>
    <r>
      <t>2</t>
    </r>
    <r>
      <rPr>
        <sz val="10"/>
        <color rgb="FF003366"/>
        <rFont val="Arial"/>
        <family val="2"/>
      </rPr>
      <t xml:space="preserve"> UCSD Transportation Services (TS) vanpools. From TS Commute Solutions records.</t>
    </r>
  </si>
  <si>
    <r>
      <t>3</t>
    </r>
    <r>
      <rPr>
        <b/>
        <sz val="10"/>
        <color rgb="FF003366"/>
        <rFont val="Arial"/>
        <family val="2"/>
      </rPr>
      <t xml:space="preserve"> Includes Hillcrest Shuttle data estimate based on "estimated peak weekday Entering count of 39 people, for 15 runs in a day."</t>
    </r>
  </si>
  <si>
    <r>
      <t>4</t>
    </r>
    <r>
      <rPr>
        <sz val="10"/>
        <color rgb="FF003366"/>
        <rFont val="Arial"/>
        <family val="2"/>
      </rPr>
      <t xml:space="preserve"> Metropolitan Transit System (MTS) and North County Transit District (NCTD) buses. From MTS and NCTD bus schedules.</t>
    </r>
  </si>
  <si>
    <r>
      <t>5</t>
    </r>
    <r>
      <rPr>
        <sz val="10"/>
        <color rgb="FF003366"/>
        <rFont val="Arial"/>
        <family val="2"/>
      </rPr>
      <t xml:space="preserve"> Data not included</t>
    </r>
  </si>
  <si>
    <r>
      <t>6</t>
    </r>
    <r>
      <rPr>
        <sz val="10"/>
        <color rgb="FF003366"/>
        <rFont val="Arial"/>
        <family val="2"/>
      </rPr>
      <t xml:space="preserve"> Data not included</t>
    </r>
  </si>
  <si>
    <r>
      <t>7</t>
    </r>
    <r>
      <rPr>
        <sz val="10"/>
        <color rgb="FF003366"/>
        <rFont val="Arial"/>
        <family val="2"/>
      </rPr>
      <t xml:space="preserve"> Metropolitan Transit System (MTS) and North County Transit District (NCTD) buses. From visual survey at bus stops.</t>
    </r>
  </si>
  <si>
    <r>
      <t>8</t>
    </r>
    <r>
      <rPr>
        <sz val="10"/>
        <color rgb="FF003366"/>
        <rFont val="Arial"/>
        <family val="2"/>
      </rPr>
      <t xml:space="preserve"> Data not included</t>
    </r>
  </si>
  <si>
    <t>Bike</t>
  </si>
  <si>
    <t>Single-Occupant</t>
  </si>
  <si>
    <t>Vanpool</t>
  </si>
  <si>
    <t>Motorcycle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</si>
</sst>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
  </numFmts>
  <fonts count="25">
    <font>
      <sz val="10"/>
      <color rgb="FF000000"/>
      <name val="Open Sans"/>
    </font>
    <font>
      <sz val="11"/>
      <color rgb="FF003366"/>
      <name val="Arial"/>
      <family val="2"/>
    </font>
    <font>
      <sz val="9"/>
      <color rgb="FF003366"/>
      <name val="Arial"/>
      <family val="2"/>
    </font>
    <font>
      <sz val="8"/>
      <color rgb="FF003366"/>
      <name val="Arial"/>
      <family val="2"/>
    </font>
    <font>
      <b/>
      <sz val="9"/>
      <color rgb="FF003366"/>
      <name val="Arial"/>
      <family val="2"/>
    </font>
    <font>
      <sz val="11"/>
      <color rgb="FF000000"/>
      <name val="Calibri"/>
      <family val="2"/>
    </font>
    <font>
      <b/>
      <sz val="11"/>
      <color rgb="FF000000"/>
      <name val="Calibri"/>
      <family val="2"/>
    </font>
    <font>
      <sz val="11"/>
      <color rgb="FF201F1E"/>
      <name val="Calibri"/>
      <family val="2"/>
    </font>
    <font>
      <vertAlign val="superscript"/>
      <sz val="9"/>
      <color rgb="FF003366"/>
      <name val="Arial"/>
      <family val="2"/>
    </font>
    <font>
      <sz val="10"/>
      <color theme="1"/>
      <name val="Calibri"/>
      <family val="2"/>
    </font>
    <font>
      <sz val="10"/>
      <name val="Open Sans"/>
    </font>
    <font>
      <sz val="11"/>
      <color rgb="FF000000"/>
      <name val="Arial"/>
      <family val="2"/>
    </font>
    <font>
      <sz val="9"/>
      <color rgb="FF000000"/>
      <name val="Arial"/>
      <family val="2"/>
    </font>
    <font>
      <b/>
      <sz val="9"/>
      <color rgb="FF000000"/>
      <name val="Arial"/>
      <family val="2"/>
    </font>
    <font>
      <sz val="8"/>
      <color rgb="FF000000"/>
      <name val="Arial"/>
      <family val="2"/>
    </font>
    <font>
      <sz val="10"/>
      <color rgb="FF000000"/>
      <name val="Calibri"/>
      <family val="2"/>
    </font>
    <font>
      <sz val="9"/>
      <color theme="1"/>
      <name val="Arial"/>
      <family val="2"/>
    </font>
    <font>
      <i/>
      <sz val="9"/>
      <color rgb="FF000000"/>
      <name val="Arial"/>
      <family val="2"/>
    </font>
    <font>
      <sz val="9"/>
      <color rgb="FF003366"/>
      <name val="Arial"/>
      <family val="2"/>
    </font>
    <font>
      <b/>
      <sz val="9"/>
      <color rgb="FF000000"/>
      <name val="Arial"/>
      <family val="2"/>
    </font>
    <font>
      <sz val="9"/>
      <color theme="2" tint="-0.14999847407452621"/>
      <name val="Arial"/>
      <family val="2"/>
    </font>
    <font>
      <vertAlign val="superscript"/>
      <sz val="10"/>
      <color rgb="FF003366"/>
      <name val="Arial"/>
      <family val="2"/>
    </font>
    <font>
      <sz val="10"/>
      <color rgb="FF003366"/>
      <name val="Arial"/>
      <family val="2"/>
    </font>
    <font>
      <b/>
      <vertAlign val="superscript"/>
      <sz val="10"/>
      <color rgb="FF003366"/>
      <name val="Arial"/>
      <family val="2"/>
    </font>
    <font>
      <b/>
      <sz val="10"/>
      <color rgb="FF003366"/>
      <name val="Arial"/>
      <family val="2"/>
    </font>
  </fonts>
  <fills count="13">
    <fill>
      <patternFill patternType="none"/>
    </fill>
    <fill>
      <patternFill patternType="gray125"/>
    </fill>
    <fill>
      <patternFill patternType="solid">
        <fgColor rgb="FFDDDDDD"/>
        <bgColor rgb="FFDDDDDD"/>
      </patternFill>
    </fill>
    <fill>
      <patternFill patternType="solid">
        <fgColor rgb="FFEAEAEA"/>
        <bgColor rgb="FFEAEAEA"/>
      </patternFill>
    </fill>
    <fill>
      <patternFill patternType="solid">
        <fgColor rgb="FFD9D9D9"/>
        <bgColor indexed="64"/>
      </patternFill>
    </fill>
    <fill>
      <patternFill patternType="solid">
        <fgColor rgb="FFFFFFFF"/>
        <bgColor indexed="64"/>
      </patternFill>
    </fill>
    <fill>
      <patternFill patternType="solid">
        <fgColor rgb="FFED7D31"/>
        <bgColor indexed="64"/>
      </patternFill>
    </fill>
    <fill>
      <patternFill patternType="solid">
        <fgColor rgb="FFE2C6F7"/>
        <bgColor indexed="64"/>
      </patternFill>
    </fill>
    <fill>
      <patternFill patternType="solid">
        <fgColor rgb="FFEAEAEA"/>
        <bgColor rgb="FFDDDDDD"/>
      </patternFill>
    </fill>
    <fill>
      <patternFill patternType="solid">
        <fgColor rgb="FFF3E6FC"/>
        <bgColor indexed="64"/>
      </patternFill>
    </fill>
    <fill>
      <patternFill patternType="solid">
        <fgColor theme="0" tint="-0.14999847407452621"/>
        <bgColor rgb="FFDDDDDD"/>
      </patternFill>
    </fill>
    <fill>
      <patternFill patternType="solid">
        <fgColor theme="0" tint="-0.14999847407452621"/>
        <bgColor indexed="64"/>
      </patternFill>
    </fill>
    <fill>
      <patternFill patternType="solid">
        <fgColor theme="0" tint="-0.14999847407452621"/>
        <bgColor rgb="FFEAEAEA"/>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style="thin">
        <color rgb="FF000000"/>
      </right>
      <top style="dotted">
        <color rgb="FF999999"/>
      </top>
      <bottom/>
      <diagonal/>
    </border>
    <border>
      <left style="thin">
        <color rgb="FF000000"/>
      </left>
      <right/>
      <top style="dotted">
        <color rgb="FF999999"/>
      </top>
      <bottom/>
      <diagonal/>
    </border>
    <border>
      <left/>
      <right/>
      <top style="dotted">
        <color rgb="FF999999"/>
      </top>
      <bottom/>
      <diagonal/>
    </border>
    <border>
      <left/>
      <right style="thin">
        <color rgb="FF000000"/>
      </right>
      <top style="dotted">
        <color rgb="FF999999"/>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bottom style="thin">
        <color rgb="FF000000"/>
      </bottom>
      <diagonal/>
    </border>
    <border>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164" fontId="0" fillId="0" borderId="0"/>
  </cellStyleXfs>
  <cellXfs count="376">
    <xf numFmtId="164" fontId="0" fillId="0" borderId="0" xfId="0" applyNumberFormat="1" applyFont="1" applyAlignment="1">
      <alignment vertical="center"/>
    </xf>
    <xf numFmtId="0" fontId="2" fillId="0" borderId="0" xfId="0" applyNumberFormat="1" applyFont="1" applyAlignment="1">
      <alignment horizontal="center" vertical="center"/>
    </xf>
    <xf numFmtId="0" fontId="3" fillId="0" borderId="0" xfId="0" applyNumberFormat="1" applyFont="1" applyAlignment="1">
      <alignment vertical="center"/>
    </xf>
    <xf numFmtId="0" fontId="4" fillId="2" borderId="1" xfId="0" applyNumberFormat="1" applyFont="1" applyFill="1" applyBorder="1" applyAlignment="1">
      <alignment horizontal="center" vertical="center"/>
    </xf>
    <xf numFmtId="0" fontId="8" fillId="0" borderId="0" xfId="0" applyNumberFormat="1" applyFont="1" applyAlignment="1">
      <alignment vertical="center"/>
    </xf>
    <xf numFmtId="0" fontId="9" fillId="0" borderId="0" xfId="0" applyNumberFormat="1" applyFont="1" applyAlignment="1">
      <alignment horizontal="left" vertical="center"/>
    </xf>
    <xf numFmtId="0" fontId="4" fillId="2" borderId="3"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left" vertical="center"/>
    </xf>
    <xf numFmtId="0" fontId="4" fillId="2" borderId="3"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4" fillId="2" borderId="2" xfId="0" applyNumberFormat="1" applyFont="1" applyFill="1" applyBorder="1" applyAlignment="1">
      <alignment vertical="center"/>
    </xf>
    <xf numFmtId="164" fontId="4" fillId="2" borderId="3" xfId="0" applyNumberFormat="1" applyFont="1" applyFill="1" applyBorder="1" applyAlignment="1">
      <alignment vertical="center"/>
    </xf>
    <xf numFmtId="164" fontId="4" fillId="2" borderId="2" xfId="0" applyNumberFormat="1" applyFont="1" applyFill="1" applyBorder="1" applyAlignment="1">
      <alignment vertical="center"/>
    </xf>
    <xf numFmtId="0" fontId="2" fillId="3" borderId="0" xfId="0" applyNumberFormat="1" applyFont="1" applyFill="1" applyAlignment="1">
      <alignment vertical="center"/>
    </xf>
    <xf numFmtId="0" fontId="4" fillId="2" borderId="1" xfId="0" applyNumberFormat="1" applyFont="1" applyFill="1" applyBorder="1" applyAlignment="1">
      <alignment vertical="center"/>
    </xf>
    <xf numFmtId="164" fontId="4" fillId="2" borderId="1" xfId="0" applyNumberFormat="1" applyFont="1" applyFill="1" applyBorder="1" applyAlignment="1">
      <alignment vertical="center"/>
    </xf>
    <xf numFmtId="0" fontId="13" fillId="2" borderId="2" xfId="0" applyNumberFormat="1" applyFont="1" applyFill="1" applyBorder="1" applyAlignment="1">
      <alignment horizontal="center" vertical="center"/>
    </xf>
    <xf numFmtId="164" fontId="12" fillId="0" borderId="0" xfId="0" applyNumberFormat="1" applyFont="1" applyAlignment="1">
      <alignment vertical="center"/>
    </xf>
    <xf numFmtId="164" fontId="12" fillId="0" borderId="0" xfId="0" applyNumberFormat="1" applyFont="1" applyAlignment="1">
      <alignment horizontal="right" vertical="center"/>
    </xf>
    <xf numFmtId="0" fontId="2" fillId="0" borderId="6" xfId="0" applyNumberFormat="1" applyFont="1" applyBorder="1" applyAlignment="1">
      <alignment horizontal="left" vertical="center"/>
    </xf>
    <xf numFmtId="0" fontId="12" fillId="0" borderId="7" xfId="0" applyNumberFormat="1" applyFont="1" applyBorder="1" applyAlignment="1">
      <alignment vertical="center"/>
    </xf>
    <xf numFmtId="0" fontId="12" fillId="0" borderId="8" xfId="0" applyNumberFormat="1" applyFont="1" applyBorder="1" applyAlignment="1">
      <alignment vertical="center"/>
    </xf>
    <xf numFmtId="0" fontId="12" fillId="0" borderId="9" xfId="0" applyNumberFormat="1" applyFont="1" applyBorder="1" applyAlignment="1">
      <alignment vertical="center"/>
    </xf>
    <xf numFmtId="164" fontId="12" fillId="0" borderId="10" xfId="0" applyNumberFormat="1" applyFont="1" applyBorder="1" applyAlignment="1">
      <alignment horizontal="left" vertical="center"/>
    </xf>
    <xf numFmtId="0" fontId="12" fillId="0" borderId="11" xfId="0" applyNumberFormat="1" applyFont="1" applyBorder="1" applyAlignment="1">
      <alignment vertical="center"/>
    </xf>
    <xf numFmtId="0" fontId="12" fillId="0" borderId="12" xfId="0" applyNumberFormat="1" applyFont="1" applyBorder="1" applyAlignment="1">
      <alignment vertical="center"/>
    </xf>
    <xf numFmtId="0" fontId="12" fillId="0" borderId="13" xfId="0" applyNumberFormat="1" applyFont="1" applyBorder="1" applyAlignment="1">
      <alignment vertical="center"/>
    </xf>
    <xf numFmtId="0" fontId="12" fillId="3" borderId="5" xfId="0" applyNumberFormat="1" applyFont="1" applyFill="1" applyBorder="1" applyAlignment="1">
      <alignment horizontal="left" vertical="center"/>
    </xf>
    <xf numFmtId="164" fontId="12" fillId="0" borderId="10" xfId="0" applyNumberFormat="1" applyFont="1" applyBorder="1" applyAlignment="1">
      <alignment vertical="center"/>
    </xf>
    <xf numFmtId="0" fontId="12" fillId="2" borderId="5" xfId="0" applyNumberFormat="1" applyFont="1" applyFill="1" applyBorder="1" applyAlignment="1">
      <alignment horizontal="left" vertical="center"/>
    </xf>
    <xf numFmtId="0" fontId="13" fillId="0" borderId="0" xfId="0" applyNumberFormat="1" applyFont="1" applyAlignment="1">
      <alignment horizontal="center" vertical="center" textRotation="90"/>
    </xf>
    <xf numFmtId="0" fontId="12" fillId="0" borderId="0" xfId="0" applyNumberFormat="1" applyFont="1" applyAlignment="1">
      <alignment horizontal="left" vertical="center"/>
    </xf>
    <xf numFmtId="0" fontId="4" fillId="2" borderId="14" xfId="0" applyNumberFormat="1" applyFont="1" applyFill="1" applyBorder="1" applyAlignment="1">
      <alignment vertical="center"/>
    </xf>
    <xf numFmtId="164" fontId="4" fillId="2" borderId="14" xfId="0" applyNumberFormat="1" applyFont="1" applyFill="1" applyBorder="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right" vertical="center"/>
    </xf>
    <xf numFmtId="0" fontId="4" fillId="0" borderId="0" xfId="0" applyNumberFormat="1" applyFont="1" applyAlignment="1">
      <alignment vertical="center"/>
    </xf>
    <xf numFmtId="0" fontId="11" fillId="0" borderId="0" xfId="0" applyNumberFormat="1" applyFont="1" applyAlignment="1">
      <alignment vertical="center"/>
    </xf>
    <xf numFmtId="0" fontId="12" fillId="0" borderId="0" xfId="0" applyNumberFormat="1" applyFont="1" applyAlignment="1">
      <alignment vertical="center"/>
    </xf>
    <xf numFmtId="0" fontId="12" fillId="3" borderId="0" xfId="0" applyNumberFormat="1" applyFont="1" applyFill="1" applyAlignment="1">
      <alignment vertical="center"/>
    </xf>
    <xf numFmtId="0" fontId="12" fillId="0" borderId="10" xfId="0" applyNumberFormat="1" applyFont="1" applyBorder="1" applyAlignment="1">
      <alignment horizontal="left" vertical="center"/>
    </xf>
    <xf numFmtId="0" fontId="12" fillId="3" borderId="19" xfId="0" applyNumberFormat="1" applyFont="1" applyFill="1" applyBorder="1" applyAlignment="1">
      <alignment horizontal="left" vertical="center"/>
    </xf>
    <xf numFmtId="164" fontId="15" fillId="0" borderId="0" xfId="0" applyNumberFormat="1" applyFont="1" applyAlignment="1">
      <alignment vertical="center"/>
    </xf>
    <xf numFmtId="0" fontId="16" fillId="0" borderId="0" xfId="0" applyNumberFormat="1" applyFont="1" applyAlignment="1">
      <alignment vertical="center"/>
    </xf>
    <xf numFmtId="0" fontId="16" fillId="3" borderId="0" xfId="0" applyNumberFormat="1" applyFont="1" applyFill="1" applyAlignment="1">
      <alignment vertical="center"/>
    </xf>
    <xf numFmtId="0" fontId="12" fillId="3" borderId="17" xfId="0" applyNumberFormat="1" applyFont="1" applyFill="1" applyBorder="1" applyAlignment="1">
      <alignment horizontal="left" vertical="center"/>
    </xf>
    <xf numFmtId="0" fontId="12" fillId="3" borderId="20" xfId="0" applyNumberFormat="1" applyFont="1" applyFill="1" applyBorder="1" applyAlignment="1">
      <alignment horizontal="left" vertical="center"/>
    </xf>
    <xf numFmtId="0" fontId="12" fillId="3" borderId="21" xfId="0" applyNumberFormat="1" applyFont="1" applyFill="1" applyBorder="1" applyAlignment="1">
      <alignment vertical="center"/>
    </xf>
    <xf numFmtId="0" fontId="12" fillId="3" borderId="22" xfId="0" applyNumberFormat="1" applyFont="1" applyFill="1" applyBorder="1" applyAlignment="1">
      <alignment vertical="center"/>
    </xf>
    <xf numFmtId="0" fontId="12" fillId="3" borderId="23" xfId="0" applyNumberFormat="1" applyFont="1" applyFill="1" applyBorder="1" applyAlignment="1">
      <alignment vertical="center"/>
    </xf>
    <xf numFmtId="0" fontId="12" fillId="2" borderId="2" xfId="0" applyNumberFormat="1" applyFont="1" applyFill="1" applyBorder="1" applyAlignment="1">
      <alignment horizontal="left" vertical="center"/>
    </xf>
    <xf numFmtId="0" fontId="12" fillId="2" borderId="24" xfId="0" applyNumberFormat="1" applyFont="1" applyFill="1" applyBorder="1" applyAlignment="1">
      <alignment vertical="center"/>
    </xf>
    <xf numFmtId="0" fontId="12" fillId="3" borderId="2" xfId="0" applyNumberFormat="1" applyFont="1" applyFill="1" applyBorder="1" applyAlignment="1">
      <alignment horizontal="left" vertical="center"/>
    </xf>
    <xf numFmtId="0" fontId="13" fillId="0" borderId="0" xfId="0" applyNumberFormat="1" applyFont="1" applyAlignment="1">
      <alignment horizontal="center" vertical="center"/>
    </xf>
    <xf numFmtId="0" fontId="13" fillId="0" borderId="0" xfId="0" applyNumberFormat="1" applyFont="1" applyAlignment="1">
      <alignment vertical="center"/>
    </xf>
    <xf numFmtId="0" fontId="13" fillId="2" borderId="14" xfId="0" applyNumberFormat="1" applyFont="1" applyFill="1" applyBorder="1" applyAlignment="1">
      <alignment vertical="center"/>
    </xf>
    <xf numFmtId="0" fontId="13" fillId="2" borderId="1" xfId="0" applyNumberFormat="1" applyFont="1" applyFill="1" applyBorder="1" applyAlignment="1">
      <alignment vertical="center"/>
    </xf>
    <xf numFmtId="0" fontId="2" fillId="0" borderId="3"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28" xfId="0" applyNumberFormat="1" applyFont="1" applyBorder="1" applyAlignment="1">
      <alignment vertical="center"/>
    </xf>
    <xf numFmtId="0" fontId="2" fillId="0" borderId="27" xfId="0" applyNumberFormat="1" applyFont="1" applyBorder="1" applyAlignment="1">
      <alignment vertical="center"/>
    </xf>
    <xf numFmtId="0" fontId="2" fillId="0" borderId="5" xfId="0" applyNumberFormat="1" applyFont="1" applyBorder="1" applyAlignment="1">
      <alignment horizontal="center" vertical="center"/>
    </xf>
    <xf numFmtId="0" fontId="2" fillId="0" borderId="19" xfId="0" applyNumberFormat="1" applyFont="1" applyBorder="1" applyAlignment="1">
      <alignment horizontal="left" vertical="center"/>
    </xf>
    <xf numFmtId="0" fontId="2" fillId="0" borderId="18" xfId="0" applyNumberFormat="1" applyFont="1" applyBorder="1" applyAlignment="1">
      <alignment vertical="center"/>
    </xf>
    <xf numFmtId="0" fontId="2" fillId="0" borderId="5" xfId="0" applyNumberFormat="1" applyFont="1" applyBorder="1" applyAlignment="1">
      <alignment horizontal="left" vertical="center"/>
    </xf>
    <xf numFmtId="0" fontId="2" fillId="0" borderId="17" xfId="0" applyNumberFormat="1" applyFont="1" applyBorder="1" applyAlignment="1">
      <alignment horizontal="left" vertical="center"/>
    </xf>
    <xf numFmtId="0" fontId="2" fillId="0" borderId="2"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4" xfId="0" applyNumberFormat="1" applyFont="1" applyBorder="1" applyAlignment="1">
      <alignment vertical="center"/>
    </xf>
    <xf numFmtId="0" fontId="2" fillId="0" borderId="2" xfId="0" applyNumberFormat="1" applyFont="1" applyBorder="1" applyAlignment="1">
      <alignment horizontal="center" vertical="center"/>
    </xf>
    <xf numFmtId="0" fontId="2" fillId="0" borderId="14" xfId="0" applyNumberFormat="1" applyFont="1" applyBorder="1" applyAlignment="1">
      <alignment vertical="center"/>
    </xf>
    <xf numFmtId="0" fontId="2" fillId="0" borderId="3" xfId="0" applyNumberFormat="1" applyFont="1" applyBorder="1" applyAlignment="1">
      <alignment vertical="center"/>
    </xf>
    <xf numFmtId="0" fontId="2" fillId="0" borderId="5" xfId="0" applyNumberFormat="1" applyFont="1" applyBorder="1" applyAlignment="1">
      <alignment vertical="center"/>
    </xf>
    <xf numFmtId="49" fontId="2" fillId="0" borderId="5" xfId="0" applyNumberFormat="1" applyFont="1" applyBorder="1" applyAlignment="1">
      <alignment vertical="center"/>
    </xf>
    <xf numFmtId="0" fontId="2" fillId="3" borderId="5" xfId="0" applyNumberFormat="1" applyFont="1" applyFill="1" applyBorder="1" applyAlignment="1">
      <alignment vertical="center"/>
    </xf>
    <xf numFmtId="0" fontId="2" fillId="0" borderId="2" xfId="0" applyNumberFormat="1" applyFont="1" applyBorder="1" applyAlignment="1">
      <alignment vertical="center"/>
    </xf>
    <xf numFmtId="49" fontId="2" fillId="0" borderId="2" xfId="0" applyNumberFormat="1" applyFont="1" applyBorder="1" applyAlignment="1">
      <alignment vertical="center"/>
    </xf>
    <xf numFmtId="0" fontId="4" fillId="2" borderId="15"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5" xfId="0" applyNumberFormat="1" applyFont="1" applyFill="1" applyBorder="1" applyAlignment="1">
      <alignment horizontal="center" vertical="center"/>
    </xf>
    <xf numFmtId="0" fontId="4" fillId="2" borderId="17" xfId="0" applyNumberFormat="1" applyFont="1" applyFill="1" applyBorder="1" applyAlignment="1">
      <alignment horizontal="center" vertical="center"/>
    </xf>
    <xf numFmtId="0" fontId="4" fillId="2" borderId="24" xfId="0" applyNumberFormat="1" applyFont="1" applyFill="1" applyBorder="1" applyAlignment="1">
      <alignment horizontal="center" vertical="center"/>
    </xf>
    <xf numFmtId="0" fontId="2" fillId="0" borderId="19" xfId="0" applyNumberFormat="1" applyFont="1" applyBorder="1" applyAlignment="1">
      <alignment vertical="center"/>
    </xf>
    <xf numFmtId="0" fontId="2" fillId="3" borderId="5" xfId="0" applyNumberFormat="1" applyFont="1" applyFill="1" applyBorder="1" applyAlignment="1">
      <alignment horizontal="left" vertical="center"/>
    </xf>
    <xf numFmtId="0" fontId="2" fillId="3" borderId="19" xfId="0" applyNumberFormat="1" applyFont="1" applyFill="1" applyBorder="1" applyAlignment="1">
      <alignment vertical="center"/>
    </xf>
    <xf numFmtId="0" fontId="2" fillId="3" borderId="25" xfId="0" applyNumberFormat="1" applyFont="1" applyFill="1" applyBorder="1" applyAlignment="1">
      <alignment vertical="center"/>
    </xf>
    <xf numFmtId="164" fontId="2" fillId="0" borderId="19" xfId="0" applyNumberFormat="1" applyFont="1" applyBorder="1" applyAlignment="1">
      <alignment vertical="center"/>
    </xf>
    <xf numFmtId="164" fontId="2" fillId="0" borderId="5" xfId="0" applyNumberFormat="1" applyFont="1" applyBorder="1" applyAlignment="1">
      <alignment vertical="center"/>
    </xf>
    <xf numFmtId="0" fontId="4" fillId="2" borderId="15" xfId="0" applyNumberFormat="1" applyFont="1" applyFill="1" applyBorder="1" applyAlignment="1">
      <alignment vertical="center"/>
    </xf>
    <xf numFmtId="0" fontId="4" fillId="2" borderId="4" xfId="0" applyNumberFormat="1" applyFont="1" applyFill="1" applyBorder="1" applyAlignment="1">
      <alignment vertical="center"/>
    </xf>
    <xf numFmtId="0" fontId="4" fillId="2" borderId="17" xfId="0" applyNumberFormat="1" applyFont="1" applyFill="1" applyBorder="1" applyAlignment="1">
      <alignment vertical="center"/>
    </xf>
    <xf numFmtId="0" fontId="4" fillId="2" borderId="24" xfId="0" applyNumberFormat="1" applyFont="1" applyFill="1" applyBorder="1" applyAlignment="1">
      <alignment vertical="center"/>
    </xf>
    <xf numFmtId="164" fontId="4" fillId="2" borderId="24" xfId="0" applyNumberFormat="1" applyFont="1" applyFill="1" applyBorder="1" applyAlignment="1">
      <alignment vertical="center"/>
    </xf>
    <xf numFmtId="0" fontId="2" fillId="0" borderId="15" xfId="0" applyNumberFormat="1" applyFont="1" applyBorder="1" applyAlignment="1">
      <alignment vertical="center"/>
    </xf>
    <xf numFmtId="164" fontId="2" fillId="0" borderId="4" xfId="0" applyNumberFormat="1" applyFont="1" applyBorder="1" applyAlignment="1">
      <alignment vertical="center"/>
    </xf>
    <xf numFmtId="164" fontId="2" fillId="0" borderId="15" xfId="0" applyNumberFormat="1" applyFont="1" applyBorder="1" applyAlignment="1">
      <alignment vertical="center"/>
    </xf>
    <xf numFmtId="164" fontId="2" fillId="3" borderId="19" xfId="0" applyNumberFormat="1" applyFont="1" applyFill="1" applyBorder="1" applyAlignment="1">
      <alignment vertical="center"/>
    </xf>
    <xf numFmtId="164" fontId="2" fillId="3" borderId="5" xfId="0" applyNumberFormat="1" applyFont="1" applyFill="1" applyBorder="1" applyAlignment="1">
      <alignment vertical="center"/>
    </xf>
    <xf numFmtId="164" fontId="2" fillId="0" borderId="26" xfId="0" applyNumberFormat="1" applyFont="1" applyBorder="1" applyAlignment="1">
      <alignment vertical="center"/>
    </xf>
    <xf numFmtId="164" fontId="4" fillId="2" borderId="15" xfId="0" applyNumberFormat="1" applyFont="1" applyFill="1" applyBorder="1" applyAlignment="1">
      <alignment vertical="center"/>
    </xf>
    <xf numFmtId="164" fontId="4" fillId="2" borderId="17" xfId="0" applyNumberFormat="1" applyFont="1" applyFill="1" applyBorder="1" applyAlignment="1">
      <alignment vertical="center"/>
    </xf>
    <xf numFmtId="0" fontId="2" fillId="3" borderId="26" xfId="0" applyNumberFormat="1" applyFont="1" applyFill="1" applyBorder="1" applyAlignment="1">
      <alignment vertical="center"/>
    </xf>
    <xf numFmtId="0" fontId="2" fillId="0" borderId="26" xfId="0" applyNumberFormat="1" applyFont="1" applyBorder="1" applyAlignment="1">
      <alignment vertical="center"/>
    </xf>
    <xf numFmtId="164" fontId="2" fillId="3" borderId="25" xfId="0" applyNumberFormat="1" applyFont="1" applyFill="1" applyBorder="1" applyAlignment="1">
      <alignment vertical="center"/>
    </xf>
    <xf numFmtId="164" fontId="2" fillId="0" borderId="3" xfId="0" applyNumberFormat="1" applyFont="1" applyBorder="1" applyAlignment="1">
      <alignment vertical="center"/>
    </xf>
    <xf numFmtId="164" fontId="4" fillId="2" borderId="28" xfId="0" applyNumberFormat="1" applyFont="1" applyFill="1" applyBorder="1" applyAlignment="1">
      <alignment vertical="center"/>
    </xf>
    <xf numFmtId="0" fontId="4" fillId="2" borderId="28" xfId="0" applyNumberFormat="1" applyFont="1" applyFill="1" applyBorder="1" applyAlignment="1">
      <alignment vertical="center"/>
    </xf>
    <xf numFmtId="0" fontId="13" fillId="2" borderId="15"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xf>
    <xf numFmtId="0" fontId="13" fillId="2" borderId="16" xfId="0" applyNumberFormat="1" applyFont="1" applyFill="1" applyBorder="1" applyAlignment="1">
      <alignment horizontal="center" vertical="center"/>
    </xf>
    <xf numFmtId="0" fontId="13" fillId="2" borderId="19" xfId="0" applyNumberFormat="1" applyFont="1" applyFill="1" applyBorder="1" applyAlignment="1">
      <alignment horizontal="center" vertical="center"/>
    </xf>
    <xf numFmtId="0" fontId="13" fillId="2" borderId="25" xfId="0" applyNumberFormat="1" applyFont="1" applyFill="1" applyBorder="1" applyAlignment="1">
      <alignment horizontal="center" vertical="center"/>
    </xf>
    <xf numFmtId="0" fontId="13" fillId="2" borderId="26" xfId="0" applyNumberFormat="1" applyFont="1" applyFill="1" applyBorder="1" applyAlignment="1">
      <alignment horizontal="center" vertical="center"/>
    </xf>
    <xf numFmtId="0" fontId="12" fillId="0" borderId="5" xfId="0" applyNumberFormat="1" applyFont="1" applyBorder="1" applyAlignment="1">
      <alignment horizontal="left" vertical="center"/>
    </xf>
    <xf numFmtId="0" fontId="12" fillId="0" borderId="4" xfId="0" applyNumberFormat="1" applyFont="1" applyBorder="1" applyAlignment="1">
      <alignment vertical="center"/>
    </xf>
    <xf numFmtId="164" fontId="12" fillId="0" borderId="4" xfId="0" applyNumberFormat="1" applyFont="1" applyBorder="1" applyAlignment="1">
      <alignment vertical="center"/>
    </xf>
    <xf numFmtId="0" fontId="12" fillId="0" borderId="16" xfId="0" applyNumberFormat="1" applyFont="1" applyBorder="1" applyAlignment="1">
      <alignment vertical="center"/>
    </xf>
    <xf numFmtId="0" fontId="12" fillId="3" borderId="19" xfId="0" applyNumberFormat="1" applyFont="1" applyFill="1" applyBorder="1" applyAlignment="1">
      <alignment vertical="center"/>
    </xf>
    <xf numFmtId="0" fontId="12" fillId="3" borderId="25" xfId="0" applyNumberFormat="1" applyFont="1" applyFill="1" applyBorder="1" applyAlignment="1">
      <alignment vertical="center"/>
    </xf>
    <xf numFmtId="0" fontId="12" fillId="3" borderId="26" xfId="0" applyNumberFormat="1" applyFont="1" applyFill="1" applyBorder="1" applyAlignment="1">
      <alignment vertical="center"/>
    </xf>
    <xf numFmtId="0" fontId="12" fillId="0" borderId="19" xfId="0" applyNumberFormat="1" applyFont="1" applyBorder="1" applyAlignment="1">
      <alignment vertical="center"/>
    </xf>
    <xf numFmtId="0" fontId="12" fillId="0" borderId="26" xfId="0" applyNumberFormat="1" applyFont="1" applyBorder="1" applyAlignment="1">
      <alignment vertical="center"/>
    </xf>
    <xf numFmtId="0" fontId="12" fillId="3" borderId="17" xfId="0" applyNumberFormat="1" applyFont="1" applyFill="1" applyBorder="1" applyAlignment="1">
      <alignment vertical="center"/>
    </xf>
    <xf numFmtId="0" fontId="12" fillId="3" borderId="24" xfId="0" applyNumberFormat="1" applyFont="1" applyFill="1" applyBorder="1" applyAlignment="1">
      <alignment vertical="center"/>
    </xf>
    <xf numFmtId="164" fontId="12" fillId="3" borderId="24" xfId="0" applyNumberFormat="1" applyFont="1" applyFill="1" applyBorder="1" applyAlignment="1">
      <alignment vertical="center"/>
    </xf>
    <xf numFmtId="0" fontId="12" fillId="3" borderId="18" xfId="0" applyNumberFormat="1" applyFont="1" applyFill="1" applyBorder="1" applyAlignment="1">
      <alignment vertical="center"/>
    </xf>
    <xf numFmtId="164" fontId="12" fillId="3" borderId="19" xfId="0" applyNumberFormat="1" applyFont="1" applyFill="1" applyBorder="1" applyAlignment="1">
      <alignment vertical="center"/>
    </xf>
    <xf numFmtId="164" fontId="12" fillId="0" borderId="19" xfId="0" applyNumberFormat="1" applyFont="1" applyBorder="1" applyAlignment="1">
      <alignment vertical="center"/>
    </xf>
    <xf numFmtId="164" fontId="12" fillId="3" borderId="17" xfId="0" applyNumberFormat="1" applyFont="1" applyFill="1" applyBorder="1" applyAlignment="1">
      <alignment vertical="center"/>
    </xf>
    <xf numFmtId="0" fontId="12" fillId="0" borderId="19" xfId="0" applyNumberFormat="1" applyFont="1" applyBorder="1" applyAlignment="1">
      <alignment horizontal="left" vertical="center"/>
    </xf>
    <xf numFmtId="0" fontId="13" fillId="2" borderId="17" xfId="0" applyNumberFormat="1" applyFont="1" applyFill="1" applyBorder="1" applyAlignment="1">
      <alignment horizontal="center" vertical="center"/>
    </xf>
    <xf numFmtId="0" fontId="13" fillId="2" borderId="24" xfId="0"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164" fontId="12" fillId="3" borderId="5" xfId="0" applyNumberFormat="1" applyFont="1" applyFill="1" applyBorder="1" applyAlignment="1">
      <alignment vertical="center"/>
    </xf>
    <xf numFmtId="164" fontId="12" fillId="0" borderId="5" xfId="0" applyNumberFormat="1" applyFont="1" applyBorder="1" applyAlignment="1">
      <alignment vertical="center"/>
    </xf>
    <xf numFmtId="164" fontId="12" fillId="3" borderId="25" xfId="0" applyNumberFormat="1" applyFont="1" applyFill="1" applyBorder="1" applyAlignment="1">
      <alignment horizontal="right" vertical="center"/>
    </xf>
    <xf numFmtId="164" fontId="12" fillId="0" borderId="2" xfId="0" applyNumberFormat="1" applyFont="1" applyBorder="1" applyAlignment="1">
      <alignment vertical="center"/>
    </xf>
    <xf numFmtId="0" fontId="4" fillId="2" borderId="25" xfId="0" applyNumberFormat="1" applyFont="1" applyFill="1" applyBorder="1" applyAlignment="1">
      <alignment vertical="center"/>
    </xf>
    <xf numFmtId="0" fontId="13" fillId="0" borderId="26" xfId="0" applyNumberFormat="1" applyFont="1" applyBorder="1" applyAlignment="1">
      <alignment horizontal="center" vertical="center" textRotation="90"/>
    </xf>
    <xf numFmtId="0" fontId="13" fillId="0" borderId="18" xfId="0" applyNumberFormat="1" applyFont="1" applyBorder="1" applyAlignment="1">
      <alignment horizontal="center" vertical="center" textRotation="90"/>
    </xf>
    <xf numFmtId="0" fontId="12" fillId="3" borderId="15" xfId="0" applyNumberFormat="1" applyFont="1" applyFill="1" applyBorder="1" applyAlignment="1">
      <alignment vertical="center"/>
    </xf>
    <xf numFmtId="0" fontId="12" fillId="3" borderId="4" xfId="0" applyNumberFormat="1" applyFont="1" applyFill="1" applyBorder="1" applyAlignment="1">
      <alignment vertical="center"/>
    </xf>
    <xf numFmtId="0" fontId="12" fillId="3" borderId="16" xfId="0" applyNumberFormat="1" applyFont="1" applyFill="1" applyBorder="1" applyAlignment="1">
      <alignment vertical="center"/>
    </xf>
    <xf numFmtId="0" fontId="2" fillId="0" borderId="20" xfId="0" applyNumberFormat="1" applyFont="1" applyBorder="1" applyAlignment="1">
      <alignment horizontal="left" vertical="center"/>
    </xf>
    <xf numFmtId="0" fontId="12" fillId="0" borderId="21" xfId="0" applyNumberFormat="1" applyFont="1" applyBorder="1" applyAlignment="1">
      <alignment vertical="center"/>
    </xf>
    <xf numFmtId="0" fontId="12" fillId="0" borderId="22" xfId="0" applyNumberFormat="1" applyFont="1" applyBorder="1" applyAlignment="1">
      <alignment vertical="center"/>
    </xf>
    <xf numFmtId="0" fontId="12" fillId="0" borderId="23" xfId="0" applyNumberFormat="1" applyFont="1" applyBorder="1" applyAlignment="1">
      <alignment vertical="center"/>
    </xf>
    <xf numFmtId="164" fontId="12" fillId="0" borderId="5" xfId="0" applyNumberFormat="1" applyFont="1" applyBorder="1" applyAlignment="1">
      <alignment horizontal="left" vertical="center"/>
    </xf>
    <xf numFmtId="164" fontId="12" fillId="3" borderId="5" xfId="0" applyNumberFormat="1" applyFont="1" applyFill="1" applyBorder="1" applyAlignment="1">
      <alignment horizontal="left" vertical="center"/>
    </xf>
    <xf numFmtId="0" fontId="12" fillId="0" borderId="17" xfId="0" applyNumberFormat="1" applyFont="1" applyBorder="1" applyAlignment="1">
      <alignment vertical="center"/>
    </xf>
    <xf numFmtId="0" fontId="12" fillId="0" borderId="24" xfId="0" applyNumberFormat="1" applyFont="1" applyBorder="1" applyAlignment="1">
      <alignment vertical="center"/>
    </xf>
    <xf numFmtId="0" fontId="12" fillId="0" borderId="18" xfId="0" applyNumberFormat="1" applyFont="1" applyBorder="1" applyAlignment="1">
      <alignment vertical="center"/>
    </xf>
    <xf numFmtId="0" fontId="12" fillId="0" borderId="3" xfId="0" applyNumberFormat="1" applyFont="1" applyBorder="1" applyAlignment="1">
      <alignment horizontal="left" vertical="center"/>
    </xf>
    <xf numFmtId="0" fontId="12" fillId="0" borderId="15" xfId="0" applyNumberFormat="1" applyFont="1" applyBorder="1" applyAlignment="1">
      <alignment vertical="center"/>
    </xf>
    <xf numFmtId="0" fontId="12" fillId="0" borderId="20" xfId="0" applyNumberFormat="1" applyFont="1" applyBorder="1" applyAlignment="1">
      <alignment horizontal="left" vertical="center"/>
    </xf>
    <xf numFmtId="0" fontId="12" fillId="2" borderId="19" xfId="0" applyNumberFormat="1" applyFont="1" applyFill="1" applyBorder="1" applyAlignment="1">
      <alignment vertical="center"/>
    </xf>
    <xf numFmtId="0" fontId="12" fillId="2" borderId="25" xfId="0" applyNumberFormat="1" applyFont="1" applyFill="1" applyBorder="1" applyAlignment="1">
      <alignment vertical="center"/>
    </xf>
    <xf numFmtId="0" fontId="12" fillId="2" borderId="26" xfId="0" applyNumberFormat="1" applyFont="1" applyFill="1" applyBorder="1" applyAlignment="1">
      <alignment vertical="center"/>
    </xf>
    <xf numFmtId="0" fontId="12" fillId="0" borderId="15" xfId="0" applyNumberFormat="1" applyFont="1" applyBorder="1" applyAlignment="1">
      <alignment horizontal="left" vertical="center"/>
    </xf>
    <xf numFmtId="0" fontId="12" fillId="0" borderId="21" xfId="0" applyNumberFormat="1" applyFont="1" applyBorder="1" applyAlignment="1">
      <alignment horizontal="left" vertical="center"/>
    </xf>
    <xf numFmtId="0" fontId="12" fillId="0" borderId="3" xfId="0" applyNumberFormat="1" applyFont="1" applyBorder="1" applyAlignment="1">
      <alignment vertical="center"/>
    </xf>
    <xf numFmtId="0" fontId="12" fillId="0" borderId="5" xfId="0" applyNumberFormat="1" applyFont="1" applyBorder="1" applyAlignment="1">
      <alignment vertical="center"/>
    </xf>
    <xf numFmtId="0" fontId="12" fillId="0" borderId="2" xfId="0" applyNumberFormat="1" applyFont="1" applyBorder="1" applyAlignment="1">
      <alignment vertical="center"/>
    </xf>
    <xf numFmtId="0" fontId="13" fillId="0" borderId="18" xfId="0" applyNumberFormat="1" applyFont="1" applyBorder="1" applyAlignment="1">
      <alignment horizontal="center" vertical="center"/>
    </xf>
    <xf numFmtId="164" fontId="12" fillId="0" borderId="4" xfId="0" applyNumberFormat="1" applyFont="1" applyBorder="1" applyAlignment="1">
      <alignment horizontal="right" vertical="center"/>
    </xf>
    <xf numFmtId="164" fontId="15" fillId="3" borderId="25" xfId="0" applyNumberFormat="1" applyFont="1" applyFill="1" applyBorder="1" applyAlignment="1">
      <alignment vertical="center"/>
    </xf>
    <xf numFmtId="0" fontId="16" fillId="0" borderId="4" xfId="0" applyNumberFormat="1" applyFont="1" applyBorder="1" applyAlignment="1">
      <alignment vertical="center"/>
    </xf>
    <xf numFmtId="0" fontId="16" fillId="3" borderId="25" xfId="0" applyNumberFormat="1" applyFont="1" applyFill="1" applyBorder="1" applyAlignment="1">
      <alignment vertical="center"/>
    </xf>
    <xf numFmtId="0" fontId="14" fillId="3" borderId="5" xfId="0" applyNumberFormat="1" applyFont="1" applyFill="1" applyBorder="1" applyAlignment="1">
      <alignment horizontal="left" vertical="center"/>
    </xf>
    <xf numFmtId="0" fontId="16" fillId="0" borderId="19" xfId="0" applyNumberFormat="1" applyFont="1" applyBorder="1" applyAlignment="1">
      <alignment vertical="center"/>
    </xf>
    <xf numFmtId="0" fontId="16" fillId="0" borderId="26" xfId="0" applyNumberFormat="1" applyFont="1" applyBorder="1" applyAlignment="1">
      <alignment vertical="center"/>
    </xf>
    <xf numFmtId="0" fontId="16" fillId="3" borderId="19" xfId="0" applyNumberFormat="1" applyFont="1" applyFill="1" applyBorder="1" applyAlignment="1">
      <alignment vertical="center"/>
    </xf>
    <xf numFmtId="0" fontId="14" fillId="3" borderId="19" xfId="0" applyNumberFormat="1" applyFont="1" applyFill="1" applyBorder="1" applyAlignment="1">
      <alignment horizontal="left" vertical="center"/>
    </xf>
    <xf numFmtId="0" fontId="13" fillId="2" borderId="2" xfId="0" applyNumberFormat="1" applyFont="1" applyFill="1" applyBorder="1" applyAlignment="1">
      <alignment horizontal="center" vertical="center" textRotation="90"/>
    </xf>
    <xf numFmtId="0" fontId="12" fillId="2" borderId="17" xfId="0" applyNumberFormat="1" applyFont="1" applyFill="1" applyBorder="1" applyAlignment="1">
      <alignment vertical="center"/>
    </xf>
    <xf numFmtId="0" fontId="12" fillId="2" borderId="18" xfId="0" applyNumberFormat="1" applyFont="1" applyFill="1" applyBorder="1" applyAlignment="1">
      <alignment vertical="center"/>
    </xf>
    <xf numFmtId="0" fontId="13" fillId="2" borderId="28" xfId="0" applyNumberFormat="1" applyFont="1" applyFill="1" applyBorder="1" applyAlignment="1">
      <alignment vertical="center"/>
    </xf>
    <xf numFmtId="0" fontId="13" fillId="0" borderId="3" xfId="0" applyNumberFormat="1" applyFont="1" applyBorder="1" applyAlignment="1">
      <alignment vertical="center"/>
    </xf>
    <xf numFmtId="0" fontId="13" fillId="0" borderId="5" xfId="0" applyNumberFormat="1" applyFont="1" applyBorder="1" applyAlignment="1">
      <alignment vertical="center"/>
    </xf>
    <xf numFmtId="0" fontId="13" fillId="2" borderId="19" xfId="0" applyNumberFormat="1" applyFont="1" applyFill="1" applyBorder="1" applyAlignment="1">
      <alignment vertical="center"/>
    </xf>
    <xf numFmtId="0" fontId="13" fillId="2" borderId="5" xfId="0" applyNumberFormat="1" applyFont="1" applyFill="1" applyBorder="1" applyAlignment="1">
      <alignment vertical="center"/>
    </xf>
    <xf numFmtId="164" fontId="0" fillId="0" borderId="0" xfId="0" applyNumberFormat="1" applyFont="1" applyAlignment="1">
      <alignment vertical="center"/>
    </xf>
    <xf numFmtId="0" fontId="2" fillId="0" borderId="5" xfId="0" applyNumberFormat="1" applyFont="1" applyBorder="1" applyAlignment="1">
      <alignment horizontal="right" vertical="center"/>
    </xf>
    <xf numFmtId="164" fontId="4" fillId="2" borderId="1" xfId="0" applyNumberFormat="1" applyFont="1" applyFill="1" applyBorder="1" applyAlignment="1">
      <alignment horizontal="right" vertical="center"/>
    </xf>
    <xf numFmtId="0" fontId="2" fillId="0" borderId="3" xfId="0" applyNumberFormat="1" applyFont="1" applyBorder="1" applyAlignment="1">
      <alignment horizontal="right" vertical="center"/>
    </xf>
    <xf numFmtId="0" fontId="4" fillId="2" borderId="1" xfId="0" applyNumberFormat="1" applyFont="1" applyFill="1" applyBorder="1" applyAlignment="1">
      <alignment horizontal="right" vertical="center"/>
    </xf>
    <xf numFmtId="0" fontId="2" fillId="0" borderId="5" xfId="0" applyNumberFormat="1" applyFont="1" applyFill="1" applyBorder="1" applyAlignment="1">
      <alignment vertical="center"/>
    </xf>
    <xf numFmtId="0" fontId="2" fillId="0" borderId="5" xfId="0" applyNumberFormat="1" applyFont="1" applyFill="1" applyBorder="1" applyAlignment="1">
      <alignment horizontal="center" vertical="center"/>
    </xf>
    <xf numFmtId="49" fontId="2" fillId="0" borderId="5" xfId="0" applyNumberFormat="1" applyFont="1" applyFill="1" applyBorder="1" applyAlignment="1">
      <alignment vertical="center"/>
    </xf>
    <xf numFmtId="0" fontId="2" fillId="4" borderId="5" xfId="0" applyNumberFormat="1" applyFont="1" applyFill="1" applyBorder="1" applyAlignment="1">
      <alignment vertical="center"/>
    </xf>
    <xf numFmtId="0" fontId="2" fillId="4" borderId="5" xfId="0" applyNumberFormat="1" applyFont="1" applyFill="1" applyBorder="1" applyAlignment="1">
      <alignment horizontal="center" vertical="center"/>
    </xf>
    <xf numFmtId="49" fontId="2" fillId="4" borderId="5" xfId="0" applyNumberFormat="1" applyFont="1" applyFill="1" applyBorder="1" applyAlignment="1">
      <alignment vertical="center"/>
    </xf>
    <xf numFmtId="0" fontId="2" fillId="4" borderId="2" xfId="0" applyNumberFormat="1" applyFont="1" applyFill="1" applyBorder="1" applyAlignment="1">
      <alignment vertical="center"/>
    </xf>
    <xf numFmtId="0" fontId="2" fillId="4" borderId="2" xfId="0" applyNumberFormat="1" applyFont="1" applyFill="1" applyBorder="1" applyAlignment="1">
      <alignment horizontal="center" vertical="center"/>
    </xf>
    <xf numFmtId="49" fontId="2" fillId="4" borderId="2" xfId="0" applyNumberFormat="1" applyFont="1" applyFill="1" applyBorder="1" applyAlignment="1">
      <alignment vertical="center"/>
    </xf>
    <xf numFmtId="0" fontId="2" fillId="5" borderId="5" xfId="0" applyNumberFormat="1" applyFont="1" applyFill="1" applyBorder="1" applyAlignment="1">
      <alignment vertical="center"/>
    </xf>
    <xf numFmtId="0" fontId="2" fillId="5" borderId="5" xfId="0" applyNumberFormat="1" applyFont="1" applyFill="1" applyBorder="1" applyAlignment="1">
      <alignment horizontal="center" vertical="center"/>
    </xf>
    <xf numFmtId="49" fontId="2" fillId="5" borderId="5" xfId="0" applyNumberFormat="1" applyFont="1" applyFill="1" applyBorder="1" applyAlignment="1">
      <alignment vertical="center"/>
    </xf>
    <xf numFmtId="0" fontId="17" fillId="3" borderId="25" xfId="0" applyNumberFormat="1" applyFont="1" applyFill="1" applyBorder="1" applyAlignment="1">
      <alignment vertical="center"/>
    </xf>
    <xf numFmtId="164" fontId="18" fillId="0" borderId="30" xfId="0" applyNumberFormat="1" applyFont="1" applyFill="1" applyBorder="1" applyAlignment="1">
      <alignment vertical="center"/>
    </xf>
    <xf numFmtId="164" fontId="2" fillId="0" borderId="25" xfId="0" applyNumberFormat="1" applyFont="1" applyBorder="1" applyAlignment="1">
      <alignment vertical="center"/>
    </xf>
    <xf numFmtId="164" fontId="2" fillId="0" borderId="32" xfId="0" applyNumberFormat="1" applyFont="1" applyBorder="1" applyAlignment="1">
      <alignment horizontal="right" vertical="center"/>
    </xf>
    <xf numFmtId="164" fontId="2" fillId="0" borderId="33" xfId="0" applyNumberFormat="1" applyFont="1" applyBorder="1" applyAlignment="1">
      <alignment vertical="center"/>
    </xf>
    <xf numFmtId="164" fontId="2" fillId="0" borderId="34" xfId="0" applyNumberFormat="1" applyFont="1" applyBorder="1" applyAlignment="1">
      <alignment vertical="center"/>
    </xf>
    <xf numFmtId="164" fontId="2" fillId="0" borderId="29" xfId="0" applyNumberFormat="1" applyFont="1" applyBorder="1" applyAlignment="1">
      <alignment horizontal="right" vertical="center"/>
    </xf>
    <xf numFmtId="164" fontId="2" fillId="0" borderId="35" xfId="0" applyNumberFormat="1" applyFont="1" applyBorder="1" applyAlignment="1">
      <alignment vertical="center"/>
    </xf>
    <xf numFmtId="164" fontId="2" fillId="0" borderId="36" xfId="0" applyNumberFormat="1" applyFont="1" applyBorder="1" applyAlignment="1">
      <alignment horizontal="right" vertical="center"/>
    </xf>
    <xf numFmtId="164" fontId="2" fillId="0" borderId="37" xfId="0" applyNumberFormat="1" applyFont="1" applyBorder="1" applyAlignment="1">
      <alignment vertical="center"/>
    </xf>
    <xf numFmtId="164" fontId="2" fillId="0" borderId="31" xfId="0" applyNumberFormat="1" applyFont="1" applyBorder="1" applyAlignment="1">
      <alignment vertical="center"/>
    </xf>
    <xf numFmtId="0" fontId="2" fillId="0" borderId="19" xfId="0" applyNumberFormat="1" applyFont="1" applyFill="1" applyBorder="1" applyAlignment="1">
      <alignment vertical="center"/>
    </xf>
    <xf numFmtId="0" fontId="2" fillId="0" borderId="25" xfId="0" applyNumberFormat="1" applyFont="1" applyFill="1" applyBorder="1" applyAlignment="1">
      <alignment vertical="center"/>
    </xf>
    <xf numFmtId="164" fontId="4" fillId="2" borderId="19"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37" xfId="0" applyNumberFormat="1" applyFont="1" applyFill="1" applyBorder="1" applyAlignment="1">
      <alignment vertical="center"/>
    </xf>
    <xf numFmtId="0" fontId="2" fillId="0" borderId="31" xfId="0" applyNumberFormat="1" applyFont="1" applyFill="1" applyBorder="1" applyAlignment="1">
      <alignment vertical="center"/>
    </xf>
    <xf numFmtId="164" fontId="18" fillId="0" borderId="25" xfId="0" applyNumberFormat="1" applyFont="1" applyBorder="1" applyAlignment="1">
      <alignment vertical="center"/>
    </xf>
    <xf numFmtId="164" fontId="2" fillId="0" borderId="37" xfId="0" applyNumberFormat="1" applyFont="1" applyBorder="1" applyAlignment="1">
      <alignment horizontal="right" vertical="center"/>
    </xf>
    <xf numFmtId="164" fontId="2" fillId="0" borderId="25" xfId="0" applyNumberFormat="1" applyFont="1" applyBorder="1" applyAlignment="1">
      <alignment horizontal="right"/>
    </xf>
    <xf numFmtId="164" fontId="2" fillId="0" borderId="33" xfId="0" applyNumberFormat="1" applyFont="1" applyBorder="1" applyAlignment="1">
      <alignment horizontal="right" vertical="center"/>
    </xf>
    <xf numFmtId="164" fontId="2" fillId="0" borderId="25" xfId="0" applyNumberFormat="1" applyFont="1" applyBorder="1" applyAlignment="1">
      <alignment horizontal="right" vertical="center"/>
    </xf>
    <xf numFmtId="0" fontId="12" fillId="0" borderId="19" xfId="0" applyNumberFormat="1" applyFont="1" applyFill="1" applyBorder="1" applyAlignment="1">
      <alignment vertical="center"/>
    </xf>
    <xf numFmtId="0" fontId="12" fillId="5" borderId="0" xfId="0" applyNumberFormat="1" applyFont="1" applyFill="1" applyAlignment="1">
      <alignment vertical="center"/>
    </xf>
    <xf numFmtId="0" fontId="12" fillId="5" borderId="26" xfId="0" applyNumberFormat="1" applyFont="1" applyFill="1" applyBorder="1" applyAlignment="1">
      <alignment vertical="center"/>
    </xf>
    <xf numFmtId="0" fontId="13" fillId="6" borderId="3" xfId="0" applyNumberFormat="1" applyFont="1" applyFill="1" applyBorder="1" applyAlignment="1">
      <alignment horizontal="center" vertical="center"/>
    </xf>
    <xf numFmtId="0" fontId="13" fillId="6" borderId="5" xfId="0" applyNumberFormat="1" applyFont="1" applyFill="1" applyBorder="1" applyAlignment="1">
      <alignment horizontal="center" vertical="center"/>
    </xf>
    <xf numFmtId="0" fontId="12" fillId="5" borderId="15" xfId="0" applyNumberFormat="1" applyFont="1" applyFill="1" applyBorder="1" applyAlignment="1">
      <alignment vertical="center"/>
    </xf>
    <xf numFmtId="0" fontId="12" fillId="5" borderId="4" xfId="0" applyNumberFormat="1" applyFont="1" applyFill="1" applyBorder="1" applyAlignment="1">
      <alignment vertical="center"/>
    </xf>
    <xf numFmtId="0" fontId="12" fillId="5" borderId="19" xfId="0" applyNumberFormat="1" applyFont="1" applyFill="1" applyBorder="1" applyAlignment="1">
      <alignment vertical="center"/>
    </xf>
    <xf numFmtId="0" fontId="12" fillId="5" borderId="25" xfId="0" applyNumberFormat="1" applyFont="1" applyFill="1" applyBorder="1" applyAlignment="1">
      <alignment vertical="center"/>
    </xf>
    <xf numFmtId="0" fontId="13" fillId="7" borderId="5" xfId="0" applyNumberFormat="1" applyFont="1" applyFill="1" applyBorder="1" applyAlignment="1">
      <alignment horizontal="center" vertical="center"/>
    </xf>
    <xf numFmtId="0" fontId="12" fillId="7" borderId="19" xfId="0" applyNumberFormat="1" applyFont="1" applyFill="1" applyBorder="1" applyAlignment="1">
      <alignment horizontal="left" vertical="center"/>
    </xf>
    <xf numFmtId="0" fontId="12" fillId="7" borderId="19" xfId="0" applyNumberFormat="1" applyFont="1" applyFill="1" applyBorder="1" applyAlignment="1">
      <alignment vertical="center"/>
    </xf>
    <xf numFmtId="0" fontId="12" fillId="7" borderId="25" xfId="0" applyNumberFormat="1" applyFont="1" applyFill="1" applyBorder="1" applyAlignment="1">
      <alignment vertical="center"/>
    </xf>
    <xf numFmtId="0" fontId="12" fillId="7" borderId="5" xfId="0" applyNumberFormat="1" applyFont="1" applyFill="1" applyBorder="1" applyAlignment="1">
      <alignment horizontal="left" vertical="center"/>
    </xf>
    <xf numFmtId="0" fontId="12" fillId="7" borderId="26" xfId="0" applyNumberFormat="1" applyFont="1" applyFill="1" applyBorder="1" applyAlignment="1">
      <alignment vertical="center"/>
    </xf>
    <xf numFmtId="0" fontId="12" fillId="0" borderId="25" xfId="0" applyNumberFormat="1" applyFont="1" applyFill="1" applyBorder="1" applyAlignment="1">
      <alignment vertical="center"/>
    </xf>
    <xf numFmtId="0" fontId="12" fillId="0" borderId="25" xfId="0" applyNumberFormat="1" applyFont="1" applyFill="1" applyBorder="1" applyAlignment="1">
      <alignment horizontal="left" vertical="center"/>
    </xf>
    <xf numFmtId="0" fontId="12" fillId="0" borderId="25" xfId="0" applyNumberFormat="1" applyFont="1" applyBorder="1" applyAlignment="1">
      <alignment vertical="center"/>
    </xf>
    <xf numFmtId="164" fontId="0" fillId="0" borderId="25" xfId="0" applyNumberFormat="1" applyFont="1" applyBorder="1" applyAlignment="1">
      <alignment vertical="center"/>
    </xf>
    <xf numFmtId="0" fontId="13" fillId="0" borderId="19" xfId="0" applyNumberFormat="1" applyFont="1" applyFill="1" applyBorder="1" applyAlignment="1">
      <alignment horizontal="center" vertical="center"/>
    </xf>
    <xf numFmtId="0" fontId="12" fillId="3" borderId="5" xfId="0" applyNumberFormat="1" applyFont="1" applyFill="1" applyBorder="1" applyAlignment="1">
      <alignment vertical="center"/>
    </xf>
    <xf numFmtId="0" fontId="12" fillId="8" borderId="5" xfId="0" applyNumberFormat="1" applyFont="1" applyFill="1" applyBorder="1" applyAlignment="1">
      <alignment horizontal="left" vertical="center"/>
    </xf>
    <xf numFmtId="0" fontId="12" fillId="8" borderId="19" xfId="0" applyNumberFormat="1" applyFont="1" applyFill="1" applyBorder="1" applyAlignment="1">
      <alignment vertical="center"/>
    </xf>
    <xf numFmtId="0" fontId="12" fillId="8" borderId="25" xfId="0" applyNumberFormat="1" applyFont="1" applyFill="1" applyBorder="1" applyAlignment="1">
      <alignment vertical="center"/>
    </xf>
    <xf numFmtId="0" fontId="12" fillId="8" borderId="26" xfId="0" applyNumberFormat="1" applyFont="1" applyFill="1" applyBorder="1" applyAlignment="1">
      <alignment vertical="center"/>
    </xf>
    <xf numFmtId="0" fontId="18" fillId="0" borderId="0" xfId="0" applyNumberFormat="1" applyFont="1" applyFill="1" applyAlignment="1">
      <alignment vertical="center"/>
    </xf>
    <xf numFmtId="0" fontId="2" fillId="0" borderId="3" xfId="0" applyNumberFormat="1" applyFont="1" applyFill="1" applyBorder="1" applyAlignment="1">
      <alignment vertical="center"/>
    </xf>
    <xf numFmtId="0" fontId="2" fillId="0" borderId="2" xfId="0" applyNumberFormat="1" applyFont="1" applyFill="1" applyBorder="1" applyAlignment="1">
      <alignment vertical="center"/>
    </xf>
    <xf numFmtId="0" fontId="12" fillId="0" borderId="3" xfId="0" applyNumberFormat="1" applyFont="1" applyFill="1" applyBorder="1" applyAlignment="1">
      <alignment vertical="center"/>
    </xf>
    <xf numFmtId="0" fontId="12" fillId="0" borderId="5" xfId="0" applyNumberFormat="1" applyFont="1" applyFill="1" applyBorder="1" applyAlignment="1">
      <alignment vertical="center"/>
    </xf>
    <xf numFmtId="0" fontId="12" fillId="0" borderId="2" xfId="0" applyNumberFormat="1" applyFont="1" applyFill="1" applyBorder="1" applyAlignment="1">
      <alignment vertical="center"/>
    </xf>
    <xf numFmtId="164" fontId="2" fillId="0" borderId="4" xfId="0" applyNumberFormat="1" applyFont="1" applyBorder="1" applyAlignment="1">
      <alignment horizontal="right" vertical="center"/>
    </xf>
    <xf numFmtId="0" fontId="2" fillId="0" borderId="0" xfId="0" applyNumberFormat="1" applyFont="1" applyFill="1" applyAlignment="1">
      <alignment vertical="center"/>
    </xf>
    <xf numFmtId="0" fontId="12" fillId="9" borderId="3" xfId="0" applyNumberFormat="1" applyFont="1" applyFill="1" applyBorder="1" applyAlignment="1">
      <alignment vertical="center"/>
    </xf>
    <xf numFmtId="0" fontId="12" fillId="9" borderId="15" xfId="0" applyNumberFormat="1" applyFont="1" applyFill="1" applyBorder="1" applyAlignment="1">
      <alignment vertical="center"/>
    </xf>
    <xf numFmtId="0" fontId="12" fillId="9" borderId="4" xfId="0" applyNumberFormat="1" applyFont="1" applyFill="1" applyBorder="1" applyAlignment="1">
      <alignment vertical="center"/>
    </xf>
    <xf numFmtId="0" fontId="12" fillId="9" borderId="5" xfId="0" applyNumberFormat="1" applyFont="1" applyFill="1" applyBorder="1" applyAlignment="1">
      <alignment vertical="center"/>
    </xf>
    <xf numFmtId="0" fontId="12" fillId="9" borderId="19" xfId="0" applyNumberFormat="1" applyFont="1" applyFill="1" applyBorder="1" applyAlignment="1">
      <alignment vertical="center"/>
    </xf>
    <xf numFmtId="0" fontId="12" fillId="9" borderId="0" xfId="0" applyNumberFormat="1" applyFont="1" applyFill="1" applyAlignment="1">
      <alignment vertical="center"/>
    </xf>
    <xf numFmtId="0" fontId="13" fillId="9" borderId="14" xfId="0" applyNumberFormat="1" applyFont="1" applyFill="1" applyBorder="1" applyAlignment="1">
      <alignment vertical="center"/>
    </xf>
    <xf numFmtId="0" fontId="13" fillId="9" borderId="28" xfId="0" applyNumberFormat="1" applyFont="1" applyFill="1" applyBorder="1" applyAlignment="1">
      <alignment vertical="center"/>
    </xf>
    <xf numFmtId="0" fontId="13" fillId="9" borderId="1" xfId="0" applyNumberFormat="1" applyFont="1" applyFill="1" applyBorder="1" applyAlignment="1">
      <alignment vertical="center"/>
    </xf>
    <xf numFmtId="0" fontId="2" fillId="9" borderId="3" xfId="0" applyNumberFormat="1" applyFont="1" applyFill="1" applyBorder="1" applyAlignment="1">
      <alignment vertical="center"/>
    </xf>
    <xf numFmtId="0" fontId="2" fillId="9" borderId="15" xfId="0" applyNumberFormat="1" applyFont="1" applyFill="1" applyBorder="1" applyAlignment="1">
      <alignment vertical="center"/>
    </xf>
    <xf numFmtId="164" fontId="2" fillId="9" borderId="32" xfId="0" applyNumberFormat="1" applyFont="1" applyFill="1" applyBorder="1" applyAlignment="1">
      <alignment horizontal="right" vertical="center"/>
    </xf>
    <xf numFmtId="164" fontId="2" fillId="9" borderId="33" xfId="0" applyNumberFormat="1" applyFont="1" applyFill="1" applyBorder="1" applyAlignment="1">
      <alignment vertical="center"/>
    </xf>
    <xf numFmtId="164" fontId="2" fillId="9" borderId="34" xfId="0" applyNumberFormat="1" applyFont="1" applyFill="1" applyBorder="1" applyAlignment="1">
      <alignment vertical="center"/>
    </xf>
    <xf numFmtId="164" fontId="2" fillId="9" borderId="16" xfId="0" applyNumberFormat="1" applyFont="1" applyFill="1" applyBorder="1" applyAlignment="1">
      <alignment vertical="center"/>
    </xf>
    <xf numFmtId="0" fontId="2" fillId="9" borderId="5" xfId="0" applyNumberFormat="1" applyFont="1" applyFill="1" applyBorder="1" applyAlignment="1">
      <alignment vertical="center"/>
    </xf>
    <xf numFmtId="0" fontId="2" fillId="9" borderId="19" xfId="0" applyNumberFormat="1" applyFont="1" applyFill="1" applyBorder="1" applyAlignment="1">
      <alignment vertical="center"/>
    </xf>
    <xf numFmtId="164" fontId="2" fillId="9" borderId="29" xfId="0" applyNumberFormat="1" applyFont="1" applyFill="1" applyBorder="1" applyAlignment="1">
      <alignment horizontal="right" vertical="center"/>
    </xf>
    <xf numFmtId="164" fontId="2" fillId="9" borderId="25" xfId="0" applyNumberFormat="1" applyFont="1" applyFill="1" applyBorder="1" applyAlignment="1">
      <alignment vertical="center"/>
    </xf>
    <xf numFmtId="164" fontId="2" fillId="9" borderId="35" xfId="0" applyNumberFormat="1" applyFont="1" applyFill="1" applyBorder="1" applyAlignment="1">
      <alignment vertical="center"/>
    </xf>
    <xf numFmtId="164" fontId="2" fillId="9" borderId="26" xfId="0" applyNumberFormat="1" applyFont="1" applyFill="1" applyBorder="1" applyAlignment="1">
      <alignment vertical="center"/>
    </xf>
    <xf numFmtId="164" fontId="2" fillId="9" borderId="36" xfId="0" applyNumberFormat="1" applyFont="1" applyFill="1" applyBorder="1" applyAlignment="1">
      <alignment horizontal="right" vertical="center"/>
    </xf>
    <xf numFmtId="164" fontId="2" fillId="9" borderId="37" xfId="0" applyNumberFormat="1" applyFont="1" applyFill="1" applyBorder="1" applyAlignment="1">
      <alignment vertical="center"/>
    </xf>
    <xf numFmtId="164" fontId="2" fillId="9" borderId="31" xfId="0" applyNumberFormat="1" applyFont="1" applyFill="1" applyBorder="1" applyAlignment="1">
      <alignment vertical="center"/>
    </xf>
    <xf numFmtId="164" fontId="18" fillId="9" borderId="31" xfId="0" applyNumberFormat="1" applyFont="1" applyFill="1" applyBorder="1" applyAlignment="1">
      <alignment vertical="center"/>
    </xf>
    <xf numFmtId="0" fontId="4" fillId="9" borderId="14" xfId="0" applyNumberFormat="1" applyFont="1" applyFill="1" applyBorder="1" applyAlignment="1">
      <alignment vertical="center"/>
    </xf>
    <xf numFmtId="164" fontId="4" fillId="9" borderId="17" xfId="0" applyNumberFormat="1" applyFont="1" applyFill="1" applyBorder="1" applyAlignment="1">
      <alignment vertical="center"/>
    </xf>
    <xf numFmtId="164" fontId="4" fillId="9" borderId="24" xfId="0" applyNumberFormat="1" applyFont="1" applyFill="1" applyBorder="1" applyAlignment="1">
      <alignment vertical="center"/>
    </xf>
    <xf numFmtId="164" fontId="4" fillId="9" borderId="2" xfId="0" applyNumberFormat="1" applyFont="1" applyFill="1" applyBorder="1" applyAlignment="1">
      <alignment vertical="center"/>
    </xf>
    <xf numFmtId="164" fontId="2" fillId="9" borderId="15" xfId="0" applyNumberFormat="1" applyFont="1" applyFill="1" applyBorder="1" applyAlignment="1">
      <alignment vertical="center"/>
    </xf>
    <xf numFmtId="164" fontId="2" fillId="9" borderId="4" xfId="0" applyNumberFormat="1" applyFont="1" applyFill="1" applyBorder="1" applyAlignment="1">
      <alignment vertical="center"/>
    </xf>
    <xf numFmtId="0" fontId="2" fillId="9" borderId="5" xfId="0" applyNumberFormat="1" applyFont="1" applyFill="1" applyBorder="1" applyAlignment="1">
      <alignment horizontal="right" vertical="center"/>
    </xf>
    <xf numFmtId="0" fontId="2" fillId="9" borderId="0" xfId="0" applyNumberFormat="1" applyFont="1" applyFill="1" applyAlignment="1">
      <alignment vertical="center"/>
    </xf>
    <xf numFmtId="164" fontId="4" fillId="9" borderId="14" xfId="0" applyNumberFormat="1" applyFont="1" applyFill="1" applyBorder="1" applyAlignment="1">
      <alignment vertical="center"/>
    </xf>
    <xf numFmtId="164" fontId="4" fillId="9" borderId="28" xfId="0" applyNumberFormat="1" applyFont="1" applyFill="1" applyBorder="1" applyAlignment="1">
      <alignment vertical="center"/>
    </xf>
    <xf numFmtId="164" fontId="4" fillId="9" borderId="1" xfId="0" applyNumberFormat="1" applyFont="1" applyFill="1" applyBorder="1" applyAlignment="1">
      <alignment horizontal="right" vertical="center"/>
    </xf>
    <xf numFmtId="164" fontId="0" fillId="0" borderId="0" xfId="0" applyNumberFormat="1" applyFont="1" applyAlignment="1">
      <alignment vertical="center"/>
    </xf>
    <xf numFmtId="0" fontId="2" fillId="0" borderId="0" xfId="0" applyNumberFormat="1" applyFont="1" applyAlignment="1">
      <alignment vertical="center"/>
    </xf>
    <xf numFmtId="0" fontId="2" fillId="0" borderId="0" xfId="0" applyNumberFormat="1" applyFont="1" applyAlignment="1">
      <alignment horizontal="left" vertical="center"/>
    </xf>
    <xf numFmtId="0" fontId="13" fillId="0" borderId="26" xfId="0" applyNumberFormat="1" applyFont="1" applyBorder="1" applyAlignment="1">
      <alignment horizontal="center" vertical="center"/>
    </xf>
    <xf numFmtId="0" fontId="13" fillId="2" borderId="3"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textRotation="90"/>
    </xf>
    <xf numFmtId="0" fontId="13" fillId="2" borderId="3" xfId="0" applyNumberFormat="1" applyFont="1" applyFill="1" applyBorder="1" applyAlignment="1">
      <alignment horizontal="center" vertical="center" wrapText="1"/>
    </xf>
    <xf numFmtId="164" fontId="0" fillId="0" borderId="0" xfId="0" applyNumberFormat="1" applyFont="1" applyAlignment="1">
      <alignment vertical="center"/>
    </xf>
    <xf numFmtId="0" fontId="13" fillId="2" borderId="3"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xf>
    <xf numFmtId="0" fontId="12" fillId="0" borderId="0" xfId="0" applyNumberFormat="1" applyFont="1" applyAlignment="1">
      <alignment horizontal="center" vertical="center"/>
    </xf>
    <xf numFmtId="0" fontId="12" fillId="0" borderId="4" xfId="0" applyNumberFormat="1" applyFont="1" applyBorder="1" applyAlignment="1">
      <alignment horizontal="center" vertical="center"/>
    </xf>
    <xf numFmtId="164" fontId="12" fillId="0" borderId="4"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3" borderId="19" xfId="0" applyNumberFormat="1" applyFont="1" applyFill="1" applyBorder="1" applyAlignment="1">
      <alignment horizontal="center" vertical="center"/>
    </xf>
    <xf numFmtId="0" fontId="12" fillId="3" borderId="25" xfId="0" applyNumberFormat="1" applyFont="1" applyFill="1" applyBorder="1" applyAlignment="1">
      <alignment horizontal="center" vertical="center"/>
    </xf>
    <xf numFmtId="0" fontId="12" fillId="3" borderId="26" xfId="0" applyNumberFormat="1" applyFont="1" applyFill="1" applyBorder="1" applyAlignment="1">
      <alignment horizontal="center" vertical="center"/>
    </xf>
    <xf numFmtId="0" fontId="12" fillId="0" borderId="19" xfId="0" applyNumberFormat="1" applyFont="1" applyBorder="1" applyAlignment="1">
      <alignment horizontal="center" vertical="center"/>
    </xf>
    <xf numFmtId="164" fontId="12" fillId="0" borderId="0" xfId="0" applyNumberFormat="1" applyFont="1" applyAlignment="1">
      <alignment horizontal="center" vertical="center"/>
    </xf>
    <xf numFmtId="0" fontId="12" fillId="0" borderId="26" xfId="0" applyNumberFormat="1" applyFont="1" applyBorder="1" applyAlignment="1">
      <alignment horizontal="center" vertical="center"/>
    </xf>
    <xf numFmtId="164" fontId="0" fillId="0" borderId="0" xfId="0" applyNumberFormat="1" applyFont="1" applyAlignment="1">
      <alignment horizontal="center" vertical="center"/>
    </xf>
    <xf numFmtId="0" fontId="13" fillId="2" borderId="26" xfId="0" applyNumberFormat="1" applyFont="1" applyFill="1" applyBorder="1" applyAlignment="1">
      <alignment horizontal="left" vertical="center"/>
    </xf>
    <xf numFmtId="0" fontId="13" fillId="2" borderId="5" xfId="0" applyNumberFormat="1" applyFont="1" applyFill="1" applyBorder="1" applyAlignment="1">
      <alignment horizontal="left" vertical="center"/>
    </xf>
    <xf numFmtId="164" fontId="0" fillId="0" borderId="0" xfId="0" applyNumberFormat="1" applyFont="1" applyAlignment="1">
      <alignment horizontal="left" vertical="center"/>
    </xf>
    <xf numFmtId="164" fontId="0" fillId="0" borderId="0" xfId="0" applyNumberFormat="1" applyFont="1" applyFill="1" applyAlignment="1">
      <alignment horizontal="center" vertical="center"/>
    </xf>
    <xf numFmtId="0" fontId="12" fillId="11" borderId="26" xfId="0" applyNumberFormat="1" applyFont="1" applyFill="1" applyBorder="1" applyAlignment="1">
      <alignment horizontal="center" vertical="center"/>
    </xf>
    <xf numFmtId="0" fontId="12" fillId="11" borderId="25" xfId="0" applyNumberFormat="1" applyFont="1" applyFill="1" applyBorder="1" applyAlignment="1">
      <alignment horizontal="center" vertical="center"/>
    </xf>
    <xf numFmtId="0" fontId="13" fillId="10" borderId="29" xfId="0" applyNumberFormat="1" applyFont="1" applyFill="1" applyBorder="1" applyAlignment="1">
      <alignment horizontal="left" vertical="center"/>
    </xf>
    <xf numFmtId="0" fontId="12" fillId="11" borderId="35" xfId="0" applyNumberFormat="1" applyFont="1" applyFill="1" applyBorder="1" applyAlignment="1">
      <alignment vertical="center"/>
    </xf>
    <xf numFmtId="0" fontId="13" fillId="10" borderId="32" xfId="0" applyNumberFormat="1" applyFont="1" applyFill="1" applyBorder="1" applyAlignment="1">
      <alignment horizontal="left" vertical="center"/>
    </xf>
    <xf numFmtId="0" fontId="12" fillId="11" borderId="34" xfId="0" applyNumberFormat="1" applyFont="1" applyFill="1" applyBorder="1" applyAlignment="1">
      <alignment vertical="center"/>
    </xf>
    <xf numFmtId="0" fontId="12" fillId="11" borderId="33" xfId="0" applyNumberFormat="1" applyFont="1" applyFill="1" applyBorder="1" applyAlignment="1">
      <alignment horizontal="center" vertical="center"/>
    </xf>
    <xf numFmtId="164" fontId="12" fillId="11" borderId="33" xfId="0" applyNumberFormat="1" applyFont="1" applyFill="1" applyBorder="1" applyAlignment="1">
      <alignment horizontal="center" vertical="center"/>
    </xf>
    <xf numFmtId="0" fontId="12" fillId="11" borderId="38" xfId="0" applyNumberFormat="1" applyFont="1" applyFill="1" applyBorder="1" applyAlignment="1">
      <alignment horizontal="center" vertical="center"/>
    </xf>
    <xf numFmtId="164" fontId="12" fillId="11" borderId="25" xfId="0" applyNumberFormat="1" applyFont="1" applyFill="1" applyBorder="1" applyAlignment="1">
      <alignment horizontal="center" vertical="center"/>
    </xf>
    <xf numFmtId="0" fontId="13" fillId="10" borderId="39" xfId="0" applyNumberFormat="1" applyFont="1" applyFill="1" applyBorder="1" applyAlignment="1">
      <alignment horizontal="left" vertical="center"/>
    </xf>
    <xf numFmtId="0" fontId="12" fillId="12" borderId="41" xfId="0" applyNumberFormat="1" applyFont="1" applyFill="1" applyBorder="1" applyAlignment="1">
      <alignment horizontal="center" vertical="center"/>
    </xf>
    <xf numFmtId="164" fontId="12" fillId="12" borderId="41" xfId="0" applyNumberFormat="1" applyFont="1" applyFill="1" applyBorder="1" applyAlignment="1">
      <alignment horizontal="center" vertical="center"/>
    </xf>
    <xf numFmtId="0" fontId="12" fillId="12" borderId="42" xfId="0" applyNumberFormat="1" applyFont="1" applyFill="1" applyBorder="1" applyAlignment="1">
      <alignment horizontal="center" vertical="center"/>
    </xf>
    <xf numFmtId="0" fontId="19" fillId="12" borderId="40" xfId="0" applyNumberFormat="1" applyFont="1" applyFill="1" applyBorder="1" applyAlignment="1">
      <alignment horizontal="left" vertical="center"/>
    </xf>
    <xf numFmtId="0" fontId="20" fillId="0" borderId="0" xfId="0" applyNumberFormat="1" applyFont="1" applyAlignment="1">
      <alignment vertical="center"/>
    </xf>
    <xf numFmtId="164" fontId="0" fillId="0" borderId="0" xfId="0" applyNumberFormat="1" applyFont="1" applyAlignment="1">
      <alignment vertical="center"/>
    </xf>
    <xf numFmtId="164" fontId="0" fillId="0" borderId="25" xfId="0" applyNumberFormat="1" applyFont="1" applyFill="1" applyBorder="1" applyAlignment="1">
      <alignment vertical="center"/>
    </xf>
    <xf numFmtId="0" fontId="5" fillId="0" borderId="25" xfId="0" applyNumberFormat="1" applyFont="1" applyFill="1" applyBorder="1" applyAlignment="1">
      <alignment horizontal="right" vertical="center"/>
    </xf>
    <xf numFmtId="0" fontId="4" fillId="0" borderId="25" xfId="0" applyNumberFormat="1" applyFont="1" applyFill="1" applyBorder="1" applyAlignment="1">
      <alignment vertical="center" wrapText="1"/>
    </xf>
    <xf numFmtId="0" fontId="6" fillId="0" borderId="25" xfId="0" applyNumberFormat="1" applyFont="1" applyFill="1" applyBorder="1" applyAlignment="1">
      <alignment horizontal="right" vertical="center"/>
    </xf>
    <xf numFmtId="0" fontId="5" fillId="0" borderId="25" xfId="0" applyNumberFormat="1" applyFont="1" applyFill="1" applyBorder="1" applyAlignment="1">
      <alignment vertical="center"/>
    </xf>
    <xf numFmtId="0" fontId="7" fillId="0" borderId="25" xfId="0" applyNumberFormat="1" applyFont="1" applyFill="1" applyBorder="1" applyAlignment="1"/>
    <xf numFmtId="0" fontId="21" fillId="0" borderId="0" xfId="0" applyNumberFormat="1" applyFont="1" applyAlignment="1">
      <alignment vertical="center"/>
    </xf>
    <xf numFmtId="0" fontId="22" fillId="0" borderId="0" xfId="0" applyNumberFormat="1" applyFont="1" applyAlignment="1">
      <alignment vertical="center"/>
    </xf>
    <xf numFmtId="164" fontId="21" fillId="0" borderId="0" xfId="0" applyNumberFormat="1" applyFont="1" applyAlignment="1">
      <alignment vertical="center"/>
    </xf>
    <xf numFmtId="164" fontId="23" fillId="0" borderId="0" xfId="0" applyNumberFormat="1" applyFont="1" applyAlignment="1">
      <alignment vertical="center"/>
    </xf>
    <xf numFmtId="0" fontId="1" fillId="0" borderId="0" xfId="0" applyNumberFormat="1" applyFont="1" applyAlignment="1">
      <alignment horizontal="center" vertical="center"/>
    </xf>
    <xf numFmtId="164" fontId="0" fillId="0" borderId="0" xfId="0" applyNumberFormat="1" applyFont="1" applyAlignment="1">
      <alignment vertical="center"/>
    </xf>
    <xf numFmtId="0" fontId="4" fillId="0" borderId="25" xfId="0" applyNumberFormat="1" applyFont="1" applyFill="1" applyBorder="1" applyAlignment="1">
      <alignment vertical="center" wrapText="1"/>
    </xf>
    <xf numFmtId="164" fontId="0" fillId="0" borderId="25" xfId="0" applyNumberFormat="1" applyFont="1" applyFill="1" applyBorder="1" applyAlignment="1">
      <alignment vertical="center"/>
    </xf>
    <xf numFmtId="0" fontId="2" fillId="0" borderId="0" xfId="0" applyNumberFormat="1" applyFont="1" applyAlignment="1">
      <alignment horizontal="left" vertical="center"/>
    </xf>
    <xf numFmtId="0" fontId="4" fillId="0" borderId="0" xfId="0" applyNumberFormat="1" applyFont="1" applyAlignment="1">
      <alignment horizontal="center" vertical="center" textRotation="90"/>
    </xf>
    <xf numFmtId="0" fontId="4" fillId="2" borderId="3" xfId="0" applyNumberFormat="1" applyFont="1" applyFill="1" applyBorder="1" applyAlignment="1">
      <alignment horizontal="center" vertical="center" textRotation="90"/>
    </xf>
    <xf numFmtId="0" fontId="10" fillId="0" borderId="5" xfId="0" applyNumberFormat="1" applyFont="1" applyBorder="1" applyAlignment="1">
      <alignment vertical="center"/>
    </xf>
    <xf numFmtId="0" fontId="10" fillId="0" borderId="2" xfId="0" applyNumberFormat="1" applyFont="1" applyBorder="1" applyAlignment="1">
      <alignment vertical="center"/>
    </xf>
    <xf numFmtId="0" fontId="4" fillId="0" borderId="26" xfId="0" applyNumberFormat="1" applyFont="1" applyBorder="1" applyAlignment="1">
      <alignment horizontal="center" vertical="center" textRotation="90"/>
    </xf>
    <xf numFmtId="0" fontId="10" fillId="0" borderId="26" xfId="0" applyNumberFormat="1" applyFont="1" applyBorder="1" applyAlignment="1">
      <alignment vertical="center"/>
    </xf>
    <xf numFmtId="0" fontId="10" fillId="0" borderId="18" xfId="0" applyNumberFormat="1" applyFont="1" applyBorder="1" applyAlignment="1">
      <alignment vertical="center"/>
    </xf>
    <xf numFmtId="0" fontId="4" fillId="2" borderId="14" xfId="0" applyNumberFormat="1" applyFont="1" applyFill="1" applyBorder="1" applyAlignment="1">
      <alignment horizontal="center" vertical="center"/>
    </xf>
    <xf numFmtId="0" fontId="10" fillId="0" borderId="28" xfId="0" applyNumberFormat="1" applyFont="1" applyBorder="1" applyAlignment="1">
      <alignment vertical="center"/>
    </xf>
    <xf numFmtId="0" fontId="10" fillId="0" borderId="27" xfId="0" applyNumberFormat="1" applyFont="1" applyBorder="1" applyAlignment="1">
      <alignment vertical="center"/>
    </xf>
    <xf numFmtId="0" fontId="11" fillId="0" borderId="0" xfId="0" applyNumberFormat="1" applyFont="1" applyAlignment="1">
      <alignment horizontal="center" vertical="center"/>
    </xf>
    <xf numFmtId="0" fontId="13" fillId="0" borderId="26" xfId="0" applyNumberFormat="1" applyFont="1" applyBorder="1" applyAlignment="1">
      <alignment horizontal="center" vertical="center"/>
    </xf>
    <xf numFmtId="0" fontId="13" fillId="0" borderId="26" xfId="0" applyNumberFormat="1" applyFont="1" applyBorder="1" applyAlignment="1">
      <alignment horizontal="left" vertical="center"/>
    </xf>
    <xf numFmtId="0" fontId="10" fillId="0" borderId="26" xfId="0" applyNumberFormat="1" applyFont="1" applyBorder="1" applyAlignment="1">
      <alignment horizontal="left" vertical="center"/>
    </xf>
    <xf numFmtId="0" fontId="10" fillId="0" borderId="18" xfId="0" applyNumberFormat="1" applyFont="1" applyBorder="1" applyAlignment="1">
      <alignment horizontal="left" vertical="center"/>
    </xf>
    <xf numFmtId="0" fontId="13" fillId="2" borderId="3" xfId="0" applyNumberFormat="1" applyFont="1" applyFill="1" applyBorder="1" applyAlignment="1">
      <alignment horizontal="center" vertical="center" textRotation="90"/>
    </xf>
    <xf numFmtId="0" fontId="13" fillId="6" borderId="3" xfId="0" applyNumberFormat="1" applyFont="1" applyFill="1" applyBorder="1" applyAlignment="1">
      <alignment horizontal="center" vertical="center" textRotation="90"/>
    </xf>
    <xf numFmtId="0" fontId="10" fillId="6" borderId="5" xfId="0" applyNumberFormat="1" applyFont="1" applyFill="1" applyBorder="1" applyAlignment="1">
      <alignment vertical="center"/>
    </xf>
    <xf numFmtId="0" fontId="13" fillId="2" borderId="14" xfId="0" applyNumberFormat="1" applyFont="1" applyFill="1" applyBorder="1" applyAlignment="1">
      <alignment horizontal="center" vertical="center"/>
    </xf>
    <xf numFmtId="0" fontId="12" fillId="0" borderId="0" xfId="0" applyNumberFormat="1" applyFont="1" applyAlignment="1">
      <alignment horizontal="center" vertical="center"/>
    </xf>
    <xf numFmtId="0" fontId="12" fillId="0" borderId="25"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165" fontId="2" fillId="0" borderId="0" xfId="0" applyNumberFormat="1" applyFont="1" applyAlignment="1">
      <alignment vertical="center"/>
    </xf>
    <xf numFmtId="165" fontId="0" fillId="0" borderId="0" xfId="0" applyNumberFormat="1" applyFont="1" applyAlignment="1">
      <alignment vertical="center"/>
    </xf>
  </cellXfs>
  <cellStyles count="1">
    <cellStyle name="Normal" xfId="0" builtinId="0"/>
  </cellStyles>
  <dxfs count="5">
    <dxf>
      <font>
        <color theme="0" tint="-4.9989318521683403E-2"/>
      </font>
    </dxf>
    <dxf>
      <font>
        <color theme="0" tint="-4.9989318521683403E-2"/>
      </font>
    </dxf>
    <dxf>
      <font>
        <color theme="0" tint="-4.9989318521683403E-2"/>
      </font>
    </dxf>
    <dxf>
      <font>
        <color theme="0" tint="-0.14996795556505021"/>
      </font>
    </dxf>
    <dxf>
      <font>
        <color theme="0" tint="-4.9989318521683403E-2"/>
      </font>
    </dxf>
  </dxfs>
  <tableStyles count="0" defaultTableStyle="TableStyleMedium2" defaultPivotStyle="PivotStyleLight16"/>
  <colors>
    <mruColors>
      <color rgb="FF99FF33"/>
      <color rgb="FFF3E6FC"/>
      <color rgb="FFE2C6F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51" Type="http://schemas.openxmlformats.org/officeDocument/2006/relationships/customXml" Target="../customXml/item2.xml"/><Relationship Id="rId3" Type="http://schemas.openxmlformats.org/officeDocument/2006/relationships/worksheet" Target="worksheets/sheet3.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46"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45" Type="http://customschemas.google.com/relationships/workbookmetadata" Target="metadata"/><Relationship Id="rId5" Type="http://schemas.openxmlformats.org/officeDocument/2006/relationships/worksheet" Target="worksheets/sheet5.xml"/><Relationship Id="rId49" Type="http://schemas.openxmlformats.org/officeDocument/2006/relationships/calcChain" Target="calcChain.xml"/><Relationship Id="rId10" Type="http://schemas.openxmlformats.org/officeDocument/2006/relationships/worksheet" Target="worksheets/sheet10.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48"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showGridLines="0" zoomScale="80" zoomScaleNormal="80" workbookViewId="0">
      <selection activeCell="A4" sqref="A4"/>
    </sheetView>
  </sheetViews>
  <sheetFormatPr defaultColWidth="14.453125" defaultRowHeight="15" customHeight="1"/>
  <cols>
    <col min="1" max="1" width="12.90625" customWidth="1"/>
    <col min="2" max="2" width="26.453125" customWidth="1"/>
    <col min="3" max="3" width="23.90625" customWidth="1"/>
    <col min="4" max="4" width="17.81640625" customWidth="1"/>
    <col min="5" max="5" width="27.6328125" customWidth="1"/>
    <col min="6" max="6" width="2.36328125" customWidth="1"/>
    <col min="7" max="19" width="9.453125" customWidth="1"/>
    <col min="20" max="25" width="8" customWidth="1"/>
  </cols>
  <sheetData>
    <row r="1" spans="1:25" ht="14.25" customHeight="1">
      <c r="A1" s="345" t="s">
        <v>0</v>
      </c>
      <c r="B1" s="346"/>
      <c r="C1" s="346"/>
      <c r="D1" s="346"/>
      <c r="E1" s="346"/>
      <c r="F1" s="293"/>
      <c r="G1" s="293"/>
      <c r="H1" s="293"/>
      <c r="I1" s="293"/>
      <c r="J1" s="293"/>
      <c r="K1" s="293"/>
      <c r="L1" s="293"/>
      <c r="M1" s="293"/>
      <c r="N1" s="293"/>
      <c r="O1" s="293"/>
      <c r="P1" s="293"/>
      <c r="Q1" s="293"/>
      <c r="R1" s="293"/>
      <c r="S1" s="293"/>
      <c r="T1" s="293"/>
      <c r="U1" s="293"/>
      <c r="V1" s="293"/>
      <c r="W1" s="293"/>
      <c r="X1" s="293"/>
      <c r="Y1" s="293"/>
    </row>
    <row r="2" spans="1:25" ht="14.25" customHeight="1">
      <c r="A2" s="345" t="s">
        <v>1</v>
      </c>
      <c r="B2" s="346"/>
      <c r="C2" s="346"/>
      <c r="D2" s="346"/>
      <c r="E2" s="293"/>
      <c r="F2" s="293"/>
      <c r="G2" s="293"/>
      <c r="H2" s="293"/>
      <c r="I2" s="293"/>
      <c r="J2" s="293"/>
      <c r="K2" s="293"/>
      <c r="L2" s="293"/>
      <c r="M2" s="293"/>
      <c r="N2" s="293"/>
      <c r="O2" s="293"/>
      <c r="P2" s="293"/>
      <c r="Q2" s="293"/>
      <c r="R2" s="293"/>
      <c r="S2" s="293"/>
      <c r="T2" s="293"/>
      <c r="U2" s="293"/>
      <c r="V2" s="293"/>
      <c r="W2" s="293"/>
      <c r="X2" s="293"/>
      <c r="Y2" s="293"/>
    </row>
    <row r="3" spans="1:25" ht="12"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row>
    <row r="4" spans="1:25" ht="13.5" customHeight="1">
      <c r="A4" s="58" t="s">
        <v>2</v>
      </c>
      <c r="B4" s="58" t="s">
        <v>3</v>
      </c>
      <c r="C4" s="59" t="s">
        <v>4</v>
      </c>
      <c r="D4" s="60"/>
      <c r="E4" s="61"/>
      <c r="F4" s="293"/>
      <c r="G4" s="341" t="s">
        <v>322</v>
      </c>
      <c r="H4" s="334"/>
      <c r="I4" s="334"/>
      <c r="J4" s="334"/>
      <c r="K4" s="342"/>
      <c r="L4" s="342"/>
      <c r="M4" s="342"/>
      <c r="N4" s="342"/>
      <c r="O4" s="342"/>
      <c r="P4" s="342"/>
      <c r="Q4" s="342"/>
      <c r="R4" s="342"/>
      <c r="S4" s="342"/>
      <c r="T4" s="293"/>
      <c r="U4" s="293"/>
      <c r="V4" s="293"/>
      <c r="W4" s="293"/>
      <c r="X4" s="293"/>
      <c r="Y4" s="293"/>
    </row>
    <row r="5" spans="1:25" ht="13.5" customHeight="1">
      <c r="A5" s="62"/>
      <c r="B5" s="62"/>
      <c r="C5" s="59" t="s">
        <v>5</v>
      </c>
      <c r="D5" s="60"/>
      <c r="E5" s="61"/>
      <c r="F5" s="293"/>
      <c r="G5" s="343" t="s">
        <v>323</v>
      </c>
      <c r="H5" s="334"/>
      <c r="I5" s="334"/>
      <c r="J5" s="334"/>
      <c r="K5" s="342"/>
      <c r="L5" s="342"/>
      <c r="M5" s="342"/>
      <c r="N5" s="342"/>
      <c r="O5" s="342"/>
      <c r="P5" s="342"/>
      <c r="Q5" s="342"/>
      <c r="R5" s="342"/>
      <c r="S5" s="342"/>
      <c r="T5" s="293"/>
      <c r="U5" s="293"/>
      <c r="V5" s="293"/>
      <c r="W5" s="293"/>
      <c r="X5" s="293"/>
      <c r="Y5" s="293"/>
    </row>
    <row r="6" spans="1:25" ht="13.5" customHeight="1">
      <c r="A6" s="62"/>
      <c r="B6" s="62"/>
      <c r="C6" s="58" t="s">
        <v>6</v>
      </c>
      <c r="D6" s="59" t="s">
        <v>7</v>
      </c>
      <c r="E6" s="61"/>
      <c r="F6" s="293"/>
      <c r="G6" s="344" t="s">
        <v>324</v>
      </c>
      <c r="H6" s="334"/>
      <c r="I6" s="334"/>
      <c r="J6" s="334"/>
      <c r="K6" s="342"/>
      <c r="L6" s="342"/>
      <c r="M6" s="342"/>
      <c r="N6" s="342"/>
      <c r="O6" s="342"/>
      <c r="P6" s="342"/>
      <c r="Q6" s="342"/>
      <c r="R6" s="342"/>
      <c r="S6" s="342"/>
      <c r="T6" s="293"/>
      <c r="U6" s="293"/>
      <c r="V6" s="293"/>
      <c r="W6" s="293"/>
      <c r="X6" s="293"/>
      <c r="Y6" s="293"/>
    </row>
    <row r="7" spans="1:25" ht="12" customHeight="1">
      <c r="A7" s="62"/>
      <c r="B7" s="62"/>
      <c r="C7" s="63"/>
      <c r="D7" s="58" t="s">
        <v>8</v>
      </c>
      <c r="E7" s="64" t="s">
        <v>9</v>
      </c>
      <c r="F7" s="293"/>
      <c r="G7" s="343" t="s">
        <v>325</v>
      </c>
      <c r="H7" s="334"/>
      <c r="I7" s="334"/>
      <c r="J7" s="334"/>
      <c r="K7" s="342"/>
      <c r="L7" s="342"/>
      <c r="M7" s="342"/>
      <c r="N7" s="342"/>
      <c r="O7" s="342"/>
      <c r="P7" s="342"/>
      <c r="Q7" s="342"/>
      <c r="R7" s="342"/>
      <c r="S7" s="342"/>
      <c r="T7" s="293"/>
      <c r="U7" s="293"/>
      <c r="V7" s="293"/>
      <c r="W7" s="293"/>
      <c r="X7" s="293"/>
      <c r="Y7" s="293"/>
    </row>
    <row r="8" spans="1:25" ht="12" customHeight="1">
      <c r="A8" s="62"/>
      <c r="B8" s="62"/>
      <c r="C8" s="63"/>
      <c r="D8" s="65"/>
      <c r="E8" s="61" t="s">
        <v>10</v>
      </c>
      <c r="F8" s="293"/>
      <c r="G8" s="343" t="s">
        <v>326</v>
      </c>
      <c r="H8" s="334"/>
      <c r="I8" s="334"/>
      <c r="J8" s="334"/>
      <c r="K8" s="342"/>
      <c r="L8" s="342"/>
      <c r="M8" s="342"/>
      <c r="N8" s="342"/>
      <c r="O8" s="342"/>
      <c r="P8" s="342"/>
      <c r="Q8" s="342"/>
      <c r="R8" s="342"/>
      <c r="S8" s="342"/>
      <c r="T8" s="293"/>
      <c r="U8" s="293"/>
      <c r="V8" s="293"/>
      <c r="W8" s="293"/>
      <c r="X8" s="293"/>
      <c r="Y8" s="293"/>
    </row>
    <row r="9" spans="1:25" ht="12" customHeight="1">
      <c r="A9" s="62"/>
      <c r="B9" s="62"/>
      <c r="C9" s="63"/>
      <c r="D9" s="65"/>
      <c r="E9" s="61" t="s">
        <v>11</v>
      </c>
      <c r="F9" s="293"/>
      <c r="G9" s="343" t="s">
        <v>327</v>
      </c>
      <c r="H9" s="334"/>
      <c r="I9" s="334"/>
      <c r="J9" s="334"/>
      <c r="K9" s="342"/>
      <c r="L9" s="342"/>
      <c r="M9" s="342"/>
      <c r="N9" s="342"/>
      <c r="O9" s="342"/>
      <c r="P9" s="342"/>
      <c r="Q9" s="342"/>
      <c r="R9" s="342"/>
      <c r="S9" s="342"/>
      <c r="T9" s="293"/>
      <c r="U9" s="293"/>
      <c r="V9" s="293"/>
      <c r="W9" s="293"/>
      <c r="X9" s="293"/>
      <c r="Y9" s="293"/>
    </row>
    <row r="10" spans="1:25" ht="12" customHeight="1">
      <c r="A10" s="62"/>
      <c r="B10" s="62"/>
      <c r="C10" s="63"/>
      <c r="D10" s="65"/>
      <c r="E10" s="61" t="s">
        <v>12</v>
      </c>
      <c r="F10" s="293"/>
      <c r="G10" s="343" t="s">
        <v>328</v>
      </c>
      <c r="H10" s="334"/>
      <c r="I10" s="334"/>
      <c r="J10" s="334"/>
      <c r="K10" s="342"/>
      <c r="L10" s="342"/>
      <c r="M10" s="342"/>
      <c r="N10" s="342"/>
      <c r="O10" s="342"/>
      <c r="P10" s="342"/>
      <c r="Q10" s="342"/>
      <c r="R10" s="342"/>
      <c r="S10" s="342"/>
      <c r="T10" s="293"/>
      <c r="U10" s="293"/>
      <c r="V10" s="293"/>
      <c r="W10" s="293"/>
      <c r="X10" s="293"/>
      <c r="Y10" s="293"/>
    </row>
    <row r="11" spans="1:25" ht="12" customHeight="1">
      <c r="A11" s="62"/>
      <c r="B11" s="62"/>
      <c r="C11" s="63"/>
      <c r="D11" s="65"/>
      <c r="E11" s="61" t="s">
        <v>13</v>
      </c>
      <c r="F11" s="293"/>
      <c r="G11" s="343" t="s">
        <v>329</v>
      </c>
      <c r="H11" s="334"/>
      <c r="I11" s="334"/>
      <c r="J11" s="334"/>
      <c r="K11" s="342"/>
      <c r="L11" s="342"/>
      <c r="M11" s="342"/>
      <c r="N11" s="342"/>
      <c r="O11" s="342"/>
      <c r="P11" s="342"/>
      <c r="Q11" s="342"/>
      <c r="R11" s="342"/>
      <c r="S11" s="342"/>
      <c r="T11" s="293"/>
      <c r="U11" s="293"/>
      <c r="V11" s="293"/>
      <c r="W11" s="293"/>
      <c r="X11" s="293"/>
      <c r="Y11" s="293"/>
    </row>
    <row r="12" spans="1:25" ht="12" customHeight="1">
      <c r="A12" s="62"/>
      <c r="B12" s="62"/>
      <c r="C12" s="66"/>
      <c r="D12" s="67"/>
      <c r="E12" s="64" t="s">
        <v>14</v>
      </c>
      <c r="F12" s="293"/>
      <c r="G12" s="342"/>
      <c r="H12" s="334"/>
      <c r="I12" s="334"/>
      <c r="J12" s="334"/>
      <c r="K12" s="342"/>
      <c r="L12" s="342"/>
      <c r="M12" s="342"/>
      <c r="N12" s="342"/>
      <c r="O12" s="342"/>
      <c r="P12" s="342"/>
      <c r="Q12" s="342"/>
      <c r="R12" s="342"/>
      <c r="S12" s="342"/>
      <c r="T12" s="293"/>
      <c r="U12" s="293"/>
      <c r="V12" s="293"/>
      <c r="W12" s="293"/>
      <c r="X12" s="293"/>
      <c r="Y12" s="293"/>
    </row>
    <row r="13" spans="1:25" ht="13.5" customHeight="1">
      <c r="A13" s="62"/>
      <c r="B13" s="62"/>
      <c r="C13" s="59" t="s">
        <v>15</v>
      </c>
      <c r="D13" s="60"/>
      <c r="E13" s="61"/>
      <c r="F13" s="293"/>
      <c r="G13" s="342"/>
      <c r="H13" s="342"/>
      <c r="I13" s="342"/>
      <c r="J13" s="342"/>
      <c r="K13" s="342"/>
      <c r="L13" s="342"/>
      <c r="M13" s="342"/>
      <c r="N13" s="342"/>
      <c r="O13" s="342"/>
      <c r="P13" s="342"/>
      <c r="Q13" s="342"/>
      <c r="R13" s="342"/>
      <c r="S13" s="342"/>
      <c r="T13" s="293"/>
      <c r="U13" s="293"/>
      <c r="V13" s="293"/>
      <c r="W13" s="293"/>
      <c r="X13" s="293"/>
      <c r="Y13" s="293"/>
    </row>
    <row r="14" spans="1:25" ht="13.5" customHeight="1">
      <c r="A14" s="62"/>
      <c r="B14" s="62"/>
      <c r="C14" s="68" t="s">
        <v>16</v>
      </c>
      <c r="D14" s="69"/>
      <c r="E14" s="61"/>
      <c r="F14" s="293"/>
      <c r="G14" s="342"/>
      <c r="H14" s="342"/>
      <c r="I14" s="342"/>
      <c r="J14" s="342"/>
      <c r="K14" s="342"/>
      <c r="L14" s="342"/>
      <c r="M14" s="342"/>
      <c r="N14" s="342"/>
      <c r="O14" s="342"/>
      <c r="P14" s="342"/>
      <c r="Q14" s="342"/>
      <c r="R14" s="342"/>
      <c r="S14" s="342"/>
      <c r="T14" s="293"/>
      <c r="U14" s="293"/>
      <c r="V14" s="293"/>
      <c r="W14" s="293"/>
      <c r="X14" s="293"/>
      <c r="Y14" s="293"/>
    </row>
    <row r="15" spans="1:25" ht="13.5" customHeight="1">
      <c r="A15" s="62"/>
      <c r="B15" s="70"/>
      <c r="C15" s="59" t="s">
        <v>17</v>
      </c>
      <c r="D15" s="60"/>
      <c r="E15" s="61"/>
      <c r="F15" s="293"/>
      <c r="G15" s="293"/>
      <c r="H15" s="293"/>
      <c r="I15" s="293"/>
      <c r="J15" s="293"/>
      <c r="K15" s="293"/>
      <c r="L15" s="293"/>
      <c r="M15" s="293"/>
      <c r="N15" s="293"/>
      <c r="O15" s="293"/>
      <c r="P15" s="293"/>
      <c r="Q15" s="293"/>
      <c r="R15" s="293"/>
      <c r="S15" s="293"/>
      <c r="T15" s="293"/>
      <c r="U15" s="293"/>
      <c r="V15" s="293"/>
      <c r="W15" s="293"/>
      <c r="X15" s="293"/>
      <c r="Y15" s="293"/>
    </row>
    <row r="16" spans="1:25" ht="13.5" customHeight="1">
      <c r="A16" s="62"/>
      <c r="B16" s="65" t="s">
        <v>18</v>
      </c>
      <c r="C16" s="68" t="s">
        <v>19</v>
      </c>
      <c r="D16" s="71" t="s">
        <v>20</v>
      </c>
      <c r="E16" s="61"/>
      <c r="F16" s="293"/>
      <c r="G16" s="293"/>
      <c r="H16" s="293"/>
      <c r="I16" s="293"/>
      <c r="J16" s="293"/>
      <c r="K16" s="293"/>
      <c r="L16" s="293"/>
      <c r="M16" s="293"/>
      <c r="N16" s="293"/>
      <c r="O16" s="293"/>
      <c r="P16" s="293"/>
      <c r="Q16" s="293"/>
      <c r="R16" s="293"/>
      <c r="S16" s="293"/>
      <c r="T16" s="293"/>
      <c r="U16" s="293"/>
      <c r="V16" s="293"/>
      <c r="W16" s="293"/>
      <c r="X16" s="293"/>
      <c r="Y16" s="293"/>
    </row>
    <row r="17" spans="1:25" ht="13.5" customHeight="1">
      <c r="A17" s="62"/>
      <c r="B17" s="65"/>
      <c r="C17" s="63"/>
      <c r="D17" s="71" t="s">
        <v>21</v>
      </c>
      <c r="E17" s="61"/>
      <c r="F17" s="293"/>
      <c r="G17" s="293"/>
      <c r="H17" s="293"/>
      <c r="I17" s="293"/>
      <c r="J17" s="293"/>
      <c r="K17" s="293"/>
      <c r="L17" s="293"/>
      <c r="M17" s="293"/>
      <c r="N17" s="293"/>
      <c r="O17" s="293"/>
      <c r="P17" s="293"/>
      <c r="Q17" s="293"/>
      <c r="R17" s="293"/>
      <c r="S17" s="293"/>
      <c r="T17" s="293"/>
      <c r="U17" s="293"/>
      <c r="V17" s="293"/>
      <c r="W17" s="293"/>
      <c r="X17" s="293"/>
      <c r="Y17" s="293"/>
    </row>
    <row r="18" spans="1:25" ht="13.5" customHeight="1">
      <c r="A18" s="62"/>
      <c r="B18" s="65"/>
      <c r="C18" s="66"/>
      <c r="D18" s="71" t="s">
        <v>22</v>
      </c>
      <c r="E18" s="61"/>
      <c r="F18" s="293"/>
      <c r="G18" s="293"/>
      <c r="H18" s="293"/>
      <c r="I18" s="293"/>
      <c r="J18" s="293"/>
      <c r="K18" s="293"/>
      <c r="L18" s="293"/>
      <c r="M18" s="293"/>
      <c r="N18" s="293"/>
      <c r="O18" s="293"/>
      <c r="P18" s="293"/>
      <c r="Q18" s="293"/>
      <c r="R18" s="293"/>
      <c r="S18" s="293"/>
      <c r="T18" s="293"/>
      <c r="U18" s="293"/>
      <c r="V18" s="293"/>
      <c r="W18" s="293"/>
      <c r="X18" s="293"/>
      <c r="Y18" s="293"/>
    </row>
    <row r="19" spans="1:25" ht="13.5" customHeight="1">
      <c r="A19" s="62"/>
      <c r="B19" s="62"/>
      <c r="C19" s="59" t="s">
        <v>23</v>
      </c>
      <c r="D19" s="60"/>
      <c r="E19" s="61"/>
      <c r="F19" s="293"/>
      <c r="G19" s="293"/>
      <c r="H19" s="293"/>
      <c r="I19" s="293"/>
      <c r="J19" s="293"/>
      <c r="K19" s="293"/>
      <c r="L19" s="293"/>
      <c r="M19" s="293"/>
      <c r="N19" s="293"/>
      <c r="O19" s="293"/>
      <c r="P19" s="293"/>
      <c r="Q19" s="293"/>
      <c r="R19" s="293"/>
      <c r="S19" s="293"/>
      <c r="T19" s="293"/>
      <c r="U19" s="293"/>
      <c r="V19" s="293"/>
      <c r="W19" s="293"/>
      <c r="X19" s="293"/>
      <c r="Y19" s="293"/>
    </row>
    <row r="20" spans="1:25" ht="13.5" customHeight="1">
      <c r="A20" s="62"/>
      <c r="B20" s="62"/>
      <c r="C20" s="68" t="s">
        <v>24</v>
      </c>
      <c r="D20" s="69"/>
      <c r="E20" s="61"/>
      <c r="F20" s="293"/>
      <c r="G20" s="293"/>
      <c r="H20" s="293"/>
      <c r="I20" s="293"/>
      <c r="J20" s="293"/>
      <c r="K20" s="293"/>
      <c r="L20" s="293"/>
      <c r="M20" s="293"/>
      <c r="N20" s="293"/>
      <c r="O20" s="293"/>
      <c r="P20" s="293"/>
      <c r="Q20" s="293"/>
      <c r="R20" s="293"/>
      <c r="S20" s="293"/>
      <c r="T20" s="293"/>
      <c r="U20" s="293"/>
      <c r="V20" s="293"/>
      <c r="W20" s="293"/>
      <c r="X20" s="293"/>
      <c r="Y20" s="293"/>
    </row>
    <row r="21" spans="1:25" ht="13.5" customHeight="1">
      <c r="A21" s="58" t="s">
        <v>25</v>
      </c>
      <c r="B21" s="58" t="s">
        <v>26</v>
      </c>
      <c r="C21" s="58" t="s">
        <v>27</v>
      </c>
      <c r="D21" s="60" t="s">
        <v>28</v>
      </c>
      <c r="E21" s="61"/>
      <c r="F21" s="293"/>
      <c r="G21" s="293"/>
      <c r="H21" s="293"/>
      <c r="I21" s="293"/>
      <c r="J21" s="293"/>
      <c r="K21" s="293"/>
      <c r="L21" s="293"/>
      <c r="M21" s="293"/>
      <c r="N21" s="293"/>
      <c r="O21" s="293"/>
      <c r="P21" s="293"/>
      <c r="Q21" s="293"/>
      <c r="R21" s="293"/>
      <c r="S21" s="293"/>
      <c r="T21" s="293"/>
      <c r="U21" s="293"/>
      <c r="V21" s="293"/>
      <c r="W21" s="293"/>
      <c r="X21" s="293"/>
      <c r="Y21" s="293"/>
    </row>
    <row r="22" spans="1:25" ht="13.5" customHeight="1">
      <c r="A22" s="65"/>
      <c r="B22" s="65"/>
      <c r="C22" s="65"/>
      <c r="D22" s="60" t="s">
        <v>29</v>
      </c>
      <c r="E22" s="61"/>
      <c r="F22" s="293"/>
      <c r="G22" s="293"/>
      <c r="H22" s="293"/>
      <c r="I22" s="293"/>
      <c r="J22" s="293"/>
      <c r="K22" s="293"/>
      <c r="L22" s="293"/>
      <c r="M22" s="293"/>
      <c r="N22" s="293"/>
      <c r="O22" s="293"/>
      <c r="P22" s="293"/>
      <c r="Q22" s="293"/>
      <c r="R22" s="293"/>
      <c r="S22" s="293"/>
      <c r="T22" s="293"/>
      <c r="U22" s="293"/>
      <c r="V22" s="293"/>
      <c r="W22" s="293"/>
      <c r="X22" s="293"/>
      <c r="Y22" s="293"/>
    </row>
    <row r="23" spans="1:25" ht="12" customHeight="1">
      <c r="A23" s="65"/>
      <c r="B23" s="65"/>
      <c r="C23" s="65"/>
      <c r="D23" s="60" t="s">
        <v>30</v>
      </c>
      <c r="E23" s="61"/>
      <c r="F23" s="293"/>
      <c r="G23" s="293"/>
      <c r="H23" s="293"/>
      <c r="I23" s="293"/>
      <c r="J23" s="293"/>
      <c r="K23" s="293"/>
      <c r="L23" s="293"/>
      <c r="M23" s="293"/>
      <c r="N23" s="293"/>
      <c r="O23" s="293"/>
      <c r="P23" s="293"/>
      <c r="Q23" s="293"/>
      <c r="R23" s="293"/>
      <c r="S23" s="293"/>
      <c r="T23" s="293"/>
      <c r="U23" s="293"/>
      <c r="V23" s="293"/>
      <c r="W23" s="293"/>
      <c r="X23" s="293"/>
      <c r="Y23" s="293"/>
    </row>
    <row r="24" spans="1:25" ht="13.5" customHeight="1">
      <c r="A24" s="62"/>
      <c r="B24" s="62"/>
      <c r="C24" s="59" t="s">
        <v>31</v>
      </c>
      <c r="D24" s="60"/>
      <c r="E24" s="61"/>
      <c r="F24" s="293"/>
      <c r="G24" s="293"/>
      <c r="H24" s="293"/>
      <c r="I24" s="293"/>
      <c r="J24" s="293"/>
      <c r="K24" s="293"/>
      <c r="L24" s="293"/>
      <c r="M24" s="293"/>
      <c r="N24" s="293"/>
      <c r="O24" s="293"/>
      <c r="P24" s="293"/>
      <c r="Q24" s="293"/>
      <c r="R24" s="293"/>
      <c r="S24" s="293"/>
      <c r="T24" s="293"/>
      <c r="U24" s="293"/>
      <c r="V24" s="293"/>
      <c r="W24" s="293"/>
      <c r="X24" s="293"/>
      <c r="Y24" s="293"/>
    </row>
    <row r="25" spans="1:25" ht="13.5" customHeight="1">
      <c r="A25" s="62"/>
      <c r="B25" s="62"/>
      <c r="C25" s="59" t="s">
        <v>32</v>
      </c>
      <c r="D25" s="60"/>
      <c r="E25" s="61"/>
      <c r="F25" s="293"/>
      <c r="G25" s="293"/>
      <c r="H25" s="293"/>
      <c r="I25" s="293"/>
      <c r="J25" s="293"/>
      <c r="K25" s="293"/>
      <c r="L25" s="293"/>
      <c r="M25" s="293"/>
      <c r="N25" s="293"/>
      <c r="O25" s="293"/>
      <c r="P25" s="293"/>
      <c r="Q25" s="293"/>
      <c r="R25" s="293"/>
      <c r="S25" s="293"/>
      <c r="T25" s="293"/>
      <c r="U25" s="293"/>
      <c r="V25" s="293"/>
      <c r="W25" s="293"/>
      <c r="X25" s="293"/>
      <c r="Y25" s="293"/>
    </row>
    <row r="26" spans="1:25" ht="13.5" customHeight="1">
      <c r="A26" s="62"/>
      <c r="B26" s="62"/>
      <c r="C26" s="58" t="s">
        <v>33</v>
      </c>
      <c r="D26" s="59" t="s">
        <v>34</v>
      </c>
      <c r="E26" s="61"/>
      <c r="F26" s="293"/>
      <c r="G26" s="293"/>
      <c r="H26" s="293"/>
      <c r="I26" s="293"/>
      <c r="J26" s="293"/>
      <c r="K26" s="293"/>
      <c r="L26" s="293"/>
      <c r="M26" s="293"/>
      <c r="N26" s="293"/>
      <c r="O26" s="293"/>
      <c r="P26" s="293"/>
      <c r="Q26" s="293"/>
      <c r="R26" s="293"/>
      <c r="S26" s="293"/>
      <c r="T26" s="293"/>
      <c r="U26" s="293"/>
      <c r="V26" s="293"/>
      <c r="W26" s="293"/>
      <c r="X26" s="293"/>
      <c r="Y26" s="293"/>
    </row>
    <row r="27" spans="1:25" ht="12" customHeight="1">
      <c r="A27" s="62"/>
      <c r="B27" s="62"/>
      <c r="C27" s="63"/>
      <c r="D27" s="58" t="s">
        <v>35</v>
      </c>
      <c r="E27" s="64" t="s">
        <v>36</v>
      </c>
      <c r="F27" s="293"/>
      <c r="G27" s="293"/>
      <c r="H27" s="293"/>
      <c r="I27" s="293"/>
      <c r="J27" s="293"/>
      <c r="K27" s="293"/>
      <c r="L27" s="293"/>
      <c r="M27" s="293"/>
      <c r="N27" s="293"/>
      <c r="O27" s="293"/>
      <c r="P27" s="293"/>
      <c r="Q27" s="293"/>
      <c r="R27" s="293"/>
      <c r="S27" s="293"/>
      <c r="T27" s="293"/>
      <c r="U27" s="293"/>
      <c r="V27" s="293"/>
      <c r="W27" s="293"/>
      <c r="X27" s="293"/>
      <c r="Y27" s="293"/>
    </row>
    <row r="28" spans="1:25" ht="12" customHeight="1">
      <c r="A28" s="62"/>
      <c r="B28" s="62"/>
      <c r="C28" s="63"/>
      <c r="D28" s="65"/>
      <c r="E28" s="61" t="s">
        <v>37</v>
      </c>
      <c r="F28" s="293"/>
      <c r="G28" s="293"/>
      <c r="H28" s="293"/>
      <c r="I28" s="293"/>
      <c r="J28" s="293"/>
      <c r="K28" s="293"/>
      <c r="L28" s="293"/>
      <c r="M28" s="293"/>
      <c r="N28" s="293"/>
      <c r="O28" s="293"/>
      <c r="P28" s="293"/>
      <c r="Q28" s="293"/>
      <c r="R28" s="293"/>
      <c r="S28" s="293"/>
      <c r="T28" s="293"/>
      <c r="U28" s="293"/>
      <c r="V28" s="293"/>
      <c r="W28" s="293"/>
      <c r="X28" s="293"/>
      <c r="Y28" s="293"/>
    </row>
    <row r="29" spans="1:25" ht="12" customHeight="1">
      <c r="A29" s="62"/>
      <c r="B29" s="62"/>
      <c r="C29" s="63"/>
      <c r="D29" s="65"/>
      <c r="E29" s="61" t="s">
        <v>38</v>
      </c>
      <c r="F29" s="293"/>
      <c r="G29" s="293"/>
      <c r="H29" s="293"/>
      <c r="I29" s="293"/>
      <c r="J29" s="293"/>
      <c r="K29" s="293"/>
      <c r="L29" s="293"/>
      <c r="M29" s="293"/>
      <c r="N29" s="293"/>
      <c r="O29" s="293"/>
      <c r="P29" s="293"/>
      <c r="Q29" s="293"/>
      <c r="R29" s="293"/>
      <c r="S29" s="293"/>
      <c r="T29" s="293"/>
      <c r="U29" s="293"/>
      <c r="V29" s="293"/>
      <c r="W29" s="293"/>
      <c r="X29" s="293"/>
      <c r="Y29" s="293"/>
    </row>
    <row r="30" spans="1:25" ht="12" customHeight="1">
      <c r="A30" s="62"/>
      <c r="B30" s="62"/>
      <c r="C30" s="63"/>
      <c r="D30" s="65"/>
      <c r="E30" s="61" t="s">
        <v>39</v>
      </c>
      <c r="F30" s="293"/>
      <c r="G30" s="293"/>
      <c r="H30" s="293"/>
      <c r="I30" s="293"/>
      <c r="J30" s="293"/>
      <c r="K30" s="293"/>
      <c r="L30" s="293"/>
      <c r="M30" s="293"/>
      <c r="N30" s="293"/>
      <c r="O30" s="293"/>
      <c r="P30" s="293"/>
      <c r="Q30" s="293"/>
      <c r="R30" s="293"/>
      <c r="S30" s="293"/>
      <c r="T30" s="293"/>
      <c r="U30" s="293"/>
      <c r="V30" s="293"/>
      <c r="W30" s="293"/>
      <c r="X30" s="293"/>
      <c r="Y30" s="293"/>
    </row>
    <row r="31" spans="1:25" ht="12" customHeight="1">
      <c r="A31" s="62"/>
      <c r="B31" s="62"/>
      <c r="C31" s="63"/>
      <c r="D31" s="65"/>
      <c r="E31" s="61" t="s">
        <v>40</v>
      </c>
      <c r="F31" s="293"/>
      <c r="G31" s="293"/>
      <c r="H31" s="293"/>
      <c r="I31" s="293"/>
      <c r="J31" s="293"/>
      <c r="K31" s="293"/>
      <c r="L31" s="293"/>
      <c r="M31" s="293"/>
      <c r="N31" s="293"/>
      <c r="O31" s="293"/>
      <c r="P31" s="293"/>
      <c r="Q31" s="293"/>
      <c r="R31" s="293"/>
      <c r="S31" s="293"/>
      <c r="T31" s="293"/>
      <c r="U31" s="293"/>
      <c r="V31" s="293"/>
      <c r="W31" s="293"/>
      <c r="X31" s="293"/>
      <c r="Y31" s="293"/>
    </row>
    <row r="32" spans="1:25" ht="12" customHeight="1">
      <c r="A32" s="62"/>
      <c r="B32" s="62"/>
      <c r="C32" s="66"/>
      <c r="D32" s="67"/>
      <c r="E32" s="64" t="s">
        <v>41</v>
      </c>
      <c r="F32" s="293"/>
      <c r="G32" s="293"/>
      <c r="H32" s="293"/>
      <c r="I32" s="293"/>
      <c r="J32" s="293"/>
      <c r="K32" s="293"/>
      <c r="L32" s="293"/>
      <c r="M32" s="293"/>
      <c r="N32" s="293"/>
      <c r="O32" s="293"/>
      <c r="P32" s="293"/>
      <c r="Q32" s="293"/>
      <c r="R32" s="293"/>
      <c r="S32" s="293"/>
      <c r="T32" s="293"/>
      <c r="U32" s="293"/>
      <c r="V32" s="293"/>
      <c r="W32" s="293"/>
      <c r="X32" s="293"/>
      <c r="Y32" s="293"/>
    </row>
    <row r="33" spans="1:25" ht="13.5" customHeight="1">
      <c r="A33" s="62"/>
      <c r="B33" s="62"/>
      <c r="C33" s="59" t="s">
        <v>42</v>
      </c>
      <c r="D33" s="60"/>
      <c r="E33" s="61"/>
      <c r="F33" s="293"/>
      <c r="G33" s="293"/>
      <c r="H33" s="293"/>
      <c r="I33" s="293"/>
      <c r="J33" s="293"/>
      <c r="K33" s="293"/>
      <c r="L33" s="293"/>
      <c r="M33" s="293"/>
      <c r="N33" s="293"/>
      <c r="O33" s="293"/>
      <c r="P33" s="293"/>
      <c r="Q33" s="293"/>
      <c r="R33" s="293"/>
      <c r="S33" s="293"/>
      <c r="T33" s="293"/>
      <c r="U33" s="293"/>
      <c r="V33" s="293"/>
      <c r="W33" s="293"/>
      <c r="X33" s="293"/>
      <c r="Y33" s="293"/>
    </row>
    <row r="34" spans="1:25" ht="13.5" customHeight="1">
      <c r="A34" s="62"/>
      <c r="B34" s="62"/>
      <c r="C34" s="68" t="s">
        <v>43</v>
      </c>
      <c r="D34" s="69"/>
      <c r="E34" s="61"/>
      <c r="F34" s="293"/>
      <c r="G34" s="293"/>
      <c r="H34" s="293"/>
      <c r="I34" s="293"/>
      <c r="J34" s="293"/>
      <c r="K34" s="293"/>
      <c r="L34" s="293"/>
      <c r="M34" s="293"/>
      <c r="N34" s="293"/>
      <c r="O34" s="293"/>
      <c r="P34" s="293"/>
      <c r="Q34" s="293"/>
      <c r="R34" s="293"/>
      <c r="S34" s="293"/>
      <c r="T34" s="293"/>
      <c r="U34" s="293"/>
      <c r="V34" s="293"/>
      <c r="W34" s="293"/>
      <c r="X34" s="293"/>
      <c r="Y34" s="293"/>
    </row>
    <row r="35" spans="1:25" ht="13.5" customHeight="1">
      <c r="A35" s="62"/>
      <c r="B35" s="70"/>
      <c r="C35" s="59" t="s">
        <v>44</v>
      </c>
      <c r="D35" s="60"/>
      <c r="E35" s="61"/>
      <c r="F35" s="293"/>
      <c r="G35" s="293"/>
      <c r="H35" s="293"/>
      <c r="I35" s="293"/>
      <c r="J35" s="293"/>
      <c r="K35" s="293"/>
      <c r="L35" s="293"/>
      <c r="M35" s="293"/>
      <c r="N35" s="293"/>
      <c r="O35" s="293"/>
      <c r="P35" s="293"/>
      <c r="Q35" s="293"/>
      <c r="R35" s="293"/>
      <c r="S35" s="293"/>
      <c r="T35" s="293"/>
      <c r="U35" s="293"/>
      <c r="V35" s="293"/>
      <c r="W35" s="293"/>
      <c r="X35" s="293"/>
      <c r="Y35" s="293"/>
    </row>
    <row r="36" spans="1:25" ht="13.5" customHeight="1">
      <c r="A36" s="62"/>
      <c r="B36" s="58" t="s">
        <v>45</v>
      </c>
      <c r="C36" s="68" t="s">
        <v>46</v>
      </c>
      <c r="D36" s="71" t="s">
        <v>47</v>
      </c>
      <c r="E36" s="61"/>
      <c r="F36" s="293"/>
      <c r="G36" s="293"/>
      <c r="H36" s="293"/>
      <c r="I36" s="293"/>
      <c r="J36" s="293"/>
      <c r="K36" s="293"/>
      <c r="L36" s="293"/>
      <c r="M36" s="293"/>
      <c r="N36" s="293"/>
      <c r="O36" s="293"/>
      <c r="P36" s="293"/>
      <c r="Q36" s="293"/>
      <c r="R36" s="293"/>
      <c r="S36" s="293"/>
      <c r="T36" s="293"/>
      <c r="U36" s="293"/>
      <c r="V36" s="293"/>
      <c r="W36" s="293"/>
      <c r="X36" s="293"/>
      <c r="Y36" s="293"/>
    </row>
    <row r="37" spans="1:25" ht="13.5" customHeight="1">
      <c r="A37" s="62"/>
      <c r="B37" s="65"/>
      <c r="C37" s="63"/>
      <c r="D37" s="71" t="s">
        <v>48</v>
      </c>
      <c r="E37" s="61"/>
      <c r="F37" s="293"/>
      <c r="G37" s="293"/>
      <c r="H37" s="293"/>
      <c r="I37" s="293"/>
      <c r="J37" s="293"/>
      <c r="K37" s="293"/>
      <c r="L37" s="293"/>
      <c r="M37" s="293"/>
      <c r="N37" s="293"/>
      <c r="O37" s="293"/>
      <c r="P37" s="293"/>
      <c r="Q37" s="293"/>
      <c r="R37" s="293"/>
      <c r="S37" s="293"/>
      <c r="T37" s="293"/>
      <c r="U37" s="293"/>
      <c r="V37" s="293"/>
      <c r="W37" s="293"/>
      <c r="X37" s="293"/>
      <c r="Y37" s="293"/>
    </row>
    <row r="38" spans="1:25" ht="13.5" customHeight="1">
      <c r="A38" s="62"/>
      <c r="B38" s="65"/>
      <c r="C38" s="66"/>
      <c r="D38" s="71" t="s">
        <v>49</v>
      </c>
      <c r="E38" s="61"/>
      <c r="F38" s="293"/>
      <c r="G38" s="293"/>
      <c r="H38" s="293"/>
      <c r="I38" s="293"/>
      <c r="J38" s="293"/>
      <c r="K38" s="293"/>
      <c r="L38" s="293"/>
      <c r="M38" s="293"/>
      <c r="N38" s="293"/>
      <c r="O38" s="293"/>
      <c r="P38" s="293"/>
      <c r="Q38" s="293"/>
      <c r="R38" s="293"/>
      <c r="S38" s="293"/>
      <c r="T38" s="293"/>
      <c r="U38" s="293"/>
      <c r="V38" s="293"/>
      <c r="W38" s="293"/>
      <c r="X38" s="293"/>
      <c r="Y38" s="293"/>
    </row>
    <row r="39" spans="1:25" ht="13.5" customHeight="1">
      <c r="A39" s="62"/>
      <c r="B39" s="62"/>
      <c r="C39" s="59" t="s">
        <v>50</v>
      </c>
      <c r="D39" s="60"/>
      <c r="E39" s="61"/>
      <c r="F39" s="293"/>
      <c r="G39" s="293"/>
      <c r="H39" s="293"/>
      <c r="I39" s="293"/>
      <c r="J39" s="293"/>
      <c r="K39" s="293"/>
      <c r="L39" s="293"/>
      <c r="M39" s="293"/>
      <c r="N39" s="293"/>
      <c r="O39" s="293"/>
      <c r="P39" s="293"/>
      <c r="Q39" s="293"/>
      <c r="R39" s="293"/>
      <c r="S39" s="293"/>
      <c r="T39" s="293"/>
      <c r="U39" s="293"/>
      <c r="V39" s="293"/>
      <c r="W39" s="293"/>
      <c r="X39" s="293"/>
      <c r="Y39" s="293"/>
    </row>
    <row r="40" spans="1:25" ht="13.5" customHeight="1">
      <c r="A40" s="70"/>
      <c r="B40" s="70"/>
      <c r="C40" s="59" t="s">
        <v>51</v>
      </c>
      <c r="D40" s="60"/>
      <c r="E40" s="61"/>
      <c r="F40" s="293"/>
      <c r="G40" s="293"/>
      <c r="H40" s="293"/>
      <c r="I40" s="293"/>
      <c r="J40" s="293"/>
      <c r="K40" s="293"/>
      <c r="L40" s="293"/>
      <c r="M40" s="293"/>
      <c r="N40" s="293"/>
      <c r="O40" s="293"/>
      <c r="P40" s="293"/>
      <c r="Q40" s="293"/>
      <c r="R40" s="293"/>
      <c r="S40" s="293"/>
      <c r="T40" s="293"/>
      <c r="U40" s="293"/>
      <c r="V40" s="293"/>
      <c r="W40" s="293"/>
      <c r="X40" s="293"/>
      <c r="Y40" s="293"/>
    </row>
    <row r="41" spans="1:25" ht="12" customHeight="1">
      <c r="A41" s="1"/>
      <c r="B41" s="1"/>
      <c r="C41" s="293"/>
      <c r="D41" s="293"/>
      <c r="E41" s="293"/>
      <c r="F41" s="293"/>
      <c r="G41" s="293"/>
      <c r="H41" s="293"/>
      <c r="I41" s="293"/>
      <c r="J41" s="293"/>
      <c r="K41" s="293"/>
      <c r="L41" s="293"/>
      <c r="M41" s="293"/>
      <c r="N41" s="293"/>
      <c r="O41" s="293"/>
      <c r="P41" s="293"/>
      <c r="Q41" s="293"/>
      <c r="R41" s="293"/>
      <c r="S41" s="293"/>
      <c r="T41" s="293"/>
      <c r="U41" s="293"/>
      <c r="V41" s="293"/>
      <c r="W41" s="293"/>
      <c r="X41" s="293"/>
      <c r="Y41" s="293"/>
    </row>
    <row r="42" spans="1:25" ht="11.25" customHeight="1">
      <c r="E42" s="2"/>
      <c r="F42" s="2"/>
      <c r="G42" s="2"/>
      <c r="H42" s="2"/>
      <c r="I42" s="2"/>
      <c r="J42" s="2"/>
      <c r="K42" s="2"/>
      <c r="L42" s="2"/>
      <c r="M42" s="2"/>
      <c r="N42" s="2"/>
      <c r="O42" s="2"/>
      <c r="P42" s="2"/>
      <c r="Q42" s="2"/>
      <c r="R42" s="2"/>
      <c r="S42" s="2"/>
      <c r="T42" s="2"/>
      <c r="U42" s="2"/>
      <c r="V42" s="2"/>
      <c r="W42" s="2"/>
      <c r="X42" s="2"/>
      <c r="Y42" s="2"/>
    </row>
    <row r="43" spans="1:25" ht="11.25" customHeight="1">
      <c r="E43" s="2"/>
      <c r="F43" s="2"/>
      <c r="G43" s="2"/>
      <c r="H43" s="2"/>
      <c r="I43" s="2"/>
      <c r="J43" s="2"/>
      <c r="K43" s="2"/>
      <c r="L43" s="2"/>
      <c r="M43" s="2"/>
      <c r="N43" s="2"/>
      <c r="O43" s="2"/>
      <c r="P43" s="2"/>
      <c r="Q43" s="2"/>
      <c r="R43" s="2"/>
      <c r="S43" s="2"/>
      <c r="T43" s="2"/>
      <c r="U43" s="2"/>
      <c r="V43" s="2"/>
      <c r="W43" s="2"/>
      <c r="X43" s="2"/>
      <c r="Y43" s="2"/>
    </row>
    <row r="44" spans="1:25" ht="11.25" customHeight="1">
      <c r="E44" s="2"/>
      <c r="F44" s="2"/>
      <c r="G44" s="2"/>
      <c r="H44" s="2"/>
      <c r="I44" s="2"/>
      <c r="J44" s="2"/>
      <c r="K44" s="2"/>
      <c r="L44" s="2"/>
      <c r="M44" s="2"/>
      <c r="N44" s="2"/>
      <c r="O44" s="2"/>
      <c r="P44" s="2"/>
      <c r="Q44" s="2"/>
      <c r="R44" s="2"/>
      <c r="S44" s="2"/>
      <c r="T44" s="2"/>
      <c r="U44" s="2"/>
      <c r="V44" s="2"/>
      <c r="W44" s="2"/>
      <c r="X44" s="2"/>
      <c r="Y44" s="2"/>
    </row>
    <row r="45" spans="1:25" ht="11.25" customHeight="1">
      <c r="E45" s="2"/>
      <c r="F45" s="2"/>
      <c r="G45" s="2"/>
      <c r="H45" s="2"/>
      <c r="I45" s="2"/>
      <c r="J45" s="2"/>
      <c r="K45" s="2"/>
      <c r="L45" s="2"/>
      <c r="M45" s="2"/>
      <c r="N45" s="2"/>
      <c r="O45" s="2"/>
      <c r="P45" s="2"/>
      <c r="Q45" s="2"/>
      <c r="R45" s="2"/>
      <c r="S45" s="2"/>
      <c r="T45" s="2"/>
      <c r="U45" s="2"/>
      <c r="V45" s="2"/>
      <c r="W45" s="2"/>
      <c r="X45" s="2"/>
      <c r="Y45" s="2"/>
    </row>
    <row r="46" spans="1:25" ht="11.25" customHeight="1">
      <c r="E46" s="2"/>
      <c r="F46" s="2"/>
      <c r="G46" s="2"/>
      <c r="H46" s="2"/>
      <c r="I46" s="2"/>
      <c r="J46" s="2"/>
      <c r="K46" s="2"/>
      <c r="L46" s="2"/>
      <c r="M46" s="2"/>
      <c r="N46" s="2"/>
      <c r="O46" s="2"/>
      <c r="P46" s="2"/>
      <c r="Q46" s="2"/>
      <c r="R46" s="2"/>
      <c r="S46" s="2"/>
      <c r="T46" s="2"/>
      <c r="U46" s="2"/>
      <c r="V46" s="2"/>
      <c r="W46" s="2"/>
      <c r="X46" s="2"/>
      <c r="Y46" s="2"/>
    </row>
    <row r="47" spans="1:25" ht="11.25" customHeight="1">
      <c r="E47" s="2"/>
      <c r="F47" s="2"/>
      <c r="G47" s="2"/>
      <c r="H47" s="2"/>
      <c r="I47" s="2"/>
      <c r="J47" s="2"/>
      <c r="K47" s="2"/>
      <c r="L47" s="2"/>
      <c r="M47" s="2"/>
      <c r="N47" s="2"/>
      <c r="O47" s="2"/>
      <c r="P47" s="2"/>
      <c r="Q47" s="2"/>
      <c r="R47" s="2"/>
      <c r="S47" s="2"/>
      <c r="T47" s="2"/>
      <c r="U47" s="2"/>
      <c r="V47" s="2"/>
      <c r="W47" s="2"/>
      <c r="X47" s="2"/>
      <c r="Y47" s="2"/>
    </row>
    <row r="48" spans="1:25" ht="11.25" customHeight="1">
      <c r="E48" s="2"/>
      <c r="F48" s="2"/>
      <c r="G48" s="2"/>
      <c r="H48" s="2"/>
      <c r="I48" s="2"/>
      <c r="J48" s="2"/>
      <c r="K48" s="2"/>
      <c r="L48" s="2"/>
      <c r="M48" s="2"/>
      <c r="N48" s="2"/>
      <c r="O48" s="2"/>
      <c r="P48" s="2"/>
      <c r="Q48" s="2"/>
      <c r="R48" s="2"/>
      <c r="S48" s="2"/>
      <c r="T48" s="2"/>
      <c r="U48" s="2"/>
      <c r="V48" s="2"/>
      <c r="W48" s="2"/>
      <c r="X48" s="2"/>
      <c r="Y48" s="2"/>
    </row>
    <row r="49" spans="1:25" ht="11.25" customHeight="1">
      <c r="E49" s="2"/>
      <c r="F49" s="2"/>
      <c r="G49" s="2"/>
      <c r="H49" s="2"/>
      <c r="I49" s="2"/>
      <c r="J49" s="2"/>
      <c r="K49" s="2"/>
      <c r="L49" s="2"/>
      <c r="M49" s="2"/>
      <c r="N49" s="2"/>
      <c r="O49" s="2"/>
      <c r="P49" s="2"/>
      <c r="Q49" s="2"/>
      <c r="R49" s="2"/>
      <c r="S49" s="2"/>
      <c r="T49" s="2"/>
      <c r="U49" s="2"/>
      <c r="V49" s="2"/>
      <c r="W49" s="2"/>
      <c r="X49" s="2"/>
      <c r="Y49" s="2"/>
    </row>
    <row r="50" spans="1:25" ht="12" customHeight="1">
      <c r="E50" s="293"/>
      <c r="F50" s="293"/>
      <c r="G50" s="293"/>
      <c r="H50" s="293"/>
      <c r="I50" s="293"/>
      <c r="J50" s="293"/>
      <c r="K50" s="293"/>
      <c r="L50" s="293"/>
      <c r="M50" s="293"/>
      <c r="N50" s="293"/>
      <c r="O50" s="293"/>
      <c r="P50" s="293"/>
      <c r="Q50" s="293"/>
      <c r="R50" s="293"/>
      <c r="S50" s="293"/>
      <c r="T50" s="293"/>
      <c r="U50" s="293"/>
      <c r="V50" s="293"/>
      <c r="W50" s="293"/>
      <c r="X50" s="293"/>
      <c r="Y50" s="293"/>
    </row>
    <row r="51" spans="1:25" ht="12" customHeight="1">
      <c r="A51" s="293"/>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row>
    <row r="52" spans="1:25" ht="12" customHeight="1">
      <c r="A52" s="347"/>
      <c r="B52" s="348"/>
      <c r="C52" s="348"/>
      <c r="D52" s="336"/>
      <c r="E52" s="293"/>
      <c r="F52" s="293"/>
      <c r="G52" s="293"/>
      <c r="H52" s="293"/>
      <c r="I52" s="293"/>
      <c r="J52" s="293"/>
      <c r="K52" s="293"/>
      <c r="L52" s="293"/>
      <c r="M52" s="293"/>
      <c r="N52" s="293"/>
      <c r="O52" s="293"/>
      <c r="P52" s="293"/>
      <c r="Q52" s="293"/>
      <c r="R52" s="293"/>
      <c r="S52" s="293"/>
      <c r="T52" s="293"/>
      <c r="U52" s="293"/>
      <c r="V52" s="293"/>
      <c r="W52" s="293"/>
      <c r="X52" s="293"/>
      <c r="Y52" s="293"/>
    </row>
    <row r="53" spans="1:25" ht="12" customHeight="1">
      <c r="A53" s="335"/>
      <c r="B53" s="213"/>
      <c r="C53" s="213"/>
      <c r="D53" s="336"/>
      <c r="E53" s="293"/>
      <c r="F53" s="293"/>
      <c r="G53" s="293"/>
      <c r="H53" s="293"/>
      <c r="I53" s="293"/>
      <c r="J53" s="293"/>
      <c r="K53" s="293"/>
      <c r="L53" s="293"/>
      <c r="M53" s="293"/>
      <c r="N53" s="293"/>
      <c r="O53" s="293"/>
      <c r="P53" s="293"/>
      <c r="Q53" s="293"/>
      <c r="R53" s="293"/>
      <c r="S53" s="293"/>
      <c r="T53" s="293"/>
      <c r="U53" s="293"/>
      <c r="V53" s="293"/>
      <c r="W53" s="293"/>
      <c r="X53" s="293"/>
      <c r="Y53" s="293"/>
    </row>
    <row r="54" spans="1:25" ht="12" customHeight="1">
      <c r="A54" s="337"/>
      <c r="B54" s="213"/>
      <c r="C54" s="336"/>
      <c r="D54" s="336"/>
      <c r="E54" s="293"/>
      <c r="F54" s="293"/>
      <c r="G54" s="293"/>
      <c r="H54" s="293"/>
      <c r="I54" s="293"/>
      <c r="J54" s="293"/>
      <c r="K54" s="293"/>
      <c r="L54" s="293"/>
      <c r="M54" s="293"/>
      <c r="N54" s="293"/>
      <c r="O54" s="293"/>
      <c r="P54" s="293"/>
      <c r="Q54" s="293"/>
      <c r="R54" s="293"/>
      <c r="S54" s="293"/>
      <c r="T54" s="293"/>
      <c r="U54" s="293"/>
      <c r="V54" s="293"/>
      <c r="W54" s="293"/>
      <c r="X54" s="293"/>
      <c r="Y54" s="293"/>
    </row>
    <row r="55" spans="1:25" ht="12" customHeight="1">
      <c r="A55" s="337"/>
      <c r="B55" s="338"/>
      <c r="C55" s="336"/>
      <c r="D55" s="336"/>
      <c r="E55" s="293"/>
      <c r="F55" s="293"/>
      <c r="G55" s="293"/>
      <c r="H55" s="293"/>
      <c r="I55" s="293"/>
      <c r="J55" s="293"/>
      <c r="K55" s="293"/>
      <c r="L55" s="293"/>
      <c r="M55" s="293"/>
      <c r="N55" s="293"/>
      <c r="O55" s="293"/>
      <c r="P55" s="293"/>
      <c r="Q55" s="293"/>
      <c r="R55" s="293"/>
      <c r="S55" s="293"/>
      <c r="T55" s="293"/>
      <c r="U55" s="293"/>
      <c r="V55" s="293"/>
      <c r="W55" s="293"/>
      <c r="X55" s="293"/>
      <c r="Y55" s="293"/>
    </row>
    <row r="56" spans="1:25" ht="12" customHeight="1">
      <c r="A56" s="339"/>
      <c r="B56" s="336"/>
      <c r="C56" s="336"/>
      <c r="D56" s="340"/>
      <c r="E56" s="293"/>
      <c r="F56" s="293"/>
      <c r="G56" s="293"/>
      <c r="H56" s="293"/>
      <c r="I56" s="293"/>
      <c r="J56" s="293"/>
      <c r="K56" s="293"/>
      <c r="L56" s="293"/>
      <c r="M56" s="293"/>
      <c r="N56" s="293"/>
      <c r="O56" s="293"/>
      <c r="P56" s="293"/>
      <c r="Q56" s="293"/>
      <c r="R56" s="293"/>
      <c r="S56" s="293"/>
      <c r="T56" s="293"/>
      <c r="U56" s="293"/>
      <c r="V56" s="293"/>
      <c r="W56" s="293"/>
      <c r="X56" s="293"/>
      <c r="Y56" s="293"/>
    </row>
    <row r="57" spans="1:25" ht="12" customHeight="1">
      <c r="A57" s="339"/>
      <c r="B57" s="336"/>
      <c r="C57" s="336"/>
      <c r="D57" s="336"/>
      <c r="E57" s="293"/>
      <c r="F57" s="293"/>
      <c r="G57" s="293"/>
      <c r="H57" s="293"/>
      <c r="I57" s="293"/>
      <c r="J57" s="293"/>
      <c r="K57" s="293"/>
      <c r="L57" s="293"/>
      <c r="M57" s="293"/>
      <c r="N57" s="293"/>
      <c r="O57" s="293"/>
      <c r="P57" s="293"/>
      <c r="Q57" s="293"/>
      <c r="R57" s="293"/>
      <c r="S57" s="293"/>
      <c r="T57" s="293"/>
      <c r="U57" s="293"/>
      <c r="V57" s="293"/>
      <c r="W57" s="293"/>
      <c r="X57" s="293"/>
      <c r="Y57" s="293"/>
    </row>
    <row r="58" spans="1:25" ht="12" customHeight="1">
      <c r="A58" s="339"/>
      <c r="B58" s="336"/>
      <c r="C58" s="336"/>
      <c r="D58" s="340"/>
      <c r="E58" s="293"/>
      <c r="F58" s="293"/>
      <c r="G58" s="293"/>
      <c r="H58" s="293"/>
      <c r="I58" s="293"/>
      <c r="J58" s="293"/>
      <c r="K58" s="293"/>
      <c r="L58" s="293"/>
      <c r="M58" s="293"/>
      <c r="N58" s="293"/>
      <c r="O58" s="293"/>
      <c r="P58" s="293"/>
      <c r="Q58" s="293"/>
      <c r="R58" s="293"/>
      <c r="S58" s="293"/>
      <c r="T58" s="293"/>
      <c r="U58" s="293"/>
      <c r="V58" s="293"/>
      <c r="W58" s="293"/>
      <c r="X58" s="293"/>
      <c r="Y58" s="293"/>
    </row>
    <row r="59" spans="1:25" ht="12" customHeight="1">
      <c r="A59" s="339"/>
      <c r="B59" s="336"/>
      <c r="C59" s="336"/>
      <c r="D59" s="336"/>
      <c r="E59" s="293"/>
      <c r="F59" s="293"/>
      <c r="G59" s="293"/>
      <c r="H59" s="293"/>
      <c r="I59" s="293"/>
      <c r="J59" s="293"/>
      <c r="K59" s="293"/>
      <c r="L59" s="293"/>
      <c r="M59" s="293"/>
      <c r="N59" s="293"/>
      <c r="O59" s="293"/>
      <c r="P59" s="293"/>
      <c r="Q59" s="293"/>
      <c r="R59" s="293"/>
      <c r="S59" s="293"/>
      <c r="T59" s="293"/>
      <c r="U59" s="293"/>
      <c r="V59" s="293"/>
      <c r="W59" s="293"/>
      <c r="X59" s="293"/>
      <c r="Y59" s="293"/>
    </row>
    <row r="60" spans="1:25" ht="12" customHeight="1">
      <c r="A60" s="339"/>
      <c r="B60" s="336"/>
      <c r="C60" s="336"/>
      <c r="D60" s="213"/>
      <c r="E60" s="293"/>
      <c r="F60" s="293"/>
      <c r="G60" s="293"/>
      <c r="H60" s="293"/>
      <c r="I60" s="293"/>
      <c r="J60" s="293"/>
      <c r="K60" s="293"/>
      <c r="L60" s="293"/>
      <c r="M60" s="293"/>
      <c r="N60" s="293"/>
      <c r="O60" s="293"/>
      <c r="P60" s="293"/>
      <c r="Q60" s="293"/>
      <c r="R60" s="293"/>
      <c r="S60" s="293"/>
      <c r="T60" s="293"/>
      <c r="U60" s="293"/>
      <c r="V60" s="293"/>
      <c r="W60" s="293"/>
      <c r="X60" s="293"/>
      <c r="Y60" s="293"/>
    </row>
    <row r="61" spans="1:25" ht="12" customHeight="1">
      <c r="A61" s="213"/>
      <c r="B61" s="213"/>
      <c r="C61" s="213"/>
      <c r="D61" s="213"/>
      <c r="E61" s="293"/>
      <c r="F61" s="293"/>
      <c r="G61" s="293"/>
      <c r="H61" s="293"/>
      <c r="I61" s="293"/>
      <c r="J61" s="293"/>
      <c r="K61" s="293"/>
      <c r="L61" s="293"/>
      <c r="M61" s="293"/>
      <c r="N61" s="293"/>
      <c r="O61" s="293"/>
      <c r="P61" s="293"/>
      <c r="Q61" s="293"/>
      <c r="R61" s="293"/>
      <c r="S61" s="293"/>
      <c r="T61" s="293"/>
      <c r="U61" s="293"/>
      <c r="V61" s="293"/>
      <c r="W61" s="293"/>
      <c r="X61" s="293"/>
      <c r="Y61" s="293"/>
    </row>
    <row r="62" spans="1:25" ht="12" customHeight="1">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row>
    <row r="63" spans="1:25" ht="12" customHeight="1">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row>
    <row r="64" spans="1:25" ht="12" customHeight="1">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row>
    <row r="65" spans="1:25" ht="12" customHeight="1">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row>
    <row r="66" spans="1:25" ht="12" customHeight="1">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row>
    <row r="67" spans="1:25" ht="12" customHeight="1">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row>
    <row r="68" spans="1:25" ht="12" customHeight="1">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row>
    <row r="69" spans="1:25" ht="12" customHeight="1">
      <c r="A69" s="29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row>
    <row r="70" spans="1:25" ht="12" customHeight="1">
      <c r="A70" s="293"/>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row>
    <row r="71" spans="1:25" ht="12" customHeight="1">
      <c r="A71" s="293"/>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row>
    <row r="72" spans="1:25" ht="12" customHeight="1">
      <c r="A72" s="293"/>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row>
    <row r="73" spans="1:25" ht="12" customHeight="1">
      <c r="A73" s="293"/>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row>
    <row r="74" spans="1:25" ht="12" customHeight="1">
      <c r="A74" s="293"/>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row>
    <row r="75" spans="1:25" ht="12" customHeight="1">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row>
    <row r="76" spans="1:25" ht="12" customHeight="1">
      <c r="A76" s="293"/>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row>
    <row r="77" spans="1:25" ht="12" customHeight="1">
      <c r="A77" s="293"/>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row>
    <row r="78" spans="1:25" ht="12" customHeight="1">
      <c r="A78" s="293"/>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row>
    <row r="79" spans="1:25" ht="12" customHeight="1">
      <c r="A79" s="293"/>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row>
    <row r="80" spans="1:25" ht="12" customHeight="1">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row>
    <row r="81" spans="1:25" ht="12" customHeight="1">
      <c r="A81" s="293"/>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row>
    <row r="82" spans="1:25" ht="12" customHeight="1">
      <c r="A82" s="293"/>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row>
    <row r="83" spans="1:25" ht="12" customHeight="1">
      <c r="A83" s="293"/>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row>
    <row r="84" spans="1:25" ht="12" customHeight="1">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row>
    <row r="85" spans="1:25" ht="12" customHeight="1">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row>
    <row r="86" spans="1:25" ht="12" customHeight="1">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row>
    <row r="87" spans="1:25" ht="12" customHeight="1">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row>
    <row r="88" spans="1:25" ht="12" customHeight="1">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row>
    <row r="89" spans="1:25" ht="12" customHeight="1">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row>
    <row r="90" spans="1:25" ht="12" customHeight="1">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row>
    <row r="91" spans="1:25" ht="12" customHeight="1">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row>
    <row r="92" spans="1:25" ht="12" customHeight="1">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row>
    <row r="93" spans="1:25" ht="12" customHeight="1">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row>
    <row r="94" spans="1:25" ht="12" customHeight="1">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row>
    <row r="95" spans="1:25" ht="12" customHeight="1">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row>
    <row r="96" spans="1:25" ht="12" customHeight="1">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row>
    <row r="97" spans="1:25" ht="12" customHeight="1">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row>
    <row r="98" spans="1:25" ht="12" customHeight="1">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row>
    <row r="99" spans="1:25" ht="12" customHeight="1">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row>
    <row r="100" spans="1:25" ht="12" customHeight="1">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row>
    <row r="101" spans="1:25" ht="12" customHeight="1">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row>
    <row r="102" spans="1:25" ht="12" customHeight="1">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row>
    <row r="103" spans="1:25" ht="12" customHeight="1">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row>
    <row r="104" spans="1:25" ht="12" customHeight="1">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row>
    <row r="105" spans="1:25" ht="12" customHeight="1">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row>
    <row r="106" spans="1:25" ht="12" customHeight="1">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row>
    <row r="107" spans="1:25" ht="12" customHeight="1">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row>
    <row r="108" spans="1:25" ht="12" customHeight="1">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row>
    <row r="109" spans="1:25" ht="12" customHeight="1">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row>
    <row r="110" spans="1:25" ht="12" customHeight="1">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row>
    <row r="111" spans="1:25" ht="12" customHeight="1">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row>
    <row r="112" spans="1:25" ht="12" customHeight="1">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row>
    <row r="113" spans="1:25" ht="12" customHeight="1">
      <c r="A113" s="293"/>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row>
    <row r="114" spans="1:25" ht="12" customHeight="1">
      <c r="A114" s="293"/>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row>
    <row r="115" spans="1:25" ht="12" customHeight="1">
      <c r="A115" s="293"/>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row>
    <row r="116" spans="1:25" ht="12" customHeight="1">
      <c r="A116" s="29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row>
    <row r="117" spans="1:25" ht="12" customHeight="1">
      <c r="A117" s="29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row>
    <row r="118" spans="1:25" ht="12" customHeight="1">
      <c r="A118" s="293"/>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row>
    <row r="119" spans="1:25" ht="12" customHeight="1">
      <c r="A119" s="293"/>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row>
    <row r="120" spans="1:25" ht="12" customHeight="1">
      <c r="A120" s="293"/>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row>
    <row r="121" spans="1:25" ht="12" customHeight="1">
      <c r="A121" s="293"/>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row>
    <row r="122" spans="1:25" ht="12" customHeight="1">
      <c r="A122" s="293"/>
      <c r="B122" s="29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row>
    <row r="123" spans="1:25" ht="12" customHeight="1">
      <c r="A123" s="29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row>
    <row r="124" spans="1:25" ht="12" customHeight="1">
      <c r="A124" s="293"/>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row>
    <row r="125" spans="1:25" ht="12" customHeight="1">
      <c r="A125" s="293"/>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row>
    <row r="126" spans="1:25" ht="12" customHeight="1">
      <c r="A126" s="293"/>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row>
    <row r="127" spans="1:25" ht="12" customHeight="1">
      <c r="A127" s="293"/>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row>
    <row r="128" spans="1:25" ht="12" customHeight="1">
      <c r="A128" s="293"/>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row>
    <row r="129" spans="1:25" ht="12" customHeight="1">
      <c r="A129" s="293"/>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row>
    <row r="130" spans="1:25" ht="12" customHeight="1">
      <c r="A130" s="293"/>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row>
    <row r="131" spans="1:25" ht="12" customHeight="1">
      <c r="A131" s="293"/>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row>
    <row r="132" spans="1:25" ht="12" customHeight="1">
      <c r="A132" s="293"/>
      <c r="B132" s="293"/>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row>
    <row r="133" spans="1:25" ht="12" customHeight="1">
      <c r="A133" s="293"/>
      <c r="B133" s="293"/>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row>
    <row r="134" spans="1:25" ht="12" customHeight="1">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row>
    <row r="135" spans="1:25" ht="12" customHeight="1">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row>
    <row r="136" spans="1:25" ht="12" customHeight="1">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row>
    <row r="137" spans="1:25" ht="12" customHeight="1">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row>
    <row r="138" spans="1:25" ht="12" customHeight="1">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row>
    <row r="139" spans="1:25" ht="12" customHeight="1">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row>
    <row r="140" spans="1:25" ht="12" customHeight="1">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row>
    <row r="141" spans="1:25" ht="12" customHeight="1">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row>
    <row r="142" spans="1:25" ht="12" customHeight="1">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row>
    <row r="143" spans="1:25" ht="12" customHeight="1">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row>
    <row r="144" spans="1:25" ht="12" customHeight="1">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row>
    <row r="145" spans="1:25" ht="12" customHeight="1">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row>
    <row r="146" spans="1:25" ht="12" customHeight="1">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row>
    <row r="147" spans="1:25" ht="12" customHeight="1">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row>
    <row r="148" spans="1:25" ht="12" customHeight="1">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row>
    <row r="149" spans="1:25" ht="12" customHeight="1">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row>
    <row r="150" spans="1:25" ht="12" customHeight="1">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row>
    <row r="151" spans="1:25" ht="12" customHeight="1">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row>
    <row r="152" spans="1:25" ht="12" customHeight="1">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row>
    <row r="153" spans="1:25" ht="12" customHeight="1">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row>
    <row r="154" spans="1:25" ht="12" customHeight="1">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row>
    <row r="155" spans="1:25" ht="12" customHeight="1">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row>
    <row r="156" spans="1:25" ht="12" customHeight="1">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row>
    <row r="157" spans="1:25" ht="12" customHeight="1">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row>
    <row r="158" spans="1:25" ht="12" customHeight="1">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row>
    <row r="159" spans="1:25" ht="12" customHeight="1">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row>
    <row r="160" spans="1:25" ht="12" customHeight="1">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row>
    <row r="161" spans="1:25" ht="12" customHeight="1">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row>
    <row r="162" spans="1:25" ht="12" customHeight="1">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row>
    <row r="163" spans="1:25" ht="12" customHeight="1">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row>
    <row r="164" spans="1:25" ht="12" customHeight="1">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row>
    <row r="165" spans="1:25" ht="12" customHeight="1">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row>
    <row r="166" spans="1:25" ht="12" customHeight="1">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row>
    <row r="167" spans="1:25" ht="12" customHeight="1">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row>
    <row r="168" spans="1:25" ht="12" customHeight="1">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row>
    <row r="169" spans="1:25" ht="12" customHeight="1">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row>
    <row r="170" spans="1:25" ht="12" customHeight="1">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row>
    <row r="171" spans="1:25" ht="12" customHeight="1">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row>
    <row r="172" spans="1:25" ht="12" customHeight="1">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row>
    <row r="173" spans="1:25" ht="12" customHeight="1">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row>
    <row r="174" spans="1:25" ht="12" customHeight="1">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row>
    <row r="175" spans="1:25" ht="12" customHeight="1">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row>
    <row r="176" spans="1:25" ht="12" customHeight="1">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row>
    <row r="177" spans="1:25" ht="12" customHeight="1">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row>
    <row r="178" spans="1:25" ht="12" customHeight="1">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row>
    <row r="179" spans="1:25" ht="12" customHeight="1">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row>
    <row r="180" spans="1:25" ht="12" customHeight="1">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row>
    <row r="181" spans="1:25" ht="12" customHeight="1">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row>
    <row r="182" spans="1:25" ht="12" customHeight="1">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row>
    <row r="183" spans="1:25" ht="12" customHeight="1">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row>
    <row r="184" spans="1:25" ht="12" customHeight="1">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row>
    <row r="185" spans="1:25" ht="12" customHeight="1">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row>
    <row r="186" spans="1:25" ht="12" customHeight="1">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row>
    <row r="187" spans="1:25" ht="12" customHeight="1">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row>
    <row r="188" spans="1:25" ht="12" customHeight="1">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row>
    <row r="189" spans="1:25" ht="12" customHeight="1">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row>
    <row r="190" spans="1:25" ht="12" customHeight="1">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row>
    <row r="191" spans="1:25" ht="12" customHeight="1">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row>
    <row r="192" spans="1:25" ht="12" customHeight="1">
      <c r="A192" s="293"/>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row>
    <row r="193" spans="1:25" ht="12" customHeight="1">
      <c r="A193" s="293"/>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row>
    <row r="194" spans="1:25" ht="12" customHeight="1">
      <c r="A194" s="293"/>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row>
    <row r="195" spans="1:25" ht="12" customHeight="1">
      <c r="A195" s="293"/>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row>
    <row r="196" spans="1:25" ht="12" customHeight="1">
      <c r="A196" s="293"/>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row>
    <row r="197" spans="1:25" ht="12" customHeight="1">
      <c r="A197" s="293"/>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row>
    <row r="198" spans="1:25" ht="12" customHeight="1">
      <c r="A198" s="293"/>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row>
    <row r="199" spans="1:25" ht="12" customHeight="1">
      <c r="A199" s="293"/>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row>
    <row r="200" spans="1:25" ht="12" customHeight="1">
      <c r="A200" s="293"/>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row>
    <row r="201" spans="1:25" ht="12" customHeight="1">
      <c r="A201" s="293"/>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row>
    <row r="202" spans="1:25" ht="12" customHeight="1">
      <c r="A202" s="293"/>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row>
    <row r="203" spans="1:25" ht="12" customHeight="1">
      <c r="A203" s="293"/>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row>
    <row r="204" spans="1:25" ht="12" customHeight="1">
      <c r="A204" s="293"/>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row>
    <row r="205" spans="1:25" ht="12" customHeight="1">
      <c r="A205" s="293"/>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row>
    <row r="206" spans="1:25" ht="12" customHeight="1">
      <c r="A206" s="293"/>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row>
    <row r="207" spans="1:25" ht="12" customHeight="1">
      <c r="A207" s="293"/>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row>
    <row r="208" spans="1:25" ht="12" customHeight="1">
      <c r="A208" s="293"/>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row>
    <row r="209" spans="1:25" ht="12" customHeight="1">
      <c r="A209" s="293"/>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row>
    <row r="210" spans="1:25" ht="12" customHeight="1">
      <c r="A210" s="293"/>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row>
    <row r="211" spans="1:25" ht="12" customHeight="1">
      <c r="A211" s="293"/>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row>
    <row r="212" spans="1:25" ht="12" customHeight="1">
      <c r="A212" s="293"/>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row>
    <row r="213" spans="1:25" ht="12"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row>
    <row r="214" spans="1:25" ht="12"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row>
    <row r="215" spans="1:25" ht="12" customHeight="1">
      <c r="A215" s="293"/>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row>
    <row r="216" spans="1:25" ht="12" customHeight="1">
      <c r="A216" s="293"/>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row>
    <row r="217" spans="1:25" ht="12" customHeight="1">
      <c r="A217" s="293"/>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row>
    <row r="218" spans="1:25" ht="12" customHeight="1">
      <c r="A218" s="293"/>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row>
    <row r="219" spans="1:25" ht="12" customHeight="1">
      <c r="A219" s="293"/>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row>
    <row r="220" spans="1:25" ht="12" customHeight="1">
      <c r="A220" s="293"/>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row>
    <row r="221" spans="1:25" ht="12" customHeight="1">
      <c r="A221" s="293"/>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row>
    <row r="222" spans="1:25" ht="12" customHeight="1">
      <c r="A222" s="293"/>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row>
    <row r="223" spans="1:25" ht="12" customHeight="1">
      <c r="A223" s="293"/>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row>
    <row r="224" spans="1:25" ht="12" customHeight="1">
      <c r="A224" s="293"/>
      <c r="B224" s="293"/>
      <c r="C224" s="293"/>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row>
    <row r="225" spans="1:25" ht="12" customHeight="1">
      <c r="A225" s="293"/>
      <c r="B225" s="293"/>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row>
    <row r="226" spans="1:25" ht="12" customHeight="1">
      <c r="A226" s="293"/>
      <c r="B226" s="293"/>
      <c r="C226" s="293"/>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row>
    <row r="227" spans="1:25" ht="12" customHeight="1">
      <c r="A227" s="293"/>
      <c r="B227" s="293"/>
      <c r="C227" s="293"/>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row>
    <row r="228" spans="1:25" ht="12" customHeight="1">
      <c r="A228" s="293"/>
      <c r="B228" s="293"/>
      <c r="C228" s="293"/>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293"/>
    </row>
    <row r="229" spans="1:25" ht="12" customHeight="1">
      <c r="A229" s="293"/>
      <c r="B229" s="293"/>
      <c r="C229" s="293"/>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293"/>
    </row>
    <row r="230" spans="1:25" ht="12" customHeight="1">
      <c r="A230" s="293"/>
      <c r="B230" s="293"/>
      <c r="C230" s="293"/>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row>
    <row r="231" spans="1:25" ht="12" customHeight="1">
      <c r="A231" s="293"/>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row>
    <row r="232" spans="1:25" ht="12" customHeight="1">
      <c r="A232" s="293"/>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row>
    <row r="233" spans="1:25" ht="12" customHeight="1">
      <c r="A233" s="293"/>
      <c r="B233" s="293"/>
      <c r="C233" s="293"/>
      <c r="D233" s="293"/>
      <c r="E233" s="293"/>
      <c r="F233" s="293"/>
      <c r="G233" s="293"/>
      <c r="H233" s="293"/>
      <c r="I233" s="293"/>
      <c r="J233" s="293"/>
      <c r="K233" s="293"/>
      <c r="L233" s="293"/>
      <c r="M233" s="293"/>
      <c r="N233" s="293"/>
      <c r="O233" s="293"/>
      <c r="P233" s="293"/>
      <c r="Q233" s="293"/>
      <c r="R233" s="293"/>
      <c r="S233" s="293"/>
      <c r="T233" s="293"/>
      <c r="U233" s="293"/>
      <c r="V233" s="293"/>
      <c r="W233" s="293"/>
      <c r="X233" s="293"/>
      <c r="Y233" s="293"/>
    </row>
    <row r="234" spans="1:25" ht="12" customHeight="1">
      <c r="A234" s="293"/>
      <c r="B234" s="293"/>
      <c r="C234" s="293"/>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293"/>
    </row>
    <row r="235" spans="1:25" ht="12" customHeight="1">
      <c r="A235" s="293"/>
      <c r="B235" s="293"/>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row>
    <row r="236" spans="1:25" ht="12" customHeight="1">
      <c r="A236" s="293"/>
      <c r="B236" s="293"/>
      <c r="C236" s="293"/>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row>
    <row r="237" spans="1:25" ht="12" customHeight="1">
      <c r="A237" s="293"/>
      <c r="B237" s="293"/>
      <c r="C237" s="293"/>
      <c r="D237" s="293"/>
      <c r="E237" s="293"/>
      <c r="F237" s="293"/>
      <c r="G237" s="293"/>
      <c r="H237" s="293"/>
      <c r="I237" s="293"/>
      <c r="J237" s="293"/>
      <c r="K237" s="293"/>
      <c r="L237" s="293"/>
      <c r="M237" s="293"/>
      <c r="N237" s="293"/>
      <c r="O237" s="293"/>
      <c r="P237" s="293"/>
      <c r="Q237" s="293"/>
      <c r="R237" s="293"/>
      <c r="S237" s="293"/>
      <c r="T237" s="293"/>
      <c r="U237" s="293"/>
      <c r="V237" s="293"/>
      <c r="W237" s="293"/>
      <c r="X237" s="293"/>
      <c r="Y237" s="293"/>
    </row>
    <row r="238" spans="1:25" ht="12" customHeight="1">
      <c r="A238" s="293"/>
      <c r="B238" s="293"/>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293"/>
    </row>
    <row r="239" spans="1:25" ht="12" customHeight="1">
      <c r="A239" s="293"/>
      <c r="B239" s="293"/>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row>
    <row r="240" spans="1:25" ht="12" customHeight="1">
      <c r="A240" s="293"/>
      <c r="B240" s="293"/>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row>
    <row r="241" spans="1:25" ht="12" customHeight="1">
      <c r="A241" s="293"/>
      <c r="B241" s="293"/>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293"/>
    </row>
    <row r="242" spans="1:25" ht="12" customHeight="1">
      <c r="A242" s="293"/>
      <c r="B242" s="293"/>
      <c r="C242" s="293"/>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293"/>
    </row>
    <row r="243" spans="1:25" ht="12" customHeight="1">
      <c r="A243" s="293"/>
      <c r="B243" s="293"/>
      <c r="C243" s="293"/>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293"/>
    </row>
    <row r="244" spans="1:25" ht="12" customHeight="1">
      <c r="A244" s="293"/>
      <c r="B244" s="293"/>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293"/>
    </row>
    <row r="245" spans="1:25" ht="12" customHeight="1">
      <c r="A245" s="293"/>
      <c r="B245" s="293"/>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293"/>
    </row>
    <row r="246" spans="1:25" ht="12" customHeight="1">
      <c r="A246" s="293"/>
      <c r="B246" s="293"/>
      <c r="C246" s="293"/>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293"/>
    </row>
    <row r="247" spans="1:25" ht="12" customHeight="1">
      <c r="A247" s="293"/>
      <c r="B247" s="293"/>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row>
    <row r="248" spans="1:25" ht="12" customHeight="1">
      <c r="A248" s="293"/>
      <c r="B248" s="293"/>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293"/>
    </row>
    <row r="249" spans="1:25" ht="12" customHeight="1">
      <c r="A249" s="293"/>
      <c r="B249" s="293"/>
      <c r="C249" s="293"/>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293"/>
    </row>
    <row r="250" spans="1:25" ht="12" customHeight="1">
      <c r="A250" s="293"/>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row>
    <row r="251" spans="1:25" ht="15.75" customHeight="1">
      <c r="A251" s="292"/>
      <c r="B251" s="292"/>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row>
    <row r="252" spans="1:25" ht="15.75" customHeight="1">
      <c r="A252" s="292"/>
      <c r="B252" s="292"/>
      <c r="C252" s="292"/>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row>
    <row r="253" spans="1:25" ht="15.75" customHeight="1">
      <c r="A253" s="292"/>
      <c r="B253" s="292"/>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row>
    <row r="254" spans="1:25" ht="15.75" customHeight="1">
      <c r="A254" s="292"/>
      <c r="B254" s="292"/>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row>
    <row r="255" spans="1:25" ht="15.75" customHeight="1">
      <c r="A255" s="292"/>
      <c r="B255" s="292"/>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row>
    <row r="256" spans="1:25" ht="15.75" customHeight="1">
      <c r="A256" s="292"/>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D2"/>
    <mergeCell ref="A52:C52"/>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000"/>
  <sheetViews>
    <sheetView showGridLines="0" workbookViewId="0">
      <pane xSplit="1" ySplit="6" topLeftCell="B7" activePane="bottomRight" state="frozen"/>
      <selection pane="topRight" activeCell="B1" sqref="B1"/>
      <selection pane="bottomLeft" activeCell="A7" sqref="A7"/>
      <selection pane="bottomRight" activeCell="A6" sqref="A6"/>
    </sheetView>
  </sheetViews>
  <sheetFormatPr defaultColWidth="14.453125" defaultRowHeight="15" customHeight="1"/>
  <cols>
    <col min="1" max="1" width="5.08984375" customWidth="1"/>
    <col min="2" max="2" width="27.08984375" customWidth="1"/>
    <col min="3" max="18" width="5.453125" customWidth="1"/>
  </cols>
  <sheetData>
    <row r="1" spans="1:18" ht="14.25" customHeight="1">
      <c r="A1" s="360" t="s">
        <v>53</v>
      </c>
      <c r="B1" s="346"/>
      <c r="C1" s="346"/>
      <c r="D1" s="346"/>
      <c r="E1" s="346"/>
      <c r="F1" s="346"/>
      <c r="G1" s="346"/>
      <c r="H1" s="346"/>
      <c r="I1" s="346"/>
      <c r="J1" s="346"/>
      <c r="K1" s="346"/>
      <c r="L1" s="346"/>
      <c r="M1" s="346"/>
      <c r="N1" s="346"/>
      <c r="O1" s="346"/>
      <c r="P1" s="346"/>
      <c r="Q1" s="346"/>
      <c r="R1" s="346"/>
    </row>
    <row r="2" spans="1:18" ht="14.25" customHeight="1">
      <c r="A2" s="360" t="s">
        <v>243</v>
      </c>
      <c r="B2" s="346"/>
      <c r="C2" s="346"/>
      <c r="D2" s="346"/>
      <c r="E2" s="346"/>
      <c r="F2" s="346"/>
      <c r="G2" s="346"/>
      <c r="H2" s="346"/>
      <c r="I2" s="346"/>
      <c r="J2" s="346"/>
      <c r="K2" s="346"/>
      <c r="L2" s="346"/>
      <c r="M2" s="346"/>
      <c r="N2" s="346"/>
      <c r="O2" s="346"/>
      <c r="P2" s="346"/>
      <c r="Q2" s="346"/>
      <c r="R2" s="346"/>
    </row>
    <row r="3" spans="1:18" ht="12.5">
      <c r="A3" s="39"/>
      <c r="B3" s="39"/>
      <c r="C3" s="39"/>
      <c r="D3" s="39"/>
      <c r="E3" s="39"/>
      <c r="F3" s="39"/>
      <c r="G3" s="39"/>
      <c r="H3" s="39"/>
      <c r="I3" s="39"/>
      <c r="J3" s="39"/>
      <c r="K3" s="39"/>
      <c r="L3" s="39"/>
      <c r="M3" s="39"/>
      <c r="N3" s="39"/>
      <c r="O3" s="39"/>
      <c r="P3" s="39"/>
      <c r="Q3" s="39"/>
      <c r="R3" s="39"/>
    </row>
    <row r="4" spans="1:18" ht="12" customHeight="1">
      <c r="A4" s="141"/>
      <c r="B4" s="296" t="s">
        <v>143</v>
      </c>
      <c r="C4" s="110" t="s">
        <v>144</v>
      </c>
      <c r="D4" s="111" t="s">
        <v>145</v>
      </c>
      <c r="E4" s="111" t="s">
        <v>146</v>
      </c>
      <c r="F4" s="111" t="s">
        <v>147</v>
      </c>
      <c r="G4" s="111" t="s">
        <v>148</v>
      </c>
      <c r="H4" s="111" t="s">
        <v>149</v>
      </c>
      <c r="I4" s="111" t="s">
        <v>150</v>
      </c>
      <c r="J4" s="111" t="s">
        <v>151</v>
      </c>
      <c r="K4" s="111" t="s">
        <v>152</v>
      </c>
      <c r="L4" s="111" t="s">
        <v>153</v>
      </c>
      <c r="M4" s="111" t="s">
        <v>154</v>
      </c>
      <c r="N4" s="111" t="s">
        <v>155</v>
      </c>
      <c r="O4" s="111" t="s">
        <v>156</v>
      </c>
      <c r="P4" s="111" t="s">
        <v>157</v>
      </c>
      <c r="Q4" s="111" t="s">
        <v>158</v>
      </c>
      <c r="R4" s="112" t="s">
        <v>159</v>
      </c>
    </row>
    <row r="5" spans="1:18" ht="12" customHeight="1">
      <c r="A5" s="141"/>
      <c r="B5" s="297"/>
      <c r="C5" s="113" t="s">
        <v>161</v>
      </c>
      <c r="D5" s="114" t="s">
        <v>161</v>
      </c>
      <c r="E5" s="114" t="s">
        <v>161</v>
      </c>
      <c r="F5" s="114" t="s">
        <v>161</v>
      </c>
      <c r="G5" s="114" t="s">
        <v>161</v>
      </c>
      <c r="H5" s="114" t="s">
        <v>161</v>
      </c>
      <c r="I5" s="114" t="s">
        <v>161</v>
      </c>
      <c r="J5" s="114" t="s">
        <v>161</v>
      </c>
      <c r="K5" s="114" t="s">
        <v>161</v>
      </c>
      <c r="L5" s="114" t="s">
        <v>161</v>
      </c>
      <c r="M5" s="114" t="s">
        <v>161</v>
      </c>
      <c r="N5" s="114" t="s">
        <v>161</v>
      </c>
      <c r="O5" s="114" t="s">
        <v>161</v>
      </c>
      <c r="P5" s="114" t="s">
        <v>161</v>
      </c>
      <c r="Q5" s="114" t="s">
        <v>161</v>
      </c>
      <c r="R5" s="115" t="s">
        <v>161</v>
      </c>
    </row>
    <row r="6" spans="1:18" ht="12" customHeight="1">
      <c r="A6" s="142"/>
      <c r="B6" s="17"/>
      <c r="C6" s="113" t="s">
        <v>145</v>
      </c>
      <c r="D6" s="114" t="s">
        <v>146</v>
      </c>
      <c r="E6" s="114" t="s">
        <v>147</v>
      </c>
      <c r="F6" s="114" t="s">
        <v>148</v>
      </c>
      <c r="G6" s="114" t="s">
        <v>149</v>
      </c>
      <c r="H6" s="114" t="s">
        <v>150</v>
      </c>
      <c r="I6" s="114" t="s">
        <v>151</v>
      </c>
      <c r="J6" s="114" t="s">
        <v>152</v>
      </c>
      <c r="K6" s="114" t="s">
        <v>153</v>
      </c>
      <c r="L6" s="114" t="s">
        <v>154</v>
      </c>
      <c r="M6" s="114" t="s">
        <v>155</v>
      </c>
      <c r="N6" s="114" t="s">
        <v>156</v>
      </c>
      <c r="O6" s="114" t="s">
        <v>157</v>
      </c>
      <c r="P6" s="114" t="s">
        <v>158</v>
      </c>
      <c r="Q6" s="114" t="s">
        <v>159</v>
      </c>
      <c r="R6" s="115" t="s">
        <v>162</v>
      </c>
    </row>
    <row r="7" spans="1:18" ht="12" customHeight="1">
      <c r="A7" s="365" t="s">
        <v>244</v>
      </c>
      <c r="B7" s="136" t="str">
        <f>'Entering 1'!C21</f>
        <v>Automobiles (4 People)</v>
      </c>
      <c r="C7" s="143">
        <f>'Entering 1'!D21</f>
        <v>0</v>
      </c>
      <c r="D7" s="144">
        <f>'Entering 1'!E21</f>
        <v>0</v>
      </c>
      <c r="E7" s="144">
        <f>'Entering 1'!F21</f>
        <v>0</v>
      </c>
      <c r="F7" s="144">
        <f>'Entering 1'!G21</f>
        <v>0</v>
      </c>
      <c r="G7" s="144">
        <f>'Entering 1'!H21</f>
        <v>0</v>
      </c>
      <c r="H7" s="144">
        <f>'Entering 1'!I21</f>
        <v>0</v>
      </c>
      <c r="I7" s="144">
        <f>'Entering 1'!J21</f>
        <v>0</v>
      </c>
      <c r="J7" s="144">
        <f>'Entering 1'!K21</f>
        <v>0</v>
      </c>
      <c r="K7" s="144">
        <f>'Entering 1'!L21</f>
        <v>0</v>
      </c>
      <c r="L7" s="144">
        <f>'Entering 1'!M21</f>
        <v>0</v>
      </c>
      <c r="M7" s="144">
        <f>'Entering 1'!N21</f>
        <v>0</v>
      </c>
      <c r="N7" s="144">
        <f>'Entering 1'!O21</f>
        <v>0</v>
      </c>
      <c r="O7" s="144">
        <f>'Entering 1'!P21</f>
        <v>0</v>
      </c>
      <c r="P7" s="144">
        <f>'Entering 1'!Q21</f>
        <v>0</v>
      </c>
      <c r="Q7" s="144">
        <f>'Entering 1'!R21</f>
        <v>0</v>
      </c>
      <c r="R7" s="145">
        <f>'Entering 1'!S21</f>
        <v>0</v>
      </c>
    </row>
    <row r="8" spans="1:18" ht="12" customHeight="1">
      <c r="A8" s="352"/>
      <c r="B8" s="136" t="str">
        <f>'Entering 1'!C22</f>
        <v>Automobiles (5 People)</v>
      </c>
      <c r="C8" s="120">
        <f>'Entering 1'!D22</f>
        <v>0</v>
      </c>
      <c r="D8" s="40">
        <f>'Entering 1'!E22</f>
        <v>0</v>
      </c>
      <c r="E8" s="40">
        <f>'Entering 1'!F22</f>
        <v>0</v>
      </c>
      <c r="F8" s="40">
        <f>'Entering 1'!G22</f>
        <v>0</v>
      </c>
      <c r="G8" s="40">
        <f>'Entering 1'!H22</f>
        <v>0</v>
      </c>
      <c r="H8" s="40">
        <f>'Entering 1'!I22</f>
        <v>0</v>
      </c>
      <c r="I8" s="40">
        <f>'Entering 1'!J22</f>
        <v>0</v>
      </c>
      <c r="J8" s="40">
        <f>'Entering 1'!K22</f>
        <v>0</v>
      </c>
      <c r="K8" s="40">
        <f>'Entering 1'!L22</f>
        <v>0</v>
      </c>
      <c r="L8" s="40">
        <f>'Entering 1'!M22</f>
        <v>0</v>
      </c>
      <c r="M8" s="40">
        <f>'Entering 1'!N22</f>
        <v>0</v>
      </c>
      <c r="N8" s="40">
        <f>'Entering 1'!O22</f>
        <v>0</v>
      </c>
      <c r="O8" s="40">
        <f>'Entering 1'!P22</f>
        <v>0</v>
      </c>
      <c r="P8" s="40">
        <f>'Entering 1'!Q22</f>
        <v>0</v>
      </c>
      <c r="Q8" s="40">
        <f>'Entering 1'!R22</f>
        <v>0</v>
      </c>
      <c r="R8" s="122">
        <f>'Entering 1'!S22</f>
        <v>0</v>
      </c>
    </row>
    <row r="9" spans="1:18" ht="12" customHeight="1">
      <c r="A9" s="352"/>
      <c r="B9" s="136" t="str">
        <f>'Entering 1'!C23</f>
        <v>Automobiles (6 People)</v>
      </c>
      <c r="C9" s="120">
        <f>'Entering 1'!D23</f>
        <v>0</v>
      </c>
      <c r="D9" s="40">
        <f>'Entering 1'!E23</f>
        <v>0</v>
      </c>
      <c r="E9" s="40">
        <f>'Entering 1'!F23</f>
        <v>0</v>
      </c>
      <c r="F9" s="40">
        <f>'Entering 1'!G23</f>
        <v>0</v>
      </c>
      <c r="G9" s="40">
        <f>'Entering 1'!H23</f>
        <v>0</v>
      </c>
      <c r="H9" s="40">
        <f>'Entering 1'!I23</f>
        <v>0</v>
      </c>
      <c r="I9" s="40">
        <f>'Entering 1'!J23</f>
        <v>0</v>
      </c>
      <c r="J9" s="40">
        <f>'Entering 1'!K23</f>
        <v>0</v>
      </c>
      <c r="K9" s="40">
        <f>'Entering 1'!L23</f>
        <v>0</v>
      </c>
      <c r="L9" s="40">
        <f>'Entering 1'!M23</f>
        <v>0</v>
      </c>
      <c r="M9" s="40">
        <f>'Entering 1'!N23</f>
        <v>0</v>
      </c>
      <c r="N9" s="40">
        <f>'Entering 1'!O23</f>
        <v>0</v>
      </c>
      <c r="O9" s="40">
        <f>'Entering 1'!P23</f>
        <v>0</v>
      </c>
      <c r="P9" s="40">
        <f>'Entering 1'!Q23</f>
        <v>0</v>
      </c>
      <c r="Q9" s="40">
        <f>'Entering 1'!R23</f>
        <v>0</v>
      </c>
      <c r="R9" s="122">
        <f>'Entering 1'!S23</f>
        <v>0</v>
      </c>
    </row>
    <row r="10" spans="1:18" ht="12" customHeight="1">
      <c r="A10" s="352"/>
      <c r="B10" s="136" t="str">
        <f>'Entering 1'!C24</f>
        <v>Automobiles (7 People)</v>
      </c>
      <c r="C10" s="120">
        <f>'Entering 1'!D24</f>
        <v>0</v>
      </c>
      <c r="D10" s="121">
        <f>'Entering 1'!E24</f>
        <v>0</v>
      </c>
      <c r="E10" s="121">
        <f>'Entering 1'!F24</f>
        <v>0</v>
      </c>
      <c r="F10" s="121">
        <f>'Entering 1'!G24</f>
        <v>0</v>
      </c>
      <c r="G10" s="121">
        <f>'Entering 1'!H24</f>
        <v>0</v>
      </c>
      <c r="H10" s="121">
        <f>'Entering 1'!I24</f>
        <v>0</v>
      </c>
      <c r="I10" s="121">
        <f>'Entering 1'!J24</f>
        <v>0</v>
      </c>
      <c r="J10" s="121">
        <f>'Entering 1'!K24</f>
        <v>0</v>
      </c>
      <c r="K10" s="121">
        <f>'Entering 1'!L24</f>
        <v>0</v>
      </c>
      <c r="L10" s="121">
        <f>'Entering 1'!M24</f>
        <v>0</v>
      </c>
      <c r="M10" s="121">
        <f>'Entering 1'!N24</f>
        <v>0</v>
      </c>
      <c r="N10" s="121">
        <f>'Entering 1'!O24</f>
        <v>0</v>
      </c>
      <c r="O10" s="121">
        <f>'Entering 1'!P24</f>
        <v>0</v>
      </c>
      <c r="P10" s="121">
        <f>'Entering 1'!Q24</f>
        <v>0</v>
      </c>
      <c r="Q10" s="121">
        <f>'Entering 1'!R24</f>
        <v>0</v>
      </c>
      <c r="R10" s="122">
        <f>'Entering 1'!S24</f>
        <v>0</v>
      </c>
    </row>
    <row r="11" spans="1:18" ht="12" customHeight="1">
      <c r="A11" s="352"/>
      <c r="B11" s="137" t="str">
        <f>'Entering 1'!C32</f>
        <v>Commercial Vehicles (2 People)</v>
      </c>
      <c r="C11" s="123">
        <f>'Entering 1'!D32</f>
        <v>0</v>
      </c>
      <c r="D11" s="39">
        <f>'Entering 1'!E32</f>
        <v>0</v>
      </c>
      <c r="E11" s="39">
        <f>'Entering 1'!F32</f>
        <v>0</v>
      </c>
      <c r="F11" s="39">
        <f>'Entering 1'!G32</f>
        <v>0</v>
      </c>
      <c r="G11" s="39">
        <f>'Entering 1'!H32</f>
        <v>0</v>
      </c>
      <c r="H11" s="39">
        <f>'Entering 1'!I32</f>
        <v>0</v>
      </c>
      <c r="I11" s="39">
        <f>'Entering 1'!J32</f>
        <v>0</v>
      </c>
      <c r="J11" s="39">
        <f>'Entering 1'!K32</f>
        <v>0</v>
      </c>
      <c r="K11" s="39">
        <f>'Entering 1'!L32</f>
        <v>0</v>
      </c>
      <c r="L11" s="39">
        <f>'Entering 1'!M32</f>
        <v>0</v>
      </c>
      <c r="M11" s="39">
        <f>'Entering 1'!N32</f>
        <v>0</v>
      </c>
      <c r="N11" s="39">
        <f>'Entering 1'!O32</f>
        <v>0</v>
      </c>
      <c r="O11" s="39">
        <f>'Entering 1'!P32</f>
        <v>0</v>
      </c>
      <c r="P11" s="39">
        <f>'Entering 1'!Q32</f>
        <v>0</v>
      </c>
      <c r="Q11" s="39">
        <f>'Entering 1'!R32</f>
        <v>0</v>
      </c>
      <c r="R11" s="124">
        <f>'Entering 1'!S32</f>
        <v>0</v>
      </c>
    </row>
    <row r="12" spans="1:18" ht="12" customHeight="1">
      <c r="A12" s="352"/>
      <c r="B12" s="137" t="str">
        <f>'Entering 1'!C31</f>
        <v>Commercial Vehicles (1 Person)</v>
      </c>
      <c r="C12" s="123">
        <f>'Entering 1'!D31</f>
        <v>0</v>
      </c>
      <c r="D12" s="39">
        <f>'Entering 1'!E31</f>
        <v>0</v>
      </c>
      <c r="E12" s="39">
        <f>'Entering 1'!F31</f>
        <v>0</v>
      </c>
      <c r="F12" s="39">
        <f>'Entering 1'!G31</f>
        <v>0</v>
      </c>
      <c r="G12" s="39">
        <f>'Entering 1'!H31</f>
        <v>0</v>
      </c>
      <c r="H12" s="39">
        <f>'Entering 1'!I31</f>
        <v>0</v>
      </c>
      <c r="I12" s="39">
        <f>'Entering 1'!J31</f>
        <v>0</v>
      </c>
      <c r="J12" s="39">
        <f>'Entering 1'!K31</f>
        <v>0</v>
      </c>
      <c r="K12" s="39">
        <f>'Entering 1'!L31</f>
        <v>0</v>
      </c>
      <c r="L12" s="39">
        <f>'Entering 1'!M31</f>
        <v>0</v>
      </c>
      <c r="M12" s="39">
        <f>'Entering 1'!N31</f>
        <v>0</v>
      </c>
      <c r="N12" s="39">
        <f>'Entering 1'!O31</f>
        <v>0</v>
      </c>
      <c r="O12" s="39">
        <f>'Entering 1'!P31</f>
        <v>0</v>
      </c>
      <c r="P12" s="39">
        <f>'Entering 1'!Q31</f>
        <v>0</v>
      </c>
      <c r="Q12" s="39">
        <f>'Entering 1'!R31</f>
        <v>0</v>
      </c>
      <c r="R12" s="124">
        <f>'Entering 1'!S31</f>
        <v>0</v>
      </c>
    </row>
    <row r="13" spans="1:18" ht="12" customHeight="1">
      <c r="A13" s="352"/>
      <c r="B13" s="116" t="str">
        <f>'Entering 1'!C29</f>
        <v>Taxis</v>
      </c>
      <c r="C13" s="123">
        <f>'Entering 1'!D29</f>
        <v>0</v>
      </c>
      <c r="D13" s="39">
        <f>'Entering 1'!E29</f>
        <v>0</v>
      </c>
      <c r="E13" s="39">
        <f>'Entering 1'!F29</f>
        <v>0</v>
      </c>
      <c r="F13" s="39">
        <f>'Entering 1'!G29</f>
        <v>0</v>
      </c>
      <c r="G13" s="39">
        <f>'Entering 1'!H29</f>
        <v>0</v>
      </c>
      <c r="H13" s="39">
        <f>'Entering 1'!I29</f>
        <v>0</v>
      </c>
      <c r="I13" s="39">
        <f>'Entering 1'!J29</f>
        <v>0</v>
      </c>
      <c r="J13" s="39">
        <f>'Entering 1'!K29</f>
        <v>0</v>
      </c>
      <c r="K13" s="39">
        <f>'Entering 1'!L29</f>
        <v>0</v>
      </c>
      <c r="L13" s="39">
        <f>'Entering 1'!M29</f>
        <v>0</v>
      </c>
      <c r="M13" s="39">
        <f>'Entering 1'!N29</f>
        <v>0</v>
      </c>
      <c r="N13" s="39">
        <f>'Entering 1'!O29</f>
        <v>0</v>
      </c>
      <c r="O13" s="39">
        <f>'Entering 1'!P29</f>
        <v>0</v>
      </c>
      <c r="P13" s="39">
        <f>'Entering 1'!Q29</f>
        <v>0</v>
      </c>
      <c r="Q13" s="39">
        <f>'Entering 1'!R29</f>
        <v>0</v>
      </c>
      <c r="R13" s="124">
        <f>'Entering 1'!S29</f>
        <v>0</v>
      </c>
    </row>
    <row r="14" spans="1:18" ht="12" customHeight="1">
      <c r="A14" s="352"/>
      <c r="B14" s="20" t="s">
        <v>235</v>
      </c>
      <c r="C14" s="21">
        <f t="shared" ref="C14:R14" si="0">SUM(C7:C13)</f>
        <v>0</v>
      </c>
      <c r="D14" s="22">
        <f t="shared" si="0"/>
        <v>0</v>
      </c>
      <c r="E14" s="22">
        <f t="shared" si="0"/>
        <v>0</v>
      </c>
      <c r="F14" s="22">
        <f t="shared" si="0"/>
        <v>0</v>
      </c>
      <c r="G14" s="22">
        <f t="shared" si="0"/>
        <v>0</v>
      </c>
      <c r="H14" s="22">
        <f t="shared" si="0"/>
        <v>0</v>
      </c>
      <c r="I14" s="22">
        <f t="shared" si="0"/>
        <v>0</v>
      </c>
      <c r="J14" s="22">
        <f t="shared" si="0"/>
        <v>0</v>
      </c>
      <c r="K14" s="22">
        <f t="shared" si="0"/>
        <v>0</v>
      </c>
      <c r="L14" s="22">
        <f t="shared" si="0"/>
        <v>0</v>
      </c>
      <c r="M14" s="22">
        <f t="shared" si="0"/>
        <v>0</v>
      </c>
      <c r="N14" s="22">
        <f t="shared" si="0"/>
        <v>0</v>
      </c>
      <c r="O14" s="22">
        <f t="shared" si="0"/>
        <v>0</v>
      </c>
      <c r="P14" s="22">
        <f t="shared" si="0"/>
        <v>0</v>
      </c>
      <c r="Q14" s="22">
        <f t="shared" si="0"/>
        <v>0</v>
      </c>
      <c r="R14" s="23">
        <f t="shared" si="0"/>
        <v>0</v>
      </c>
    </row>
    <row r="15" spans="1:18" ht="12" customHeight="1">
      <c r="A15" s="352"/>
      <c r="B15" s="146" t="s">
        <v>236</v>
      </c>
      <c r="C15" s="147">
        <f t="shared" ref="C15:R15" si="1">(C7*2)+(C8*3)+(C9*4)+(C10*5)+(C11*6)+(C12*7)+(C13*8)</f>
        <v>0</v>
      </c>
      <c r="D15" s="148">
        <f t="shared" si="1"/>
        <v>0</v>
      </c>
      <c r="E15" s="148">
        <f t="shared" si="1"/>
        <v>0</v>
      </c>
      <c r="F15" s="148">
        <f t="shared" si="1"/>
        <v>0</v>
      </c>
      <c r="G15" s="148">
        <f t="shared" si="1"/>
        <v>0</v>
      </c>
      <c r="H15" s="148">
        <f t="shared" si="1"/>
        <v>0</v>
      </c>
      <c r="I15" s="148">
        <f t="shared" si="1"/>
        <v>0</v>
      </c>
      <c r="J15" s="148">
        <f t="shared" si="1"/>
        <v>0</v>
      </c>
      <c r="K15" s="148">
        <f t="shared" si="1"/>
        <v>0</v>
      </c>
      <c r="L15" s="148">
        <f t="shared" si="1"/>
        <v>0</v>
      </c>
      <c r="M15" s="148">
        <f t="shared" si="1"/>
        <v>0</v>
      </c>
      <c r="N15" s="148">
        <f t="shared" si="1"/>
        <v>0</v>
      </c>
      <c r="O15" s="148">
        <f t="shared" si="1"/>
        <v>0</v>
      </c>
      <c r="P15" s="148">
        <f t="shared" si="1"/>
        <v>0</v>
      </c>
      <c r="Q15" s="148">
        <f t="shared" si="1"/>
        <v>0</v>
      </c>
      <c r="R15" s="149">
        <f t="shared" si="1"/>
        <v>0</v>
      </c>
    </row>
    <row r="16" spans="1:18" ht="12" customHeight="1">
      <c r="A16" s="352"/>
      <c r="B16" s="24" t="str">
        <f>'Entering 1'!C28</f>
        <v>Private Vanpool Vehicles</v>
      </c>
      <c r="C16" s="25">
        <f>'Entering 1'!D28</f>
        <v>0</v>
      </c>
      <c r="D16" s="26">
        <f>'Entering 1'!E28</f>
        <v>0</v>
      </c>
      <c r="E16" s="26">
        <f>'Entering 1'!F28</f>
        <v>0</v>
      </c>
      <c r="F16" s="26">
        <f>'Entering 1'!G28</f>
        <v>0</v>
      </c>
      <c r="G16" s="26">
        <f>'Entering 1'!H28</f>
        <v>0</v>
      </c>
      <c r="H16" s="39">
        <f>'Entering 1'!I28</f>
        <v>0</v>
      </c>
      <c r="I16" s="26">
        <f>'Entering 1'!J28</f>
        <v>0</v>
      </c>
      <c r="J16" s="26">
        <f>'Entering 1'!K28</f>
        <v>0</v>
      </c>
      <c r="K16" s="26">
        <f>'Entering 1'!L28</f>
        <v>0</v>
      </c>
      <c r="L16" s="26">
        <f>'Entering 1'!M28</f>
        <v>0</v>
      </c>
      <c r="M16" s="26">
        <f>'Entering 1'!N28</f>
        <v>0</v>
      </c>
      <c r="N16" s="26">
        <f>'Entering 1'!O28</f>
        <v>0</v>
      </c>
      <c r="O16" s="26">
        <f>'Entering 1'!P28</f>
        <v>0</v>
      </c>
      <c r="P16" s="26">
        <f>'Entering 1'!Q28</f>
        <v>0</v>
      </c>
      <c r="Q16" s="26">
        <f>'Entering 1'!R28</f>
        <v>0</v>
      </c>
      <c r="R16" s="27">
        <f>'Entering 1'!S28</f>
        <v>0</v>
      </c>
    </row>
    <row r="17" spans="1:18" ht="12" customHeight="1">
      <c r="A17" s="352"/>
      <c r="B17" s="150" t="str">
        <f>'Entering 1'!C29</f>
        <v>Taxis</v>
      </c>
      <c r="C17" s="123">
        <f>'Entering 1'!D30</f>
        <v>0</v>
      </c>
      <c r="D17" s="39">
        <f>'Entering 1'!E30</f>
        <v>0</v>
      </c>
      <c r="E17" s="39">
        <f>'Entering 1'!F30</f>
        <v>0</v>
      </c>
      <c r="F17" s="39">
        <f>'Entering 1'!G30</f>
        <v>0</v>
      </c>
      <c r="G17" s="39">
        <f>'Entering 1'!H30</f>
        <v>0</v>
      </c>
      <c r="H17" s="39">
        <f>'Entering 1'!I30</f>
        <v>0</v>
      </c>
      <c r="I17" s="39">
        <f>'Entering 1'!J30</f>
        <v>0</v>
      </c>
      <c r="J17" s="39">
        <f>'Entering 1'!K30</f>
        <v>0</v>
      </c>
      <c r="K17" s="39">
        <f>'Entering 1'!L30</f>
        <v>0</v>
      </c>
      <c r="L17" s="39">
        <f>'Entering 1'!M30</f>
        <v>0</v>
      </c>
      <c r="M17" s="39">
        <f>'Entering 1'!N30</f>
        <v>0</v>
      </c>
      <c r="N17" s="39">
        <f>'Entering 1'!O30</f>
        <v>0</v>
      </c>
      <c r="O17" s="39">
        <f>'Entering 1'!P30</f>
        <v>0</v>
      </c>
      <c r="P17" s="39">
        <f>'Entering 1'!Q30</f>
        <v>0</v>
      </c>
      <c r="Q17" s="39">
        <f>'Entering 1'!R30</f>
        <v>0</v>
      </c>
      <c r="R17" s="124">
        <f>'Entering 1'!S30</f>
        <v>0</v>
      </c>
    </row>
    <row r="18" spans="1:18" ht="12" customHeight="1">
      <c r="A18" s="352"/>
      <c r="B18" s="150" t="str">
        <f>'Entering 1'!C30</f>
        <v>Uber/Lyft Vehicles</v>
      </c>
      <c r="C18" s="123">
        <f>'Entering 1'!D34</f>
        <v>0</v>
      </c>
      <c r="D18" s="39">
        <f>'Entering 1'!E34</f>
        <v>0</v>
      </c>
      <c r="E18" s="39">
        <f>'Entering 1'!F34</f>
        <v>0</v>
      </c>
      <c r="F18" s="39">
        <f>'Entering 1'!G34</f>
        <v>0</v>
      </c>
      <c r="G18" s="39">
        <f>'Entering 1'!H34</f>
        <v>0</v>
      </c>
      <c r="H18" s="39">
        <f>'Entering 1'!I34</f>
        <v>0</v>
      </c>
      <c r="I18" s="39">
        <f>'Entering 1'!J34</f>
        <v>0</v>
      </c>
      <c r="J18" s="39">
        <f>'Entering 1'!K34</f>
        <v>0</v>
      </c>
      <c r="K18" s="39">
        <f>'Entering 1'!L34</f>
        <v>0</v>
      </c>
      <c r="L18" s="39">
        <f>'Entering 1'!M34</f>
        <v>0</v>
      </c>
      <c r="M18" s="39">
        <f>'Entering 1'!N34</f>
        <v>0</v>
      </c>
      <c r="N18" s="39">
        <f>'Entering 1'!O34</f>
        <v>0</v>
      </c>
      <c r="O18" s="39">
        <f>'Entering 1'!P34</f>
        <v>0</v>
      </c>
      <c r="P18" s="39">
        <f>'Entering 1'!Q34</f>
        <v>0</v>
      </c>
      <c r="Q18" s="39">
        <f>'Entering 1'!R34</f>
        <v>0</v>
      </c>
      <c r="R18" s="124">
        <f>'Entering 1'!S34</f>
        <v>0</v>
      </c>
    </row>
    <row r="19" spans="1:18" ht="12" customHeight="1">
      <c r="A19" s="352"/>
      <c r="B19" s="150" t="str">
        <f>'Entering 1'!C31</f>
        <v>Commercial Vehicles (1 Person)</v>
      </c>
      <c r="C19" s="123">
        <f>'Entering 1'!D33</f>
        <v>0</v>
      </c>
      <c r="D19" s="39">
        <f>'Entering 1'!E33</f>
        <v>0</v>
      </c>
      <c r="E19" s="39">
        <f>'Entering 1'!F33</f>
        <v>0</v>
      </c>
      <c r="F19" s="39">
        <f>'Entering 1'!G33</f>
        <v>0</v>
      </c>
      <c r="G19" s="39">
        <f>'Entering 1'!H33</f>
        <v>0</v>
      </c>
      <c r="H19" s="39">
        <f>'Entering 1'!I33</f>
        <v>0</v>
      </c>
      <c r="I19" s="39">
        <f>'Entering 1'!J33</f>
        <v>0</v>
      </c>
      <c r="J19" s="39">
        <f>'Entering 1'!K33</f>
        <v>0</v>
      </c>
      <c r="K19" s="39">
        <f>'Entering 1'!L33</f>
        <v>0</v>
      </c>
      <c r="L19" s="39">
        <f>'Entering 1'!M33</f>
        <v>0</v>
      </c>
      <c r="M19" s="39">
        <f>'Entering 1'!N33</f>
        <v>0</v>
      </c>
      <c r="N19" s="39">
        <f>'Entering 1'!O33</f>
        <v>0</v>
      </c>
      <c r="O19" s="39">
        <f>'Entering 1'!P33</f>
        <v>0</v>
      </c>
      <c r="P19" s="39">
        <f>'Entering 1'!Q33</f>
        <v>0</v>
      </c>
      <c r="Q19" s="39">
        <f>'Entering 1'!R33</f>
        <v>0</v>
      </c>
      <c r="R19" s="124">
        <f>'Entering 1'!S33</f>
        <v>0</v>
      </c>
    </row>
    <row r="20" spans="1:18" ht="12" customHeight="1">
      <c r="A20" s="352"/>
      <c r="B20" s="150" t="str">
        <f>'Entering 1'!C32</f>
        <v>Commercial Vehicles (2 People)</v>
      </c>
      <c r="C20" s="123">
        <f>'Entering 1'!D35</f>
        <v>0</v>
      </c>
      <c r="D20" s="39">
        <f>'Entering 1'!E35</f>
        <v>0</v>
      </c>
      <c r="E20" s="39">
        <f>'Entering 1'!F35</f>
        <v>0</v>
      </c>
      <c r="F20" s="39">
        <f>'Entering 1'!G35</f>
        <v>0</v>
      </c>
      <c r="G20" s="39">
        <f>'Entering 1'!H35</f>
        <v>0</v>
      </c>
      <c r="H20" s="39">
        <f>'Entering 1'!I35</f>
        <v>0</v>
      </c>
      <c r="I20" s="39">
        <f>'Entering 1'!J35</f>
        <v>0</v>
      </c>
      <c r="J20" s="39">
        <f>'Entering 1'!K35</f>
        <v>0</v>
      </c>
      <c r="K20" s="39">
        <f>'Entering 1'!L35</f>
        <v>0</v>
      </c>
      <c r="L20" s="39">
        <f>'Entering 1'!M35</f>
        <v>0</v>
      </c>
      <c r="M20" s="39">
        <f>'Entering 1'!N35</f>
        <v>0</v>
      </c>
      <c r="N20" s="39">
        <f>'Entering 1'!O35</f>
        <v>0</v>
      </c>
      <c r="O20" s="39">
        <f>'Entering 1'!P35</f>
        <v>0</v>
      </c>
      <c r="P20" s="39">
        <f>'Entering 1'!Q35</f>
        <v>0</v>
      </c>
      <c r="Q20" s="39">
        <f>'Entering 1'!R35</f>
        <v>0</v>
      </c>
      <c r="R20" s="124">
        <f>'Entering 1'!S35</f>
        <v>0</v>
      </c>
    </row>
    <row r="21" spans="1:18" ht="12" customHeight="1">
      <c r="A21" s="352"/>
      <c r="B21" s="151" t="str">
        <f>'Entering 1'!C39</f>
        <v>Official Vehicles (1 Person)</v>
      </c>
      <c r="C21" s="120">
        <f>'Entering 1'!D39</f>
        <v>0</v>
      </c>
      <c r="D21" s="40">
        <f>'Entering 1'!E39</f>
        <v>0</v>
      </c>
      <c r="E21" s="40">
        <f>'Entering 1'!F39</f>
        <v>0</v>
      </c>
      <c r="F21" s="40">
        <f>'Entering 1'!G39</f>
        <v>0</v>
      </c>
      <c r="G21" s="40">
        <f>'Entering 1'!H39</f>
        <v>0</v>
      </c>
      <c r="H21" s="40">
        <f>'Entering 1'!I39</f>
        <v>0</v>
      </c>
      <c r="I21" s="40">
        <f>'Entering 1'!J39</f>
        <v>0</v>
      </c>
      <c r="J21" s="40">
        <f>'Entering 1'!K39</f>
        <v>0</v>
      </c>
      <c r="K21" s="40">
        <f>'Entering 1'!L39</f>
        <v>0</v>
      </c>
      <c r="L21" s="40">
        <f>'Entering 1'!M39</f>
        <v>0</v>
      </c>
      <c r="M21" s="40">
        <f>'Entering 1'!N39</f>
        <v>0</v>
      </c>
      <c r="N21" s="40">
        <f>'Entering 1'!O39</f>
        <v>0</v>
      </c>
      <c r="O21" s="40">
        <f>'Entering 1'!P39</f>
        <v>0</v>
      </c>
      <c r="P21" s="40">
        <f>'Entering 1'!Q39</f>
        <v>0</v>
      </c>
      <c r="Q21" s="40">
        <f>'Entering 1'!R39</f>
        <v>0</v>
      </c>
      <c r="R21" s="122">
        <f>'Entering 1'!S39</f>
        <v>0</v>
      </c>
    </row>
    <row r="22" spans="1:18" ht="12" customHeight="1">
      <c r="A22" s="352"/>
      <c r="B22" s="151" t="str">
        <f>'Entering 1'!C40</f>
        <v>Official Vehicles (2 People)</v>
      </c>
      <c r="C22" s="120">
        <f>'Entering 1'!D40</f>
        <v>0</v>
      </c>
      <c r="D22" s="40">
        <f>'Entering 1'!E40</f>
        <v>0</v>
      </c>
      <c r="E22" s="40">
        <f>'Entering 1'!F40</f>
        <v>0</v>
      </c>
      <c r="F22" s="40">
        <f>'Entering 1'!G40</f>
        <v>0</v>
      </c>
      <c r="G22" s="40">
        <f>'Entering 1'!H40</f>
        <v>0</v>
      </c>
      <c r="H22" s="40">
        <f>'Entering 1'!I40</f>
        <v>0</v>
      </c>
      <c r="I22" s="40">
        <f>'Entering 1'!J40</f>
        <v>0</v>
      </c>
      <c r="J22" s="40">
        <f>'Entering 1'!K40</f>
        <v>0</v>
      </c>
      <c r="K22" s="40">
        <f>'Entering 1'!L40</f>
        <v>0</v>
      </c>
      <c r="L22" s="40">
        <f>'Entering 1'!M40</f>
        <v>0</v>
      </c>
      <c r="M22" s="40">
        <f>'Entering 1'!N40</f>
        <v>0</v>
      </c>
      <c r="N22" s="40">
        <f>'Entering 1'!O40</f>
        <v>0</v>
      </c>
      <c r="O22" s="40">
        <f>'Entering 1'!P40</f>
        <v>0</v>
      </c>
      <c r="P22" s="40">
        <f>'Entering 1'!Q40</f>
        <v>0</v>
      </c>
      <c r="Q22" s="40">
        <f>'Entering 1'!R40</f>
        <v>0</v>
      </c>
      <c r="R22" s="122">
        <f>'Entering 1'!S40</f>
        <v>0</v>
      </c>
    </row>
    <row r="23" spans="1:18" ht="12" customHeight="1">
      <c r="A23" s="352"/>
      <c r="B23" s="151" t="str">
        <f>'Entering 1'!C41</f>
        <v>Official Vehicles (3 People)</v>
      </c>
      <c r="C23" s="120">
        <f>'Entering 1'!D41</f>
        <v>0</v>
      </c>
      <c r="D23" s="121">
        <f>'Entering 1'!E41</f>
        <v>0</v>
      </c>
      <c r="E23" s="121">
        <f>'Entering 1'!F41</f>
        <v>0</v>
      </c>
      <c r="F23" s="121">
        <f>'Entering 1'!G41</f>
        <v>0</v>
      </c>
      <c r="G23" s="121">
        <f>'Entering 1'!H41</f>
        <v>0</v>
      </c>
      <c r="H23" s="121">
        <f>'Entering 1'!I41</f>
        <v>0</v>
      </c>
      <c r="I23" s="121">
        <f>'Entering 1'!J41</f>
        <v>0</v>
      </c>
      <c r="J23" s="121">
        <f>'Entering 1'!K41</f>
        <v>0</v>
      </c>
      <c r="K23" s="121">
        <f>'Entering 1'!L41</f>
        <v>0</v>
      </c>
      <c r="L23" s="121">
        <f>'Entering 1'!M41</f>
        <v>0</v>
      </c>
      <c r="M23" s="121">
        <f>'Entering 1'!N41</f>
        <v>0</v>
      </c>
      <c r="N23" s="121">
        <f>'Entering 1'!O41</f>
        <v>0</v>
      </c>
      <c r="O23" s="121">
        <f>'Entering 1'!P41</f>
        <v>0</v>
      </c>
      <c r="P23" s="121">
        <f>'Entering 1'!Q41</f>
        <v>0</v>
      </c>
      <c r="Q23" s="121">
        <f>'Entering 1'!R41</f>
        <v>0</v>
      </c>
      <c r="R23" s="122">
        <f>'Entering 1'!S41</f>
        <v>0</v>
      </c>
    </row>
    <row r="24" spans="1:18" ht="12" customHeight="1">
      <c r="A24" s="352"/>
      <c r="B24" s="151" t="str">
        <f>'Entering 1'!C42</f>
        <v>Official Vehicles (4 People)</v>
      </c>
      <c r="C24" s="120">
        <f>'Entering 1'!D42</f>
        <v>0</v>
      </c>
      <c r="D24" s="121">
        <f>'Entering 1'!E42</f>
        <v>0</v>
      </c>
      <c r="E24" s="121">
        <f>'Entering 1'!F42</f>
        <v>0</v>
      </c>
      <c r="F24" s="121">
        <f>'Entering 1'!G42</f>
        <v>0</v>
      </c>
      <c r="G24" s="121">
        <f>'Entering 1'!H42</f>
        <v>0</v>
      </c>
      <c r="H24" s="121">
        <f>'Entering 1'!I42</f>
        <v>0</v>
      </c>
      <c r="I24" s="121">
        <f>'Entering 1'!J42</f>
        <v>0</v>
      </c>
      <c r="J24" s="121">
        <f>'Entering 1'!K42</f>
        <v>0</v>
      </c>
      <c r="K24" s="121">
        <f>'Entering 1'!L42</f>
        <v>0</v>
      </c>
      <c r="L24" s="121">
        <f>'Entering 1'!M42</f>
        <v>0</v>
      </c>
      <c r="M24" s="121">
        <f>'Entering 1'!N42</f>
        <v>0</v>
      </c>
      <c r="N24" s="121">
        <f>'Entering 1'!O42</f>
        <v>0</v>
      </c>
      <c r="O24" s="121">
        <f>'Entering 1'!P42</f>
        <v>0</v>
      </c>
      <c r="P24" s="121">
        <f>'Entering 1'!Q42</f>
        <v>0</v>
      </c>
      <c r="Q24" s="121">
        <f>'Entering 1'!R42</f>
        <v>0</v>
      </c>
      <c r="R24" s="122">
        <f>'Entering 1'!S42</f>
        <v>0</v>
      </c>
    </row>
    <row r="25" spans="1:18" ht="12" customHeight="1">
      <c r="A25" s="352"/>
      <c r="B25" s="151" t="str">
        <f>'Entering 1'!C43</f>
        <v>MTS Shuttle People</v>
      </c>
      <c r="C25" s="120">
        <f>'Entering 1'!D43</f>
        <v>0</v>
      </c>
      <c r="D25" s="121">
        <f>'Entering 1'!E43</f>
        <v>0</v>
      </c>
      <c r="E25" s="121">
        <f>'Entering 1'!F43</f>
        <v>0</v>
      </c>
      <c r="F25" s="121">
        <f>'Entering 1'!G43</f>
        <v>0</v>
      </c>
      <c r="G25" s="121">
        <f>'Entering 1'!H43</f>
        <v>0</v>
      </c>
      <c r="H25" s="121">
        <f>'Entering 1'!I43</f>
        <v>0</v>
      </c>
      <c r="I25" s="121">
        <f>'Entering 1'!J43</f>
        <v>0</v>
      </c>
      <c r="J25" s="121">
        <f>'Entering 1'!K43</f>
        <v>0</v>
      </c>
      <c r="K25" s="121">
        <f>'Entering 1'!L43</f>
        <v>0</v>
      </c>
      <c r="L25" s="121">
        <f>'Entering 1'!M43</f>
        <v>0</v>
      </c>
      <c r="M25" s="121">
        <f>'Entering 1'!N43</f>
        <v>0</v>
      </c>
      <c r="N25" s="121">
        <f>'Entering 1'!O43</f>
        <v>0</v>
      </c>
      <c r="O25" s="121">
        <f>'Entering 1'!P43</f>
        <v>0</v>
      </c>
      <c r="P25" s="121">
        <f>'Entering 1'!Q43</f>
        <v>0</v>
      </c>
      <c r="Q25" s="121">
        <f>'Entering 1'!R43</f>
        <v>0</v>
      </c>
      <c r="R25" s="122">
        <f>'Entering 1'!S43</f>
        <v>0</v>
      </c>
    </row>
    <row r="26" spans="1:18" ht="12" customHeight="1">
      <c r="A26" s="352"/>
      <c r="B26" s="137" t="s">
        <v>239</v>
      </c>
      <c r="C26" s="123">
        <f t="shared" ref="C26:R26" si="2">SUM(C14,C16:C20)</f>
        <v>0</v>
      </c>
      <c r="D26" s="39">
        <f t="shared" si="2"/>
        <v>0</v>
      </c>
      <c r="E26" s="39">
        <f t="shared" si="2"/>
        <v>0</v>
      </c>
      <c r="F26" s="39">
        <f t="shared" si="2"/>
        <v>0</v>
      </c>
      <c r="G26" s="39">
        <f t="shared" si="2"/>
        <v>0</v>
      </c>
      <c r="H26" s="39">
        <f t="shared" si="2"/>
        <v>0</v>
      </c>
      <c r="I26" s="39">
        <f t="shared" si="2"/>
        <v>0</v>
      </c>
      <c r="J26" s="39">
        <f t="shared" si="2"/>
        <v>0</v>
      </c>
      <c r="K26" s="39">
        <f t="shared" si="2"/>
        <v>0</v>
      </c>
      <c r="L26" s="39">
        <f t="shared" si="2"/>
        <v>0</v>
      </c>
      <c r="M26" s="39">
        <f t="shared" si="2"/>
        <v>0</v>
      </c>
      <c r="N26" s="39">
        <f t="shared" si="2"/>
        <v>0</v>
      </c>
      <c r="O26" s="39">
        <f t="shared" si="2"/>
        <v>0</v>
      </c>
      <c r="P26" s="39">
        <f t="shared" si="2"/>
        <v>0</v>
      </c>
      <c r="Q26" s="39">
        <f t="shared" si="2"/>
        <v>0</v>
      </c>
      <c r="R26" s="124">
        <f t="shared" si="2"/>
        <v>0</v>
      </c>
    </row>
    <row r="27" spans="1:18" ht="12" customHeight="1">
      <c r="A27" s="352"/>
      <c r="B27" s="139" t="s">
        <v>240</v>
      </c>
      <c r="C27" s="152">
        <f t="shared" ref="C27:R27" si="3">(C15+SUM(C21:C25))</f>
        <v>0</v>
      </c>
      <c r="D27" s="153">
        <f t="shared" si="3"/>
        <v>0</v>
      </c>
      <c r="E27" s="153">
        <f t="shared" si="3"/>
        <v>0</v>
      </c>
      <c r="F27" s="153">
        <f t="shared" si="3"/>
        <v>0</v>
      </c>
      <c r="G27" s="153">
        <f t="shared" si="3"/>
        <v>0</v>
      </c>
      <c r="H27" s="153">
        <f t="shared" si="3"/>
        <v>0</v>
      </c>
      <c r="I27" s="153">
        <f t="shared" si="3"/>
        <v>0</v>
      </c>
      <c r="J27" s="153">
        <f t="shared" si="3"/>
        <v>0</v>
      </c>
      <c r="K27" s="153">
        <f t="shared" si="3"/>
        <v>0</v>
      </c>
      <c r="L27" s="153">
        <f t="shared" si="3"/>
        <v>0</v>
      </c>
      <c r="M27" s="153">
        <f t="shared" si="3"/>
        <v>0</v>
      </c>
      <c r="N27" s="153">
        <f t="shared" si="3"/>
        <v>0</v>
      </c>
      <c r="O27" s="153">
        <f t="shared" si="3"/>
        <v>0</v>
      </c>
      <c r="P27" s="153">
        <f t="shared" si="3"/>
        <v>0</v>
      </c>
      <c r="Q27" s="153">
        <f t="shared" si="3"/>
        <v>0</v>
      </c>
      <c r="R27" s="154">
        <f t="shared" si="3"/>
        <v>0</v>
      </c>
    </row>
    <row r="28" spans="1:18" ht="12" customHeight="1">
      <c r="A28" s="365" t="s">
        <v>192</v>
      </c>
      <c r="B28" s="136" t="str">
        <f>'Entering 1'!C61</f>
        <v>Automobiles (4 People)</v>
      </c>
      <c r="C28" s="120">
        <f>'Entering 1'!D61</f>
        <v>0</v>
      </c>
      <c r="D28" s="40">
        <f>'Entering 1'!E61</f>
        <v>0</v>
      </c>
      <c r="E28" s="40">
        <f>'Entering 1'!F61</f>
        <v>0</v>
      </c>
      <c r="F28" s="40">
        <f>'Entering 1'!G61</f>
        <v>0</v>
      </c>
      <c r="G28" s="40">
        <f>'Entering 1'!H61</f>
        <v>0</v>
      </c>
      <c r="H28" s="40">
        <f>'Entering 1'!I61</f>
        <v>0</v>
      </c>
      <c r="I28" s="40">
        <f>'Entering 1'!J61</f>
        <v>0</v>
      </c>
      <c r="J28" s="40">
        <f>'Entering 1'!K61</f>
        <v>0</v>
      </c>
      <c r="K28" s="40">
        <f>'Entering 1'!L61</f>
        <v>0</v>
      </c>
      <c r="L28" s="40">
        <f>'Entering 1'!M61</f>
        <v>1</v>
      </c>
      <c r="M28" s="40">
        <f>'Entering 1'!N61</f>
        <v>0</v>
      </c>
      <c r="N28" s="40">
        <f>'Entering 1'!O61</f>
        <v>0</v>
      </c>
      <c r="O28" s="40">
        <f>'Entering 1'!P61</f>
        <v>0</v>
      </c>
      <c r="P28" s="40">
        <f>'Entering 1'!Q61</f>
        <v>0</v>
      </c>
      <c r="Q28" s="40">
        <f>'Entering 1'!R61</f>
        <v>1</v>
      </c>
      <c r="R28" s="122">
        <f>'Entering 1'!S61</f>
        <v>0</v>
      </c>
    </row>
    <row r="29" spans="1:18" ht="12" customHeight="1">
      <c r="A29" s="352"/>
      <c r="B29" s="136" t="str">
        <f>'Entering 1'!C62</f>
        <v>Automobiles (5 People)</v>
      </c>
      <c r="C29" s="120">
        <f>'Entering 1'!D62</f>
        <v>0</v>
      </c>
      <c r="D29" s="40">
        <f>'Entering 1'!E62</f>
        <v>0</v>
      </c>
      <c r="E29" s="40">
        <f>'Entering 1'!F62</f>
        <v>0</v>
      </c>
      <c r="F29" s="40">
        <f>'Entering 1'!G62</f>
        <v>0</v>
      </c>
      <c r="G29" s="40">
        <f>'Entering 1'!H62</f>
        <v>0</v>
      </c>
      <c r="H29" s="40">
        <f>'Entering 1'!I62</f>
        <v>0</v>
      </c>
      <c r="I29" s="40">
        <f>'Entering 1'!J62</f>
        <v>0</v>
      </c>
      <c r="J29" s="40">
        <f>'Entering 1'!K62</f>
        <v>0</v>
      </c>
      <c r="K29" s="40">
        <f>'Entering 1'!L62</f>
        <v>0</v>
      </c>
      <c r="L29" s="40">
        <f>'Entering 1'!M62</f>
        <v>0</v>
      </c>
      <c r="M29" s="40">
        <f>'Entering 1'!N62</f>
        <v>0</v>
      </c>
      <c r="N29" s="40">
        <f>'Entering 1'!O62</f>
        <v>0</v>
      </c>
      <c r="O29" s="40">
        <f>'Entering 1'!P62</f>
        <v>0</v>
      </c>
      <c r="P29" s="40">
        <f>'Entering 1'!Q62</f>
        <v>0</v>
      </c>
      <c r="Q29" s="40">
        <f>'Entering 1'!R62</f>
        <v>0</v>
      </c>
      <c r="R29" s="122">
        <f>'Entering 1'!S62</f>
        <v>0</v>
      </c>
    </row>
    <row r="30" spans="1:18" ht="12" customHeight="1">
      <c r="A30" s="352"/>
      <c r="B30" s="136" t="str">
        <f>'Entering 1'!C63</f>
        <v>Automobiles (6 People)</v>
      </c>
      <c r="C30" s="120">
        <f>'Entering 1'!D63</f>
        <v>0</v>
      </c>
      <c r="D30" s="40">
        <f>'Entering 1'!E63</f>
        <v>0</v>
      </c>
      <c r="E30" s="40">
        <f>'Entering 1'!F63</f>
        <v>0</v>
      </c>
      <c r="F30" s="40">
        <f>'Entering 1'!G63</f>
        <v>0</v>
      </c>
      <c r="G30" s="40">
        <f>'Entering 1'!H63</f>
        <v>0</v>
      </c>
      <c r="H30" s="40">
        <f>'Entering 1'!I63</f>
        <v>0</v>
      </c>
      <c r="I30" s="40">
        <f>'Entering 1'!J63</f>
        <v>0</v>
      </c>
      <c r="J30" s="40">
        <f>'Entering 1'!K63</f>
        <v>0</v>
      </c>
      <c r="K30" s="40">
        <f>'Entering 1'!L63</f>
        <v>0</v>
      </c>
      <c r="L30" s="40">
        <f>'Entering 1'!M63</f>
        <v>0</v>
      </c>
      <c r="M30" s="40">
        <f>'Entering 1'!N63</f>
        <v>0</v>
      </c>
      <c r="N30" s="40">
        <f>'Entering 1'!O63</f>
        <v>0</v>
      </c>
      <c r="O30" s="40">
        <f>'Entering 1'!P63</f>
        <v>0</v>
      </c>
      <c r="P30" s="40">
        <f>'Entering 1'!Q63</f>
        <v>0</v>
      </c>
      <c r="Q30" s="40">
        <f>'Entering 1'!R63</f>
        <v>0</v>
      </c>
      <c r="R30" s="122">
        <f>'Entering 1'!S63</f>
        <v>0</v>
      </c>
    </row>
    <row r="31" spans="1:18" ht="12" customHeight="1">
      <c r="A31" s="352"/>
      <c r="B31" s="136" t="str">
        <f>'Entering 1'!C64</f>
        <v>Automobiles (7 People)</v>
      </c>
      <c r="C31" s="120">
        <f>'Entering 1'!D64</f>
        <v>0</v>
      </c>
      <c r="D31" s="121">
        <f>'Entering 1'!E64</f>
        <v>0</v>
      </c>
      <c r="E31" s="121">
        <f>'Entering 1'!F64</f>
        <v>0</v>
      </c>
      <c r="F31" s="121">
        <f>'Entering 1'!G64</f>
        <v>0</v>
      </c>
      <c r="G31" s="121">
        <f>'Entering 1'!H64</f>
        <v>0</v>
      </c>
      <c r="H31" s="121">
        <f>'Entering 1'!I64</f>
        <v>0</v>
      </c>
      <c r="I31" s="121">
        <f>'Entering 1'!J64</f>
        <v>0</v>
      </c>
      <c r="J31" s="121">
        <f>'Entering 1'!K64</f>
        <v>0</v>
      </c>
      <c r="K31" s="121">
        <f>'Entering 1'!L64</f>
        <v>0</v>
      </c>
      <c r="L31" s="121">
        <f>'Entering 1'!M64</f>
        <v>0</v>
      </c>
      <c r="M31" s="121">
        <f>'Entering 1'!N64</f>
        <v>0</v>
      </c>
      <c r="N31" s="121">
        <f>'Entering 1'!O64</f>
        <v>0</v>
      </c>
      <c r="O31" s="121">
        <f>'Entering 1'!P64</f>
        <v>0</v>
      </c>
      <c r="P31" s="121">
        <f>'Entering 1'!Q64</f>
        <v>0</v>
      </c>
      <c r="Q31" s="121">
        <f>'Entering 1'!R64</f>
        <v>0</v>
      </c>
      <c r="R31" s="122">
        <f>'Entering 1'!S64</f>
        <v>0</v>
      </c>
    </row>
    <row r="32" spans="1:18" ht="12" customHeight="1">
      <c r="A32" s="352"/>
      <c r="B32" s="136" t="str">
        <f>'Entering 1'!C65</f>
        <v>Automobiles (8 People)</v>
      </c>
      <c r="C32" s="120">
        <f>'Entering 1'!D65</f>
        <v>0</v>
      </c>
      <c r="D32" s="121">
        <f>'Entering 1'!E65</f>
        <v>0</v>
      </c>
      <c r="E32" s="121">
        <f>'Entering 1'!F65</f>
        <v>0</v>
      </c>
      <c r="F32" s="121">
        <f>'Entering 1'!G65</f>
        <v>0</v>
      </c>
      <c r="G32" s="121">
        <f>'Entering 1'!H65</f>
        <v>0</v>
      </c>
      <c r="H32" s="121">
        <f>'Entering 1'!I65</f>
        <v>0</v>
      </c>
      <c r="I32" s="121">
        <f>'Entering 1'!J65</f>
        <v>0</v>
      </c>
      <c r="J32" s="121">
        <f>'Entering 1'!K65</f>
        <v>0</v>
      </c>
      <c r="K32" s="121">
        <f>'Entering 1'!L65</f>
        <v>0</v>
      </c>
      <c r="L32" s="121">
        <f>'Entering 1'!M65</f>
        <v>0</v>
      </c>
      <c r="M32" s="121">
        <f>'Entering 1'!N65</f>
        <v>0</v>
      </c>
      <c r="N32" s="121">
        <f>'Entering 1'!O65</f>
        <v>0</v>
      </c>
      <c r="O32" s="121">
        <f>'Entering 1'!P65</f>
        <v>0</v>
      </c>
      <c r="P32" s="121">
        <f>'Entering 1'!Q65</f>
        <v>0</v>
      </c>
      <c r="Q32" s="121">
        <f>'Entering 1'!R65</f>
        <v>0</v>
      </c>
      <c r="R32" s="122">
        <f>'Entering 1'!S65</f>
        <v>0</v>
      </c>
    </row>
    <row r="33" spans="1:18" ht="12" customHeight="1">
      <c r="A33" s="352"/>
      <c r="B33" s="136" t="str">
        <f>'Entering 1'!C66</f>
        <v>MTS Shuttles</v>
      </c>
      <c r="C33" s="120">
        <f>'Entering 1'!D66</f>
        <v>0</v>
      </c>
      <c r="D33" s="121">
        <f>'Entering 1'!E66</f>
        <v>0</v>
      </c>
      <c r="E33" s="121">
        <f>'Entering 1'!F66</f>
        <v>0</v>
      </c>
      <c r="F33" s="121">
        <f>'Entering 1'!G66</f>
        <v>0</v>
      </c>
      <c r="G33" s="121">
        <f>'Entering 1'!H66</f>
        <v>0</v>
      </c>
      <c r="H33" s="121">
        <f>'Entering 1'!I66</f>
        <v>0</v>
      </c>
      <c r="I33" s="121">
        <f>'Entering 1'!J66</f>
        <v>0</v>
      </c>
      <c r="J33" s="121">
        <f>'Entering 1'!K66</f>
        <v>0</v>
      </c>
      <c r="K33" s="121">
        <f>'Entering 1'!L66</f>
        <v>0</v>
      </c>
      <c r="L33" s="121">
        <f>'Entering 1'!M66</f>
        <v>0</v>
      </c>
      <c r="M33" s="121">
        <f>'Entering 1'!N66</f>
        <v>0</v>
      </c>
      <c r="N33" s="121">
        <f>'Entering 1'!O66</f>
        <v>0</v>
      </c>
      <c r="O33" s="121">
        <f>'Entering 1'!P66</f>
        <v>0</v>
      </c>
      <c r="P33" s="121">
        <f>'Entering 1'!Q66</f>
        <v>0</v>
      </c>
      <c r="Q33" s="121">
        <f>'Entering 1'!R66</f>
        <v>0</v>
      </c>
      <c r="R33" s="122">
        <f>'Entering 1'!S66</f>
        <v>0</v>
      </c>
    </row>
    <row r="34" spans="1:18" ht="12" customHeight="1">
      <c r="A34" s="352"/>
      <c r="B34" s="136" t="str">
        <f>'Entering 1'!C67</f>
        <v>Private Shuttles</v>
      </c>
      <c r="C34" s="120">
        <f>'Entering 1'!D67</f>
        <v>0</v>
      </c>
      <c r="D34" s="121">
        <f>'Entering 1'!E67</f>
        <v>0</v>
      </c>
      <c r="E34" s="121">
        <f>'Entering 1'!F67</f>
        <v>0</v>
      </c>
      <c r="F34" s="121">
        <f>'Entering 1'!G67</f>
        <v>0</v>
      </c>
      <c r="G34" s="121">
        <f>'Entering 1'!H67</f>
        <v>0</v>
      </c>
      <c r="H34" s="121">
        <f>'Entering 1'!I67</f>
        <v>0</v>
      </c>
      <c r="I34" s="121">
        <f>'Entering 1'!J67</f>
        <v>0</v>
      </c>
      <c r="J34" s="121">
        <f>'Entering 1'!K67</f>
        <v>0</v>
      </c>
      <c r="K34" s="121">
        <f>'Entering 1'!L67</f>
        <v>0</v>
      </c>
      <c r="L34" s="121">
        <f>'Entering 1'!M67</f>
        <v>0</v>
      </c>
      <c r="M34" s="121">
        <f>'Entering 1'!N67</f>
        <v>0</v>
      </c>
      <c r="N34" s="121">
        <f>'Entering 1'!O67</f>
        <v>0</v>
      </c>
      <c r="O34" s="121">
        <f>'Entering 1'!P67</f>
        <v>0</v>
      </c>
      <c r="P34" s="121">
        <f>'Entering 1'!Q67</f>
        <v>0</v>
      </c>
      <c r="Q34" s="121">
        <f>'Entering 1'!R67</f>
        <v>0</v>
      </c>
      <c r="R34" s="122">
        <f>'Entering 1'!S67</f>
        <v>0</v>
      </c>
    </row>
    <row r="35" spans="1:18" ht="12" customHeight="1">
      <c r="A35" s="352"/>
      <c r="B35" s="20" t="s">
        <v>235</v>
      </c>
      <c r="C35" s="21">
        <f t="shared" ref="C35:R35" si="4">SUM(C28:C34)</f>
        <v>0</v>
      </c>
      <c r="D35" s="22">
        <f t="shared" si="4"/>
        <v>0</v>
      </c>
      <c r="E35" s="22">
        <f t="shared" si="4"/>
        <v>0</v>
      </c>
      <c r="F35" s="22">
        <f t="shared" si="4"/>
        <v>0</v>
      </c>
      <c r="G35" s="22">
        <f t="shared" si="4"/>
        <v>0</v>
      </c>
      <c r="H35" s="22">
        <f t="shared" si="4"/>
        <v>0</v>
      </c>
      <c r="I35" s="22">
        <f t="shared" si="4"/>
        <v>0</v>
      </c>
      <c r="J35" s="22">
        <f t="shared" si="4"/>
        <v>0</v>
      </c>
      <c r="K35" s="22">
        <f t="shared" si="4"/>
        <v>0</v>
      </c>
      <c r="L35" s="22">
        <f t="shared" si="4"/>
        <v>1</v>
      </c>
      <c r="M35" s="22">
        <f t="shared" si="4"/>
        <v>0</v>
      </c>
      <c r="N35" s="22">
        <f t="shared" si="4"/>
        <v>0</v>
      </c>
      <c r="O35" s="22">
        <f t="shared" si="4"/>
        <v>0</v>
      </c>
      <c r="P35" s="22">
        <f t="shared" si="4"/>
        <v>0</v>
      </c>
      <c r="Q35" s="22">
        <f t="shared" si="4"/>
        <v>1</v>
      </c>
      <c r="R35" s="23">
        <f t="shared" si="4"/>
        <v>0</v>
      </c>
    </row>
    <row r="36" spans="1:18" ht="12" customHeight="1">
      <c r="A36" s="352"/>
      <c r="B36" s="146" t="s">
        <v>236</v>
      </c>
      <c r="C36" s="147">
        <f t="shared" ref="C36:R36" si="5">(C28*2)+(C29*3)+(C30*4)+(C31*5)+(C32*6)+(C33*7)+(C34*8)</f>
        <v>0</v>
      </c>
      <c r="D36" s="148">
        <f t="shared" si="5"/>
        <v>0</v>
      </c>
      <c r="E36" s="148">
        <f t="shared" si="5"/>
        <v>0</v>
      </c>
      <c r="F36" s="148">
        <f t="shared" si="5"/>
        <v>0</v>
      </c>
      <c r="G36" s="148">
        <f t="shared" si="5"/>
        <v>0</v>
      </c>
      <c r="H36" s="148">
        <f t="shared" si="5"/>
        <v>0</v>
      </c>
      <c r="I36" s="148">
        <f t="shared" si="5"/>
        <v>0</v>
      </c>
      <c r="J36" s="148">
        <f t="shared" si="5"/>
        <v>0</v>
      </c>
      <c r="K36" s="148">
        <f t="shared" si="5"/>
        <v>0</v>
      </c>
      <c r="L36" s="148">
        <f t="shared" si="5"/>
        <v>2</v>
      </c>
      <c r="M36" s="148">
        <f t="shared" si="5"/>
        <v>0</v>
      </c>
      <c r="N36" s="148">
        <f t="shared" si="5"/>
        <v>0</v>
      </c>
      <c r="O36" s="148">
        <f t="shared" si="5"/>
        <v>0</v>
      </c>
      <c r="P36" s="148">
        <f t="shared" si="5"/>
        <v>0</v>
      </c>
      <c r="Q36" s="148">
        <f t="shared" si="5"/>
        <v>2</v>
      </c>
      <c r="R36" s="149">
        <f t="shared" si="5"/>
        <v>0</v>
      </c>
    </row>
    <row r="37" spans="1:18" ht="12" customHeight="1">
      <c r="A37" s="352"/>
      <c r="B37" s="24" t="str">
        <f>'Entering 1'!C72</f>
        <v>Commercial Vehicles (2 People)</v>
      </c>
      <c r="C37" s="25">
        <f>'Entering 1'!D72</f>
        <v>0</v>
      </c>
      <c r="D37" s="26">
        <f>'Entering 1'!E72</f>
        <v>0</v>
      </c>
      <c r="E37" s="26">
        <f>'Entering 1'!F72</f>
        <v>0</v>
      </c>
      <c r="F37" s="26">
        <f>'Entering 1'!G72</f>
        <v>0</v>
      </c>
      <c r="G37" s="26">
        <f>'Entering 1'!H72</f>
        <v>0</v>
      </c>
      <c r="H37" s="39">
        <f>'Entering 1'!I72</f>
        <v>0</v>
      </c>
      <c r="I37" s="26">
        <f>'Entering 1'!J72</f>
        <v>0</v>
      </c>
      <c r="J37" s="26">
        <f>'Entering 1'!K72</f>
        <v>0</v>
      </c>
      <c r="K37" s="26">
        <f>'Entering 1'!L72</f>
        <v>0</v>
      </c>
      <c r="L37" s="26">
        <f>'Entering 1'!M72</f>
        <v>0</v>
      </c>
      <c r="M37" s="26">
        <f>'Entering 1'!N72</f>
        <v>0</v>
      </c>
      <c r="N37" s="26">
        <f>'Entering 1'!O72</f>
        <v>0</v>
      </c>
      <c r="O37" s="26">
        <f>'Entering 1'!P72</f>
        <v>0</v>
      </c>
      <c r="P37" s="26">
        <f>'Entering 1'!Q72</f>
        <v>0</v>
      </c>
      <c r="Q37" s="26">
        <f>'Entering 1'!R72</f>
        <v>0</v>
      </c>
      <c r="R37" s="27">
        <f>'Entering 1'!S72</f>
        <v>0</v>
      </c>
    </row>
    <row r="38" spans="1:18" ht="12" customHeight="1">
      <c r="A38" s="352"/>
      <c r="B38" s="150" t="str">
        <f>'Entering 1'!C71</f>
        <v>Commercial Vehicles (1 Person)</v>
      </c>
      <c r="C38" s="123">
        <f>'Entering 1'!D71</f>
        <v>0</v>
      </c>
      <c r="D38" s="39">
        <f>'Entering 1'!E71</f>
        <v>0</v>
      </c>
      <c r="E38" s="39">
        <f>'Entering 1'!F71</f>
        <v>0</v>
      </c>
      <c r="F38" s="39">
        <f>'Entering 1'!G71</f>
        <v>0</v>
      </c>
      <c r="G38" s="39">
        <f>'Entering 1'!H71</f>
        <v>13</v>
      </c>
      <c r="H38" s="39">
        <f>'Entering 1'!I71</f>
        <v>0</v>
      </c>
      <c r="I38" s="39">
        <f>'Entering 1'!J71</f>
        <v>0</v>
      </c>
      <c r="J38" s="39">
        <f>'Entering 1'!K71</f>
        <v>0</v>
      </c>
      <c r="K38" s="39">
        <f>'Entering 1'!L71</f>
        <v>0</v>
      </c>
      <c r="L38" s="39">
        <f>'Entering 1'!M71</f>
        <v>0</v>
      </c>
      <c r="M38" s="39">
        <f>'Entering 1'!N71</f>
        <v>0</v>
      </c>
      <c r="N38" s="39">
        <f>'Entering 1'!O71</f>
        <v>0</v>
      </c>
      <c r="O38" s="39">
        <f>'Entering 1'!P71</f>
        <v>0</v>
      </c>
      <c r="P38" s="39">
        <f>'Entering 1'!Q71</f>
        <v>0</v>
      </c>
      <c r="Q38" s="39">
        <f>'Entering 1'!R71</f>
        <v>0</v>
      </c>
      <c r="R38" s="124">
        <f>'Entering 1'!S71</f>
        <v>0</v>
      </c>
    </row>
    <row r="39" spans="1:18" ht="12" customHeight="1">
      <c r="A39" s="352"/>
      <c r="B39" s="116" t="str">
        <f>'Entering 1'!C69</f>
        <v>Taxis</v>
      </c>
      <c r="C39" s="123">
        <f>'Entering 1'!D69</f>
        <v>0</v>
      </c>
      <c r="D39" s="39">
        <f>'Entering 1'!E69</f>
        <v>0</v>
      </c>
      <c r="E39" s="39">
        <f>'Entering 1'!F69</f>
        <v>0</v>
      </c>
      <c r="F39" s="39">
        <f>'Entering 1'!G69</f>
        <v>0</v>
      </c>
      <c r="G39" s="39">
        <f>'Entering 1'!H69</f>
        <v>0</v>
      </c>
      <c r="H39" s="39">
        <f>'Entering 1'!I69</f>
        <v>0</v>
      </c>
      <c r="I39" s="39">
        <f>'Entering 1'!J69</f>
        <v>0</v>
      </c>
      <c r="J39" s="39">
        <f>'Entering 1'!K69</f>
        <v>0</v>
      </c>
      <c r="K39" s="39">
        <f>'Entering 1'!L69</f>
        <v>0</v>
      </c>
      <c r="L39" s="39">
        <f>'Entering 1'!M69</f>
        <v>0</v>
      </c>
      <c r="M39" s="39">
        <f>'Entering 1'!N69</f>
        <v>0</v>
      </c>
      <c r="N39" s="39">
        <f>'Entering 1'!O69</f>
        <v>0</v>
      </c>
      <c r="O39" s="39">
        <f>'Entering 1'!P69</f>
        <v>0</v>
      </c>
      <c r="P39" s="39">
        <f>'Entering 1'!Q69</f>
        <v>0</v>
      </c>
      <c r="Q39" s="39">
        <f>'Entering 1'!R69</f>
        <v>0</v>
      </c>
      <c r="R39" s="124">
        <f>'Entering 1'!S69</f>
        <v>0</v>
      </c>
    </row>
    <row r="40" spans="1:18" ht="12" customHeight="1">
      <c r="A40" s="352"/>
      <c r="B40" s="116" t="str">
        <f>'Entering 1'!C68</f>
        <v>Private Vanpool Vehicles</v>
      </c>
      <c r="C40" s="123">
        <f>'Entering 1'!D68</f>
        <v>4</v>
      </c>
      <c r="D40" s="39">
        <f>'Entering 1'!E68</f>
        <v>0</v>
      </c>
      <c r="E40" s="39">
        <f>'Entering 1'!F68</f>
        <v>0</v>
      </c>
      <c r="F40" s="39">
        <f>'Entering 1'!G68</f>
        <v>0</v>
      </c>
      <c r="G40" s="39">
        <f>'Entering 1'!H68</f>
        <v>0</v>
      </c>
      <c r="H40" s="39">
        <f>'Entering 1'!I68</f>
        <v>0</v>
      </c>
      <c r="I40" s="39">
        <f>'Entering 1'!J68</f>
        <v>0</v>
      </c>
      <c r="J40" s="39">
        <f>'Entering 1'!K68</f>
        <v>0</v>
      </c>
      <c r="K40" s="39">
        <f>'Entering 1'!L68</f>
        <v>0</v>
      </c>
      <c r="L40" s="39">
        <f>'Entering 1'!M68</f>
        <v>0</v>
      </c>
      <c r="M40" s="39">
        <f>'Entering 1'!N68</f>
        <v>0</v>
      </c>
      <c r="N40" s="39">
        <f>'Entering 1'!O68</f>
        <v>0</v>
      </c>
      <c r="O40" s="39">
        <f>'Entering 1'!P68</f>
        <v>0</v>
      </c>
      <c r="P40" s="39">
        <f>'Entering 1'!Q68</f>
        <v>0</v>
      </c>
      <c r="Q40" s="39">
        <f>'Entering 1'!R68</f>
        <v>0</v>
      </c>
      <c r="R40" s="124">
        <f>'Entering 1'!S68</f>
        <v>0</v>
      </c>
    </row>
    <row r="41" spans="1:18" ht="12" customHeight="1">
      <c r="A41" s="352"/>
      <c r="B41" s="116" t="str">
        <f>'Entering 1'!C70</f>
        <v>Uber/Lyft Vehicles</v>
      </c>
      <c r="C41" s="123">
        <f>'Entering 1'!D70</f>
        <v>0</v>
      </c>
      <c r="D41" s="39">
        <f>'Entering 1'!E70</f>
        <v>2</v>
      </c>
      <c r="E41" s="39">
        <f>'Entering 1'!F70</f>
        <v>1</v>
      </c>
      <c r="F41" s="39">
        <f>'Entering 1'!G70</f>
        <v>0</v>
      </c>
      <c r="G41" s="39">
        <f>'Entering 1'!H70</f>
        <v>0</v>
      </c>
      <c r="H41" s="39">
        <f>'Entering 1'!I70</f>
        <v>0</v>
      </c>
      <c r="I41" s="39">
        <f>'Entering 1'!J70</f>
        <v>0</v>
      </c>
      <c r="J41" s="39">
        <f>'Entering 1'!K70</f>
        <v>0</v>
      </c>
      <c r="K41" s="39">
        <f>'Entering 1'!L70</f>
        <v>0</v>
      </c>
      <c r="L41" s="39">
        <f>'Entering 1'!M70</f>
        <v>0</v>
      </c>
      <c r="M41" s="39">
        <f>'Entering 1'!N70</f>
        <v>0</v>
      </c>
      <c r="N41" s="39">
        <f>'Entering 1'!O70</f>
        <v>0</v>
      </c>
      <c r="O41" s="39">
        <f>'Entering 1'!P70</f>
        <v>0</v>
      </c>
      <c r="P41" s="39">
        <f>'Entering 1'!Q70</f>
        <v>0</v>
      </c>
      <c r="Q41" s="39">
        <f>'Entering 1'!R70</f>
        <v>0</v>
      </c>
      <c r="R41" s="124">
        <f>'Entering 1'!S70</f>
        <v>0</v>
      </c>
    </row>
    <row r="42" spans="1:18" ht="12" customHeight="1">
      <c r="A42" s="352"/>
      <c r="B42" s="28" t="str">
        <f>'Entering 1'!C82</f>
        <v>Official Vehicles (4 People)</v>
      </c>
      <c r="C42" s="120">
        <f>'Entering 1'!D82</f>
        <v>0</v>
      </c>
      <c r="D42" s="40">
        <f>'Entering 1'!E82</f>
        <v>0</v>
      </c>
      <c r="E42" s="40">
        <f>'Entering 1'!F82</f>
        <v>0</v>
      </c>
      <c r="F42" s="40">
        <f>'Entering 1'!G82</f>
        <v>0</v>
      </c>
      <c r="G42" s="40">
        <f>'Entering 1'!H82</f>
        <v>0</v>
      </c>
      <c r="H42" s="40">
        <f>'Entering 1'!I82</f>
        <v>0</v>
      </c>
      <c r="I42" s="40">
        <f>'Entering 1'!J82</f>
        <v>0</v>
      </c>
      <c r="J42" s="40">
        <f>'Entering 1'!K82</f>
        <v>0</v>
      </c>
      <c r="K42" s="40">
        <f>'Entering 1'!L82</f>
        <v>0</v>
      </c>
      <c r="L42" s="40">
        <f>'Entering 1'!M82</f>
        <v>0</v>
      </c>
      <c r="M42" s="40">
        <f>'Entering 1'!N82</f>
        <v>0</v>
      </c>
      <c r="N42" s="40">
        <f>'Entering 1'!O82</f>
        <v>0</v>
      </c>
      <c r="O42" s="40">
        <f>'Entering 1'!P82</f>
        <v>0</v>
      </c>
      <c r="P42" s="40">
        <f>'Entering 1'!Q82</f>
        <v>0</v>
      </c>
      <c r="Q42" s="40">
        <f>'Entering 1'!R82</f>
        <v>0</v>
      </c>
      <c r="R42" s="122">
        <f>'Entering 1'!S82</f>
        <v>0</v>
      </c>
    </row>
    <row r="43" spans="1:18" ht="12" customHeight="1">
      <c r="A43" s="352"/>
      <c r="B43" s="151" t="str">
        <f>'Entering 1'!C83</f>
        <v>MTS Shuttle People</v>
      </c>
      <c r="C43" s="120">
        <f>'Entering 1'!D83</f>
        <v>0</v>
      </c>
      <c r="D43" s="40">
        <f>'Entering 1'!E83</f>
        <v>0</v>
      </c>
      <c r="E43" s="40">
        <f>'Entering 1'!F83</f>
        <v>0</v>
      </c>
      <c r="F43" s="40">
        <f>'Entering 1'!G83</f>
        <v>0</v>
      </c>
      <c r="G43" s="40">
        <f>'Entering 1'!H83</f>
        <v>0</v>
      </c>
      <c r="H43" s="40">
        <f>'Entering 1'!I83</f>
        <v>0</v>
      </c>
      <c r="I43" s="40">
        <f>'Entering 1'!J83</f>
        <v>0</v>
      </c>
      <c r="J43" s="40">
        <f>'Entering 1'!K83</f>
        <v>0</v>
      </c>
      <c r="K43" s="40">
        <f>'Entering 1'!L83</f>
        <v>0</v>
      </c>
      <c r="L43" s="40">
        <f>'Entering 1'!M83</f>
        <v>0</v>
      </c>
      <c r="M43" s="40">
        <f>'Entering 1'!N83</f>
        <v>0</v>
      </c>
      <c r="N43" s="40">
        <f>'Entering 1'!O83</f>
        <v>0</v>
      </c>
      <c r="O43" s="40">
        <f>'Entering 1'!P83</f>
        <v>0</v>
      </c>
      <c r="P43" s="40">
        <f>'Entering 1'!Q83</f>
        <v>0</v>
      </c>
      <c r="Q43" s="40">
        <f>'Entering 1'!R83</f>
        <v>0</v>
      </c>
      <c r="R43" s="122">
        <f>'Entering 1'!S83</f>
        <v>0</v>
      </c>
    </row>
    <row r="44" spans="1:18" ht="12" customHeight="1">
      <c r="A44" s="352"/>
      <c r="B44" s="151" t="str">
        <f>'Entering 1'!C84</f>
        <v>Private Shuttle People</v>
      </c>
      <c r="C44" s="120">
        <f>'Entering 1'!D84</f>
        <v>0</v>
      </c>
      <c r="D44" s="121">
        <f>'Entering 1'!E84</f>
        <v>0</v>
      </c>
      <c r="E44" s="121">
        <f>'Entering 1'!F84</f>
        <v>0</v>
      </c>
      <c r="F44" s="121">
        <f>'Entering 1'!G84</f>
        <v>0</v>
      </c>
      <c r="G44" s="121">
        <f>'Entering 1'!H84</f>
        <v>0</v>
      </c>
      <c r="H44" s="121">
        <f>'Entering 1'!I84</f>
        <v>0</v>
      </c>
      <c r="I44" s="121">
        <f>'Entering 1'!J84</f>
        <v>0</v>
      </c>
      <c r="J44" s="121">
        <f>'Entering 1'!K84</f>
        <v>0</v>
      </c>
      <c r="K44" s="121">
        <f>'Entering 1'!L84</f>
        <v>0</v>
      </c>
      <c r="L44" s="121">
        <f>'Entering 1'!M84</f>
        <v>0</v>
      </c>
      <c r="M44" s="121">
        <f>'Entering 1'!N84</f>
        <v>0</v>
      </c>
      <c r="N44" s="121">
        <f>'Entering 1'!O84</f>
        <v>0</v>
      </c>
      <c r="O44" s="121">
        <f>'Entering 1'!P84</f>
        <v>0</v>
      </c>
      <c r="P44" s="121">
        <f>'Entering 1'!Q84</f>
        <v>0</v>
      </c>
      <c r="Q44" s="121">
        <f>'Entering 1'!R84</f>
        <v>0</v>
      </c>
      <c r="R44" s="122">
        <f>'Entering 1'!S84</f>
        <v>0</v>
      </c>
    </row>
    <row r="45" spans="1:18" ht="12" customHeight="1">
      <c r="A45" s="352"/>
      <c r="B45" s="28" t="str">
        <f>'Entering 1'!C85</f>
        <v>Private Vanpool People</v>
      </c>
      <c r="C45" s="120">
        <f>'Entering 1'!D85</f>
        <v>0</v>
      </c>
      <c r="D45" s="121">
        <f>'Entering 1'!E85</f>
        <v>0</v>
      </c>
      <c r="E45" s="121">
        <f>'Entering 1'!F85</f>
        <v>0</v>
      </c>
      <c r="F45" s="121">
        <f>'Entering 1'!G85</f>
        <v>0</v>
      </c>
      <c r="G45" s="121">
        <f>'Entering 1'!H85</f>
        <v>0</v>
      </c>
      <c r="H45" s="121">
        <f>'Entering 1'!I85</f>
        <v>0</v>
      </c>
      <c r="I45" s="121">
        <f>'Entering 1'!J85</f>
        <v>0</v>
      </c>
      <c r="J45" s="121">
        <f>'Entering 1'!K85</f>
        <v>0</v>
      </c>
      <c r="K45" s="121">
        <f>'Entering 1'!L85</f>
        <v>0</v>
      </c>
      <c r="L45" s="121">
        <f>'Entering 1'!M85</f>
        <v>0</v>
      </c>
      <c r="M45" s="121">
        <f>'Entering 1'!N85</f>
        <v>0</v>
      </c>
      <c r="N45" s="121">
        <f>'Entering 1'!O85</f>
        <v>0</v>
      </c>
      <c r="O45" s="121">
        <f>'Entering 1'!P85</f>
        <v>0</v>
      </c>
      <c r="P45" s="121">
        <f>'Entering 1'!Q85</f>
        <v>0</v>
      </c>
      <c r="Q45" s="121">
        <f>'Entering 1'!R85</f>
        <v>0</v>
      </c>
      <c r="R45" s="122">
        <f>'Entering 1'!S85</f>
        <v>0</v>
      </c>
    </row>
    <row r="46" spans="1:18" ht="12" customHeight="1">
      <c r="A46" s="352"/>
      <c r="B46" s="28" t="str">
        <f>'Entering 1'!C86</f>
        <v>Taxi People</v>
      </c>
      <c r="C46" s="120">
        <f>'Entering 1'!D86</f>
        <v>0</v>
      </c>
      <c r="D46" s="121">
        <f>'Entering 1'!E86</f>
        <v>0</v>
      </c>
      <c r="E46" s="121">
        <f>'Entering 1'!F86</f>
        <v>0</v>
      </c>
      <c r="F46" s="121">
        <f>'Entering 1'!G86</f>
        <v>0</v>
      </c>
      <c r="G46" s="121">
        <f>'Entering 1'!H86</f>
        <v>0</v>
      </c>
      <c r="H46" s="121">
        <f>'Entering 1'!I86</f>
        <v>0</v>
      </c>
      <c r="I46" s="121">
        <f>'Entering 1'!J86</f>
        <v>0</v>
      </c>
      <c r="J46" s="121">
        <f>'Entering 1'!K86</f>
        <v>0</v>
      </c>
      <c r="K46" s="121">
        <f>'Entering 1'!L86</f>
        <v>0</v>
      </c>
      <c r="L46" s="121">
        <f>'Entering 1'!M86</f>
        <v>0</v>
      </c>
      <c r="M46" s="121">
        <f>'Entering 1'!N86</f>
        <v>0</v>
      </c>
      <c r="N46" s="121">
        <f>'Entering 1'!O86</f>
        <v>0</v>
      </c>
      <c r="O46" s="121">
        <f>'Entering 1'!P86</f>
        <v>0</v>
      </c>
      <c r="P46" s="121">
        <f>'Entering 1'!Q86</f>
        <v>0</v>
      </c>
      <c r="Q46" s="121">
        <f>'Entering 1'!R86</f>
        <v>0</v>
      </c>
      <c r="R46" s="122">
        <f>'Entering 1'!S86</f>
        <v>0</v>
      </c>
    </row>
    <row r="47" spans="1:18" ht="12" customHeight="1">
      <c r="A47" s="352"/>
      <c r="B47" s="137" t="s">
        <v>239</v>
      </c>
      <c r="C47" s="123">
        <f t="shared" ref="C47:R47" si="6">SUM(C35,C37:C41)</f>
        <v>4</v>
      </c>
      <c r="D47" s="39">
        <f t="shared" si="6"/>
        <v>2</v>
      </c>
      <c r="E47" s="39">
        <f t="shared" si="6"/>
        <v>1</v>
      </c>
      <c r="F47" s="39">
        <f t="shared" si="6"/>
        <v>0</v>
      </c>
      <c r="G47" s="39">
        <f t="shared" si="6"/>
        <v>13</v>
      </c>
      <c r="H47" s="39">
        <f t="shared" si="6"/>
        <v>0</v>
      </c>
      <c r="I47" s="39">
        <f t="shared" si="6"/>
        <v>0</v>
      </c>
      <c r="J47" s="39">
        <f t="shared" si="6"/>
        <v>0</v>
      </c>
      <c r="K47" s="39">
        <f t="shared" si="6"/>
        <v>0</v>
      </c>
      <c r="L47" s="39">
        <f t="shared" si="6"/>
        <v>1</v>
      </c>
      <c r="M47" s="39">
        <f t="shared" si="6"/>
        <v>0</v>
      </c>
      <c r="N47" s="39">
        <f t="shared" si="6"/>
        <v>0</v>
      </c>
      <c r="O47" s="39">
        <f t="shared" si="6"/>
        <v>0</v>
      </c>
      <c r="P47" s="39">
        <f t="shared" si="6"/>
        <v>0</v>
      </c>
      <c r="Q47" s="39">
        <f t="shared" si="6"/>
        <v>1</v>
      </c>
      <c r="R47" s="124">
        <f t="shared" si="6"/>
        <v>0</v>
      </c>
    </row>
    <row r="48" spans="1:18" ht="12" customHeight="1">
      <c r="A48" s="352"/>
      <c r="B48" s="137" t="s">
        <v>240</v>
      </c>
      <c r="C48" s="123">
        <f t="shared" ref="C48:R48" si="7">(C36+SUM(C42:C46))</f>
        <v>0</v>
      </c>
      <c r="D48" s="39">
        <f t="shared" si="7"/>
        <v>0</v>
      </c>
      <c r="E48" s="39">
        <f t="shared" si="7"/>
        <v>0</v>
      </c>
      <c r="F48" s="39">
        <f t="shared" si="7"/>
        <v>0</v>
      </c>
      <c r="G48" s="39">
        <f t="shared" si="7"/>
        <v>0</v>
      </c>
      <c r="H48" s="39">
        <f t="shared" si="7"/>
        <v>0</v>
      </c>
      <c r="I48" s="39">
        <f t="shared" si="7"/>
        <v>0</v>
      </c>
      <c r="J48" s="39">
        <f t="shared" si="7"/>
        <v>0</v>
      </c>
      <c r="K48" s="39">
        <f t="shared" si="7"/>
        <v>0</v>
      </c>
      <c r="L48" s="39">
        <f t="shared" si="7"/>
        <v>2</v>
      </c>
      <c r="M48" s="39">
        <f t="shared" si="7"/>
        <v>0</v>
      </c>
      <c r="N48" s="39">
        <f t="shared" si="7"/>
        <v>0</v>
      </c>
      <c r="O48" s="39">
        <f t="shared" si="7"/>
        <v>0</v>
      </c>
      <c r="P48" s="39">
        <f t="shared" si="7"/>
        <v>0</v>
      </c>
      <c r="Q48" s="39">
        <f t="shared" si="7"/>
        <v>2</v>
      </c>
      <c r="R48" s="124">
        <f t="shared" si="7"/>
        <v>0</v>
      </c>
    </row>
    <row r="49" spans="1:18" ht="12" customHeight="1">
      <c r="A49" s="365" t="s">
        <v>193</v>
      </c>
      <c r="B49" s="155" t="str">
        <f>'Entering 1'!C99</f>
        <v>Automobiles (2 People)</v>
      </c>
      <c r="C49" s="156">
        <f>'Entering 1'!D99</f>
        <v>0</v>
      </c>
      <c r="D49" s="117">
        <f>'Entering 1'!E99</f>
        <v>1</v>
      </c>
      <c r="E49" s="117">
        <f>'Entering 1'!F99</f>
        <v>0</v>
      </c>
      <c r="F49" s="117">
        <f>'Entering 1'!G99</f>
        <v>0</v>
      </c>
      <c r="G49" s="117">
        <f>'Entering 1'!H99</f>
        <v>0</v>
      </c>
      <c r="H49" s="117">
        <f>'Entering 1'!I99</f>
        <v>5</v>
      </c>
      <c r="I49" s="117">
        <f>'Entering 1'!J99</f>
        <v>10</v>
      </c>
      <c r="J49" s="117">
        <f>'Entering 1'!K99</f>
        <v>4</v>
      </c>
      <c r="K49" s="117">
        <f>'Entering 1'!L99</f>
        <v>11</v>
      </c>
      <c r="L49" s="117">
        <f>'Entering 1'!M99</f>
        <v>10</v>
      </c>
      <c r="M49" s="117">
        <f>'Entering 1'!N99</f>
        <v>19</v>
      </c>
      <c r="N49" s="117">
        <f>'Entering 1'!O99</f>
        <v>9</v>
      </c>
      <c r="O49" s="117">
        <f>'Entering 1'!P99</f>
        <v>10</v>
      </c>
      <c r="P49" s="117">
        <f>'Entering 1'!Q99</f>
        <v>9</v>
      </c>
      <c r="Q49" s="117">
        <f>'Entering 1'!R99</f>
        <v>3</v>
      </c>
      <c r="R49" s="119">
        <f>'Entering 1'!S99</f>
        <v>4</v>
      </c>
    </row>
    <row r="50" spans="1:18" ht="12" customHeight="1">
      <c r="A50" s="352"/>
      <c r="B50" s="116" t="str">
        <f>'Entering 1'!C100</f>
        <v>Automobiles (3 People)</v>
      </c>
      <c r="C50" s="123">
        <f>'Entering 1'!D100</f>
        <v>0</v>
      </c>
      <c r="D50" s="39">
        <f>'Entering 1'!E100</f>
        <v>0</v>
      </c>
      <c r="E50" s="39">
        <f>'Entering 1'!F100</f>
        <v>0</v>
      </c>
      <c r="F50" s="39">
        <f>'Entering 1'!G100</f>
        <v>0</v>
      </c>
      <c r="G50" s="39">
        <f>'Entering 1'!H100</f>
        <v>0</v>
      </c>
      <c r="H50" s="39">
        <f>'Entering 1'!I100</f>
        <v>0</v>
      </c>
      <c r="I50" s="39">
        <f>'Entering 1'!J100</f>
        <v>0</v>
      </c>
      <c r="J50" s="39">
        <f>'Entering 1'!K100</f>
        <v>1</v>
      </c>
      <c r="K50" s="39">
        <f>'Entering 1'!L100</f>
        <v>0</v>
      </c>
      <c r="L50" s="39">
        <f>'Entering 1'!M100</f>
        <v>3</v>
      </c>
      <c r="M50" s="39">
        <f>'Entering 1'!N100</f>
        <v>1</v>
      </c>
      <c r="N50" s="39">
        <f>'Entering 1'!O100</f>
        <v>0</v>
      </c>
      <c r="O50" s="39">
        <f>'Entering 1'!P100</f>
        <v>2</v>
      </c>
      <c r="P50" s="39">
        <f>'Entering 1'!Q100</f>
        <v>0</v>
      </c>
      <c r="Q50" s="39">
        <f>'Entering 1'!R100</f>
        <v>0</v>
      </c>
      <c r="R50" s="124">
        <f>'Entering 1'!S100</f>
        <v>0</v>
      </c>
    </row>
    <row r="51" spans="1:18" ht="12" customHeight="1">
      <c r="A51" s="352"/>
      <c r="B51" s="116" t="str">
        <f>'Entering 1'!C101</f>
        <v>Automobiles (4 People)</v>
      </c>
      <c r="C51" s="123">
        <f>'Entering 1'!D101</f>
        <v>0</v>
      </c>
      <c r="D51" s="39">
        <f>'Entering 1'!E101</f>
        <v>0</v>
      </c>
      <c r="E51" s="39">
        <f>'Entering 1'!F101</f>
        <v>0</v>
      </c>
      <c r="F51" s="39">
        <f>'Entering 1'!G101</f>
        <v>0</v>
      </c>
      <c r="G51" s="39">
        <f>'Entering 1'!H101</f>
        <v>0</v>
      </c>
      <c r="H51" s="39">
        <f>'Entering 1'!I101</f>
        <v>0</v>
      </c>
      <c r="I51" s="39">
        <f>'Entering 1'!J101</f>
        <v>0</v>
      </c>
      <c r="J51" s="39">
        <f>'Entering 1'!K101</f>
        <v>0</v>
      </c>
      <c r="K51" s="39">
        <f>'Entering 1'!L101</f>
        <v>0</v>
      </c>
      <c r="L51" s="39">
        <f>'Entering 1'!M101</f>
        <v>1</v>
      </c>
      <c r="M51" s="39">
        <f>'Entering 1'!N101</f>
        <v>0</v>
      </c>
      <c r="N51" s="39">
        <f>'Entering 1'!O101</f>
        <v>0</v>
      </c>
      <c r="O51" s="39">
        <f>'Entering 1'!P101</f>
        <v>0</v>
      </c>
      <c r="P51" s="39">
        <f>'Entering 1'!Q101</f>
        <v>0</v>
      </c>
      <c r="Q51" s="39">
        <f>'Entering 1'!R101</f>
        <v>0</v>
      </c>
      <c r="R51" s="124">
        <f>'Entering 1'!S101</f>
        <v>0</v>
      </c>
    </row>
    <row r="52" spans="1:18" ht="12" customHeight="1">
      <c r="A52" s="352"/>
      <c r="B52" s="116" t="str">
        <f>'Entering 1'!C102</f>
        <v>Automobiles (5 People)</v>
      </c>
      <c r="C52" s="123">
        <f>'Entering 1'!D102</f>
        <v>0</v>
      </c>
      <c r="D52" s="39">
        <f>'Entering 1'!E102</f>
        <v>0</v>
      </c>
      <c r="E52" s="39">
        <f>'Entering 1'!F102</f>
        <v>0</v>
      </c>
      <c r="F52" s="39">
        <f>'Entering 1'!G102</f>
        <v>0</v>
      </c>
      <c r="G52" s="39">
        <f>'Entering 1'!H102</f>
        <v>0</v>
      </c>
      <c r="H52" s="39">
        <f>'Entering 1'!I102</f>
        <v>0</v>
      </c>
      <c r="I52" s="39">
        <f>'Entering 1'!J102</f>
        <v>0</v>
      </c>
      <c r="J52" s="39">
        <f>'Entering 1'!K102</f>
        <v>0</v>
      </c>
      <c r="K52" s="39">
        <f>'Entering 1'!L102</f>
        <v>0</v>
      </c>
      <c r="L52" s="39">
        <f>'Entering 1'!M102</f>
        <v>0</v>
      </c>
      <c r="M52" s="39">
        <f>'Entering 1'!N102</f>
        <v>0</v>
      </c>
      <c r="N52" s="39">
        <f>'Entering 1'!O102</f>
        <v>0</v>
      </c>
      <c r="O52" s="39">
        <f>'Entering 1'!P102</f>
        <v>0</v>
      </c>
      <c r="P52" s="39">
        <f>'Entering 1'!Q102</f>
        <v>0</v>
      </c>
      <c r="Q52" s="39">
        <f>'Entering 1'!R102</f>
        <v>0</v>
      </c>
      <c r="R52" s="124">
        <f>'Entering 1'!S102</f>
        <v>0</v>
      </c>
    </row>
    <row r="53" spans="1:18" ht="12" customHeight="1">
      <c r="A53" s="352"/>
      <c r="B53" s="116" t="str">
        <f>'Entering 1'!C103</f>
        <v>Automobiles (6 People)</v>
      </c>
      <c r="C53" s="123">
        <f>'Entering 1'!D103</f>
        <v>0</v>
      </c>
      <c r="D53" s="39">
        <f>'Entering 1'!E103</f>
        <v>0</v>
      </c>
      <c r="E53" s="39">
        <f>'Entering 1'!F103</f>
        <v>0</v>
      </c>
      <c r="F53" s="39">
        <f>'Entering 1'!G103</f>
        <v>0</v>
      </c>
      <c r="G53" s="39">
        <f>'Entering 1'!H103</f>
        <v>0</v>
      </c>
      <c r="H53" s="39">
        <f>'Entering 1'!I103</f>
        <v>0</v>
      </c>
      <c r="I53" s="39">
        <f>'Entering 1'!J103</f>
        <v>0</v>
      </c>
      <c r="J53" s="39">
        <f>'Entering 1'!K103</f>
        <v>0</v>
      </c>
      <c r="K53" s="39">
        <f>'Entering 1'!L103</f>
        <v>0</v>
      </c>
      <c r="L53" s="39">
        <f>'Entering 1'!M103</f>
        <v>0</v>
      </c>
      <c r="M53" s="39">
        <f>'Entering 1'!N103</f>
        <v>0</v>
      </c>
      <c r="N53" s="39">
        <f>'Entering 1'!O103</f>
        <v>0</v>
      </c>
      <c r="O53" s="39">
        <f>'Entering 1'!P103</f>
        <v>0</v>
      </c>
      <c r="P53" s="39">
        <f>'Entering 1'!Q103</f>
        <v>0</v>
      </c>
      <c r="Q53" s="39">
        <f>'Entering 1'!R103</f>
        <v>0</v>
      </c>
      <c r="R53" s="124">
        <f>'Entering 1'!S103</f>
        <v>0</v>
      </c>
    </row>
    <row r="54" spans="1:18" ht="12" customHeight="1">
      <c r="A54" s="352"/>
      <c r="B54" s="116" t="str">
        <f>'Entering 1'!C104</f>
        <v>Automobiles (7 People)</v>
      </c>
      <c r="C54" s="123">
        <f>'Entering 1'!D104</f>
        <v>0</v>
      </c>
      <c r="D54" s="39">
        <f>'Entering 1'!E104</f>
        <v>0</v>
      </c>
      <c r="E54" s="39">
        <f>'Entering 1'!F104</f>
        <v>0</v>
      </c>
      <c r="F54" s="39">
        <f>'Entering 1'!G104</f>
        <v>0</v>
      </c>
      <c r="G54" s="39">
        <f>'Entering 1'!H104</f>
        <v>0</v>
      </c>
      <c r="H54" s="39">
        <f>'Entering 1'!I104</f>
        <v>0</v>
      </c>
      <c r="I54" s="39">
        <f>'Entering 1'!J104</f>
        <v>0</v>
      </c>
      <c r="J54" s="39">
        <f>'Entering 1'!K104</f>
        <v>0</v>
      </c>
      <c r="K54" s="39">
        <f>'Entering 1'!L104</f>
        <v>0</v>
      </c>
      <c r="L54" s="39">
        <f>'Entering 1'!M104</f>
        <v>0</v>
      </c>
      <c r="M54" s="39">
        <f>'Entering 1'!N104</f>
        <v>0</v>
      </c>
      <c r="N54" s="39">
        <f>'Entering 1'!O104</f>
        <v>0</v>
      </c>
      <c r="O54" s="39">
        <f>'Entering 1'!P104</f>
        <v>0</v>
      </c>
      <c r="P54" s="39">
        <f>'Entering 1'!Q104</f>
        <v>0</v>
      </c>
      <c r="Q54" s="39">
        <f>'Entering 1'!R104</f>
        <v>0</v>
      </c>
      <c r="R54" s="124">
        <f>'Entering 1'!S104</f>
        <v>0</v>
      </c>
    </row>
    <row r="55" spans="1:18" ht="12" customHeight="1">
      <c r="A55" s="352"/>
      <c r="B55" s="157" t="str">
        <f>'Entering 1'!C105</f>
        <v>Automobiles (8 People)</v>
      </c>
      <c r="C55" s="147">
        <f>'Entering 1'!D105</f>
        <v>0</v>
      </c>
      <c r="D55" s="148">
        <f>'Entering 1'!E105</f>
        <v>0</v>
      </c>
      <c r="E55" s="148">
        <f>'Entering 1'!F105</f>
        <v>0</v>
      </c>
      <c r="F55" s="148">
        <f>'Entering 1'!G105</f>
        <v>0</v>
      </c>
      <c r="G55" s="148">
        <f>'Entering 1'!H105</f>
        <v>0</v>
      </c>
      <c r="H55" s="148">
        <f>'Entering 1'!I105</f>
        <v>0</v>
      </c>
      <c r="I55" s="148">
        <f>'Entering 1'!J105</f>
        <v>0</v>
      </c>
      <c r="J55" s="148">
        <f>'Entering 1'!K105</f>
        <v>0</v>
      </c>
      <c r="K55" s="148">
        <f>'Entering 1'!L105</f>
        <v>0</v>
      </c>
      <c r="L55" s="148">
        <f>'Entering 1'!M105</f>
        <v>0</v>
      </c>
      <c r="M55" s="148">
        <f>'Entering 1'!N105</f>
        <v>0</v>
      </c>
      <c r="N55" s="148">
        <f>'Entering 1'!O105</f>
        <v>0</v>
      </c>
      <c r="O55" s="148">
        <f>'Entering 1'!P105</f>
        <v>0</v>
      </c>
      <c r="P55" s="148">
        <f>'Entering 1'!Q105</f>
        <v>0</v>
      </c>
      <c r="Q55" s="148">
        <f>'Entering 1'!R105</f>
        <v>0</v>
      </c>
      <c r="R55" s="149">
        <f>'Entering 1'!S105</f>
        <v>0</v>
      </c>
    </row>
    <row r="56" spans="1:18" ht="12" customHeight="1">
      <c r="A56" s="352"/>
      <c r="B56" s="20" t="s">
        <v>235</v>
      </c>
      <c r="C56" s="21">
        <f t="shared" ref="C56:R56" si="8">SUM(C49:C55)</f>
        <v>0</v>
      </c>
      <c r="D56" s="22">
        <f t="shared" si="8"/>
        <v>1</v>
      </c>
      <c r="E56" s="22">
        <f t="shared" si="8"/>
        <v>0</v>
      </c>
      <c r="F56" s="22">
        <f t="shared" si="8"/>
        <v>0</v>
      </c>
      <c r="G56" s="22">
        <f t="shared" si="8"/>
        <v>0</v>
      </c>
      <c r="H56" s="22">
        <f t="shared" si="8"/>
        <v>5</v>
      </c>
      <c r="I56" s="22">
        <f t="shared" si="8"/>
        <v>10</v>
      </c>
      <c r="J56" s="22">
        <f t="shared" si="8"/>
        <v>5</v>
      </c>
      <c r="K56" s="22">
        <f t="shared" si="8"/>
        <v>11</v>
      </c>
      <c r="L56" s="22">
        <f t="shared" si="8"/>
        <v>14</v>
      </c>
      <c r="M56" s="22">
        <f t="shared" si="8"/>
        <v>20</v>
      </c>
      <c r="N56" s="22">
        <f t="shared" si="8"/>
        <v>9</v>
      </c>
      <c r="O56" s="22">
        <f t="shared" si="8"/>
        <v>12</v>
      </c>
      <c r="P56" s="22">
        <f t="shared" si="8"/>
        <v>9</v>
      </c>
      <c r="Q56" s="22">
        <f t="shared" si="8"/>
        <v>3</v>
      </c>
      <c r="R56" s="23">
        <f t="shared" si="8"/>
        <v>4</v>
      </c>
    </row>
    <row r="57" spans="1:18" ht="12" customHeight="1">
      <c r="A57" s="352"/>
      <c r="B57" s="146" t="s">
        <v>236</v>
      </c>
      <c r="C57" s="147">
        <f t="shared" ref="C57:R57" si="9">(C49*2)+(C50*3)+(C51*4)+(C52*5)+(C53*6)+(C54*7)+(C55*8)</f>
        <v>0</v>
      </c>
      <c r="D57" s="148">
        <f t="shared" si="9"/>
        <v>2</v>
      </c>
      <c r="E57" s="148">
        <f t="shared" si="9"/>
        <v>0</v>
      </c>
      <c r="F57" s="148">
        <f t="shared" si="9"/>
        <v>0</v>
      </c>
      <c r="G57" s="148">
        <f t="shared" si="9"/>
        <v>0</v>
      </c>
      <c r="H57" s="148">
        <f t="shared" si="9"/>
        <v>10</v>
      </c>
      <c r="I57" s="148">
        <f t="shared" si="9"/>
        <v>20</v>
      </c>
      <c r="J57" s="148">
        <f t="shared" si="9"/>
        <v>11</v>
      </c>
      <c r="K57" s="148">
        <f t="shared" si="9"/>
        <v>22</v>
      </c>
      <c r="L57" s="148">
        <f t="shared" si="9"/>
        <v>33</v>
      </c>
      <c r="M57" s="148">
        <f t="shared" si="9"/>
        <v>41</v>
      </c>
      <c r="N57" s="148">
        <f t="shared" si="9"/>
        <v>18</v>
      </c>
      <c r="O57" s="148">
        <f t="shared" si="9"/>
        <v>26</v>
      </c>
      <c r="P57" s="148">
        <f t="shared" si="9"/>
        <v>18</v>
      </c>
      <c r="Q57" s="148">
        <f t="shared" si="9"/>
        <v>6</v>
      </c>
      <c r="R57" s="149">
        <f t="shared" si="9"/>
        <v>8</v>
      </c>
    </row>
    <row r="58" spans="1:18" ht="12" customHeight="1">
      <c r="A58" s="352"/>
      <c r="B58" s="116" t="str">
        <f>'Entering 1'!C106</f>
        <v>MTS Shuttles</v>
      </c>
      <c r="C58" s="123">
        <f>'Entering 1'!D106</f>
        <v>0</v>
      </c>
      <c r="D58" s="39">
        <f>'Entering 1'!E106</f>
        <v>0</v>
      </c>
      <c r="E58" s="39">
        <f>'Entering 1'!F106</f>
        <v>0</v>
      </c>
      <c r="F58" s="39">
        <f>'Entering 1'!G106</f>
        <v>0</v>
      </c>
      <c r="G58" s="39">
        <f>'Entering 1'!H106</f>
        <v>0</v>
      </c>
      <c r="H58" s="39">
        <f>'Entering 1'!I106</f>
        <v>0</v>
      </c>
      <c r="I58" s="39">
        <f>'Entering 1'!J106</f>
        <v>0</v>
      </c>
      <c r="J58" s="39">
        <f>'Entering 1'!K106</f>
        <v>0</v>
      </c>
      <c r="K58" s="39">
        <f>'Entering 1'!L106</f>
        <v>0</v>
      </c>
      <c r="L58" s="39">
        <f>'Entering 1'!M106</f>
        <v>0</v>
      </c>
      <c r="M58" s="39">
        <f>'Entering 1'!N106</f>
        <v>0</v>
      </c>
      <c r="N58" s="39">
        <f>'Entering 1'!O106</f>
        <v>0</v>
      </c>
      <c r="O58" s="39">
        <f>'Entering 1'!P106</f>
        <v>0</v>
      </c>
      <c r="P58" s="39">
        <f>'Entering 1'!Q106</f>
        <v>0</v>
      </c>
      <c r="Q58" s="39">
        <f>'Entering 1'!R106</f>
        <v>0</v>
      </c>
      <c r="R58" s="124">
        <f>'Entering 1'!S106</f>
        <v>0</v>
      </c>
    </row>
    <row r="59" spans="1:18" ht="12" customHeight="1">
      <c r="A59" s="352"/>
      <c r="B59" s="116" t="str">
        <f>'Entering 1'!C107</f>
        <v>Private Shuttles</v>
      </c>
      <c r="C59" s="123">
        <f>'Entering 1'!D107</f>
        <v>0</v>
      </c>
      <c r="D59" s="39">
        <f>'Entering 1'!E107</f>
        <v>0</v>
      </c>
      <c r="E59" s="39">
        <f>'Entering 1'!F107</f>
        <v>0</v>
      </c>
      <c r="F59" s="39">
        <f>'Entering 1'!G107</f>
        <v>0</v>
      </c>
      <c r="G59" s="39">
        <f>'Entering 1'!H107</f>
        <v>0</v>
      </c>
      <c r="H59" s="39">
        <f>'Entering 1'!I107</f>
        <v>0</v>
      </c>
      <c r="I59" s="39">
        <f>'Entering 1'!J107</f>
        <v>0</v>
      </c>
      <c r="J59" s="39">
        <f>'Entering 1'!K107</f>
        <v>0</v>
      </c>
      <c r="K59" s="39">
        <f>'Entering 1'!L107</f>
        <v>0</v>
      </c>
      <c r="L59" s="39">
        <f>'Entering 1'!M107</f>
        <v>0</v>
      </c>
      <c r="M59" s="39">
        <f>'Entering 1'!N107</f>
        <v>0</v>
      </c>
      <c r="N59" s="39">
        <f>'Entering 1'!O107</f>
        <v>0</v>
      </c>
      <c r="O59" s="39">
        <f>'Entering 1'!P107</f>
        <v>0</v>
      </c>
      <c r="P59" s="39">
        <f>'Entering 1'!Q107</f>
        <v>0</v>
      </c>
      <c r="Q59" s="39">
        <f>'Entering 1'!R107</f>
        <v>0</v>
      </c>
      <c r="R59" s="124">
        <f>'Entering 1'!S107</f>
        <v>0</v>
      </c>
    </row>
    <row r="60" spans="1:18" ht="12" customHeight="1">
      <c r="A60" s="352"/>
      <c r="B60" s="116" t="str">
        <f>'Entering 1'!C108</f>
        <v>Private Vanpool Vehicles</v>
      </c>
      <c r="C60" s="123">
        <f>'Entering 1'!D108</f>
        <v>0</v>
      </c>
      <c r="D60" s="39">
        <f>'Entering 1'!E108</f>
        <v>0</v>
      </c>
      <c r="E60" s="39">
        <f>'Entering 1'!F108</f>
        <v>0</v>
      </c>
      <c r="F60" s="39">
        <f>'Entering 1'!G108</f>
        <v>0</v>
      </c>
      <c r="G60" s="39">
        <f>'Entering 1'!H108</f>
        <v>0</v>
      </c>
      <c r="H60" s="39">
        <f>'Entering 1'!I108</f>
        <v>0</v>
      </c>
      <c r="I60" s="39">
        <f>'Entering 1'!J108</f>
        <v>0</v>
      </c>
      <c r="J60" s="39">
        <f>'Entering 1'!K108</f>
        <v>0</v>
      </c>
      <c r="K60" s="39">
        <f>'Entering 1'!L108</f>
        <v>0</v>
      </c>
      <c r="L60" s="39">
        <f>'Entering 1'!M108</f>
        <v>0</v>
      </c>
      <c r="M60" s="39">
        <f>'Entering 1'!N108</f>
        <v>0</v>
      </c>
      <c r="N60" s="39">
        <f>'Entering 1'!O108</f>
        <v>0</v>
      </c>
      <c r="O60" s="39">
        <f>'Entering 1'!P108</f>
        <v>0</v>
      </c>
      <c r="P60" s="39">
        <f>'Entering 1'!Q108</f>
        <v>0</v>
      </c>
      <c r="Q60" s="39">
        <f>'Entering 1'!R108</f>
        <v>0</v>
      </c>
      <c r="R60" s="124">
        <f>'Entering 1'!S108</f>
        <v>0</v>
      </c>
    </row>
    <row r="61" spans="1:18" ht="12" customHeight="1">
      <c r="A61" s="352"/>
      <c r="B61" s="116" t="str">
        <f>'Entering 1'!C109</f>
        <v>Taxis</v>
      </c>
      <c r="C61" s="123">
        <f>'Entering 1'!D109</f>
        <v>0</v>
      </c>
      <c r="D61" s="39">
        <f>'Entering 1'!E109</f>
        <v>0</v>
      </c>
      <c r="E61" s="39">
        <f>'Entering 1'!F109</f>
        <v>0</v>
      </c>
      <c r="F61" s="39">
        <f>'Entering 1'!G109</f>
        <v>0</v>
      </c>
      <c r="G61" s="39">
        <f>'Entering 1'!H109</f>
        <v>0</v>
      </c>
      <c r="H61" s="39">
        <f>'Entering 1'!I109</f>
        <v>0</v>
      </c>
      <c r="I61" s="39">
        <f>'Entering 1'!J109</f>
        <v>0</v>
      </c>
      <c r="J61" s="39">
        <f>'Entering 1'!K109</f>
        <v>0</v>
      </c>
      <c r="K61" s="39">
        <f>'Entering 1'!L109</f>
        <v>0</v>
      </c>
      <c r="L61" s="39">
        <f>'Entering 1'!M109</f>
        <v>0</v>
      </c>
      <c r="M61" s="39">
        <f>'Entering 1'!N109</f>
        <v>0</v>
      </c>
      <c r="N61" s="39">
        <f>'Entering 1'!O109</f>
        <v>0</v>
      </c>
      <c r="O61" s="39">
        <f>'Entering 1'!P109</f>
        <v>0</v>
      </c>
      <c r="P61" s="39">
        <f>'Entering 1'!Q109</f>
        <v>0</v>
      </c>
      <c r="Q61" s="39">
        <f>'Entering 1'!R109</f>
        <v>0</v>
      </c>
      <c r="R61" s="124">
        <f>'Entering 1'!S109</f>
        <v>0</v>
      </c>
    </row>
    <row r="62" spans="1:18" ht="12" customHeight="1">
      <c r="A62" s="352"/>
      <c r="B62" s="116" t="str">
        <f>'Entering 1'!C110</f>
        <v>Uber/Lyft Vehicles</v>
      </c>
      <c r="C62" s="123">
        <f>'Entering 1'!D110</f>
        <v>0</v>
      </c>
      <c r="D62" s="39">
        <f>'Entering 1'!E110</f>
        <v>2</v>
      </c>
      <c r="E62" s="39">
        <f>'Entering 1'!F110</f>
        <v>0</v>
      </c>
      <c r="F62" s="39">
        <f>'Entering 1'!G110</f>
        <v>0</v>
      </c>
      <c r="G62" s="39">
        <f>'Entering 1'!H110</f>
        <v>0</v>
      </c>
      <c r="H62" s="39">
        <f>'Entering 1'!I110</f>
        <v>0</v>
      </c>
      <c r="I62" s="39">
        <f>'Entering 1'!J110</f>
        <v>0</v>
      </c>
      <c r="J62" s="39">
        <f>'Entering 1'!K110</f>
        <v>1</v>
      </c>
      <c r="K62" s="39">
        <f>'Entering 1'!L110</f>
        <v>2</v>
      </c>
      <c r="L62" s="39">
        <f>'Entering 1'!M110</f>
        <v>0</v>
      </c>
      <c r="M62" s="39">
        <f>'Entering 1'!N110</f>
        <v>1</v>
      </c>
      <c r="N62" s="39">
        <f>'Entering 1'!O110</f>
        <v>1</v>
      </c>
      <c r="O62" s="39">
        <f>'Entering 1'!P110</f>
        <v>1</v>
      </c>
      <c r="P62" s="39">
        <f>'Entering 1'!Q110</f>
        <v>0</v>
      </c>
      <c r="Q62" s="39">
        <f>'Entering 1'!R110</f>
        <v>0</v>
      </c>
      <c r="R62" s="124">
        <f>'Entering 1'!S110</f>
        <v>0</v>
      </c>
    </row>
    <row r="63" spans="1:18" ht="12" customHeight="1">
      <c r="A63" s="352"/>
      <c r="B63" s="136" t="str">
        <f>'Entering 1'!C123</f>
        <v>MTS Shuttle People</v>
      </c>
      <c r="C63" s="120">
        <f>'Entering 1'!D123</f>
        <v>0</v>
      </c>
      <c r="D63" s="40">
        <f>'Entering 1'!E123</f>
        <v>0</v>
      </c>
      <c r="E63" s="40">
        <f>'Entering 1'!F123</f>
        <v>0</v>
      </c>
      <c r="F63" s="40">
        <f>'Entering 1'!G123</f>
        <v>0</v>
      </c>
      <c r="G63" s="40">
        <f>'Entering 1'!H123</f>
        <v>0</v>
      </c>
      <c r="H63" s="40">
        <f>'Entering 1'!I123</f>
        <v>0</v>
      </c>
      <c r="I63" s="40">
        <f>'Entering 1'!J123</f>
        <v>0</v>
      </c>
      <c r="J63" s="40">
        <f>'Entering 1'!K123</f>
        <v>0</v>
      </c>
      <c r="K63" s="40">
        <f>'Entering 1'!L123</f>
        <v>0</v>
      </c>
      <c r="L63" s="40">
        <f>'Entering 1'!M123</f>
        <v>0</v>
      </c>
      <c r="M63" s="40">
        <f>'Entering 1'!N123</f>
        <v>0</v>
      </c>
      <c r="N63" s="40">
        <f>'Entering 1'!O123</f>
        <v>0</v>
      </c>
      <c r="O63" s="40">
        <f>'Entering 1'!P123</f>
        <v>0</v>
      </c>
      <c r="P63" s="40">
        <f>'Entering 1'!Q123</f>
        <v>0</v>
      </c>
      <c r="Q63" s="40">
        <f>'Entering 1'!R123</f>
        <v>0</v>
      </c>
      <c r="R63" s="122">
        <f>'Entering 1'!S123</f>
        <v>0</v>
      </c>
    </row>
    <row r="64" spans="1:18" ht="12" customHeight="1">
      <c r="A64" s="352"/>
      <c r="B64" s="136" t="str">
        <f>'Entering 1'!C124</f>
        <v>Private Shuttle People</v>
      </c>
      <c r="C64" s="120">
        <f>'Entering 1'!D124</f>
        <v>0</v>
      </c>
      <c r="D64" s="121">
        <f>'Entering 1'!E124</f>
        <v>0</v>
      </c>
      <c r="E64" s="121">
        <f>'Entering 1'!F124</f>
        <v>0</v>
      </c>
      <c r="F64" s="121">
        <f>'Entering 1'!G124</f>
        <v>0</v>
      </c>
      <c r="G64" s="121">
        <f>'Entering 1'!H124</f>
        <v>0</v>
      </c>
      <c r="H64" s="121">
        <f>'Entering 1'!I124</f>
        <v>0</v>
      </c>
      <c r="I64" s="121">
        <f>'Entering 1'!J124</f>
        <v>0</v>
      </c>
      <c r="J64" s="121">
        <f>'Entering 1'!K124</f>
        <v>0</v>
      </c>
      <c r="K64" s="121">
        <f>'Entering 1'!L124</f>
        <v>0</v>
      </c>
      <c r="L64" s="121">
        <f>'Entering 1'!M124</f>
        <v>0</v>
      </c>
      <c r="M64" s="121">
        <f>'Entering 1'!N124</f>
        <v>0</v>
      </c>
      <c r="N64" s="121">
        <f>'Entering 1'!O124</f>
        <v>0</v>
      </c>
      <c r="O64" s="121">
        <f>'Entering 1'!P124</f>
        <v>0</v>
      </c>
      <c r="P64" s="121">
        <f>'Entering 1'!Q124</f>
        <v>0</v>
      </c>
      <c r="Q64" s="121">
        <f>'Entering 1'!R124</f>
        <v>0</v>
      </c>
      <c r="R64" s="122">
        <f>'Entering 1'!S124</f>
        <v>0</v>
      </c>
    </row>
    <row r="65" spans="1:18" ht="12" customHeight="1">
      <c r="A65" s="352"/>
      <c r="B65" s="28" t="str">
        <f>'Entering 1'!C125</f>
        <v>Private Vanpool People</v>
      </c>
      <c r="C65" s="120">
        <f>'Entering 1'!D125</f>
        <v>0</v>
      </c>
      <c r="D65" s="121">
        <f>'Entering 1'!E125</f>
        <v>0</v>
      </c>
      <c r="E65" s="121">
        <f>'Entering 1'!F125</f>
        <v>0</v>
      </c>
      <c r="F65" s="121">
        <f>'Entering 1'!G125</f>
        <v>0</v>
      </c>
      <c r="G65" s="121">
        <f>'Entering 1'!H125</f>
        <v>0</v>
      </c>
      <c r="H65" s="121">
        <f>'Entering 1'!I125</f>
        <v>0</v>
      </c>
      <c r="I65" s="121">
        <f>'Entering 1'!J125</f>
        <v>0</v>
      </c>
      <c r="J65" s="121">
        <f>'Entering 1'!K125</f>
        <v>0</v>
      </c>
      <c r="K65" s="121">
        <f>'Entering 1'!L125</f>
        <v>0</v>
      </c>
      <c r="L65" s="121">
        <f>'Entering 1'!M125</f>
        <v>0</v>
      </c>
      <c r="M65" s="121">
        <f>'Entering 1'!N125</f>
        <v>0</v>
      </c>
      <c r="N65" s="121">
        <f>'Entering 1'!O125</f>
        <v>0</v>
      </c>
      <c r="O65" s="121">
        <f>'Entering 1'!P125</f>
        <v>0</v>
      </c>
      <c r="P65" s="121">
        <f>'Entering 1'!Q125</f>
        <v>0</v>
      </c>
      <c r="Q65" s="121">
        <f>'Entering 1'!R125</f>
        <v>0</v>
      </c>
      <c r="R65" s="122">
        <f>'Entering 1'!S125</f>
        <v>0</v>
      </c>
    </row>
    <row r="66" spans="1:18" ht="12" customHeight="1">
      <c r="A66" s="352"/>
      <c r="B66" s="28" t="str">
        <f>'Entering 1'!C126</f>
        <v>Taxi People</v>
      </c>
      <c r="C66" s="120">
        <f>'Entering 1'!D126</f>
        <v>0</v>
      </c>
      <c r="D66" s="121">
        <f>'Entering 1'!E126</f>
        <v>0</v>
      </c>
      <c r="E66" s="121">
        <f>'Entering 1'!F126</f>
        <v>0</v>
      </c>
      <c r="F66" s="121">
        <f>'Entering 1'!G126</f>
        <v>0</v>
      </c>
      <c r="G66" s="121">
        <f>'Entering 1'!H126</f>
        <v>0</v>
      </c>
      <c r="H66" s="121">
        <f>'Entering 1'!I126</f>
        <v>0</v>
      </c>
      <c r="I66" s="121">
        <f>'Entering 1'!J126</f>
        <v>0</v>
      </c>
      <c r="J66" s="121">
        <f>'Entering 1'!K126</f>
        <v>0</v>
      </c>
      <c r="K66" s="121">
        <f>'Entering 1'!L126</f>
        <v>0</v>
      </c>
      <c r="L66" s="121">
        <f>'Entering 1'!M126</f>
        <v>0</v>
      </c>
      <c r="M66" s="121">
        <f>'Entering 1'!N126</f>
        <v>0</v>
      </c>
      <c r="N66" s="121">
        <f>'Entering 1'!O126</f>
        <v>0</v>
      </c>
      <c r="O66" s="121">
        <f>'Entering 1'!P126</f>
        <v>0</v>
      </c>
      <c r="P66" s="121">
        <f>'Entering 1'!Q126</f>
        <v>0</v>
      </c>
      <c r="Q66" s="121">
        <f>'Entering 1'!R126</f>
        <v>0</v>
      </c>
      <c r="R66" s="122">
        <f>'Entering 1'!S126</f>
        <v>0</v>
      </c>
    </row>
    <row r="67" spans="1:18" ht="12" customHeight="1">
      <c r="A67" s="352"/>
      <c r="B67" s="28" t="str">
        <f>'Entering 1'!C127</f>
        <v>Uber/Lyft People</v>
      </c>
      <c r="C67" s="120">
        <f>'Entering 1'!D127</f>
        <v>0</v>
      </c>
      <c r="D67" s="121">
        <f>'Entering 1'!E127</f>
        <v>4</v>
      </c>
      <c r="E67" s="121">
        <f>'Entering 1'!F127</f>
        <v>0</v>
      </c>
      <c r="F67" s="121">
        <f>'Entering 1'!G127</f>
        <v>0</v>
      </c>
      <c r="G67" s="121">
        <f>'Entering 1'!H127</f>
        <v>0</v>
      </c>
      <c r="H67" s="121">
        <f>'Entering 1'!I127</f>
        <v>0</v>
      </c>
      <c r="I67" s="121">
        <f>'Entering 1'!J127</f>
        <v>0</v>
      </c>
      <c r="J67" s="121">
        <f>'Entering 1'!K127</f>
        <v>2</v>
      </c>
      <c r="K67" s="121">
        <f>'Entering 1'!L127</f>
        <v>4</v>
      </c>
      <c r="L67" s="121">
        <f>'Entering 1'!M127</f>
        <v>0</v>
      </c>
      <c r="M67" s="121">
        <f>'Entering 1'!N127</f>
        <v>2</v>
      </c>
      <c r="N67" s="121">
        <f>'Entering 1'!O127</f>
        <v>2</v>
      </c>
      <c r="O67" s="121">
        <f>'Entering 1'!P127</f>
        <v>2</v>
      </c>
      <c r="P67" s="121">
        <f>'Entering 1'!Q127</f>
        <v>0</v>
      </c>
      <c r="Q67" s="121">
        <f>'Entering 1'!R127</f>
        <v>0</v>
      </c>
      <c r="R67" s="122">
        <f>'Entering 1'!S127</f>
        <v>0</v>
      </c>
    </row>
    <row r="68" spans="1:18" ht="12" customHeight="1">
      <c r="A68" s="352"/>
      <c r="B68" s="137" t="s">
        <v>239</v>
      </c>
      <c r="C68" s="123">
        <f t="shared" ref="C68:R68" si="10">SUM(C56,C58:C62)</f>
        <v>0</v>
      </c>
      <c r="D68" s="39">
        <f t="shared" si="10"/>
        <v>3</v>
      </c>
      <c r="E68" s="39">
        <f t="shared" si="10"/>
        <v>0</v>
      </c>
      <c r="F68" s="39">
        <f t="shared" si="10"/>
        <v>0</v>
      </c>
      <c r="G68" s="39">
        <f t="shared" si="10"/>
        <v>0</v>
      </c>
      <c r="H68" s="39">
        <f t="shared" si="10"/>
        <v>5</v>
      </c>
      <c r="I68" s="39">
        <f t="shared" si="10"/>
        <v>10</v>
      </c>
      <c r="J68" s="39">
        <f t="shared" si="10"/>
        <v>6</v>
      </c>
      <c r="K68" s="39">
        <f t="shared" si="10"/>
        <v>13</v>
      </c>
      <c r="L68" s="39">
        <f t="shared" si="10"/>
        <v>14</v>
      </c>
      <c r="M68" s="39">
        <f t="shared" si="10"/>
        <v>21</v>
      </c>
      <c r="N68" s="39">
        <f t="shared" si="10"/>
        <v>10</v>
      </c>
      <c r="O68" s="39">
        <f t="shared" si="10"/>
        <v>13</v>
      </c>
      <c r="P68" s="39">
        <f t="shared" si="10"/>
        <v>9</v>
      </c>
      <c r="Q68" s="39">
        <f t="shared" si="10"/>
        <v>3</v>
      </c>
      <c r="R68" s="124">
        <f t="shared" si="10"/>
        <v>4</v>
      </c>
    </row>
    <row r="69" spans="1:18" ht="12" customHeight="1">
      <c r="A69" s="352"/>
      <c r="B69" s="137" t="s">
        <v>240</v>
      </c>
      <c r="C69" s="123">
        <f t="shared" ref="C69:R69" si="11">(C57+SUM(C63:C67))</f>
        <v>0</v>
      </c>
      <c r="D69" s="39">
        <f t="shared" si="11"/>
        <v>6</v>
      </c>
      <c r="E69" s="39">
        <f t="shared" si="11"/>
        <v>0</v>
      </c>
      <c r="F69" s="39">
        <f t="shared" si="11"/>
        <v>0</v>
      </c>
      <c r="G69" s="39">
        <f t="shared" si="11"/>
        <v>0</v>
      </c>
      <c r="H69" s="39">
        <f t="shared" si="11"/>
        <v>10</v>
      </c>
      <c r="I69" s="39">
        <f t="shared" si="11"/>
        <v>20</v>
      </c>
      <c r="J69" s="39">
        <f t="shared" si="11"/>
        <v>13</v>
      </c>
      <c r="K69" s="39">
        <f t="shared" si="11"/>
        <v>26</v>
      </c>
      <c r="L69" s="39">
        <f t="shared" si="11"/>
        <v>33</v>
      </c>
      <c r="M69" s="39">
        <f t="shared" si="11"/>
        <v>43</v>
      </c>
      <c r="N69" s="39">
        <f t="shared" si="11"/>
        <v>20</v>
      </c>
      <c r="O69" s="39">
        <f t="shared" si="11"/>
        <v>28</v>
      </c>
      <c r="P69" s="39">
        <f t="shared" si="11"/>
        <v>18</v>
      </c>
      <c r="Q69" s="39">
        <f t="shared" si="11"/>
        <v>6</v>
      </c>
      <c r="R69" s="124">
        <f t="shared" si="11"/>
        <v>8</v>
      </c>
    </row>
    <row r="70" spans="1:18" ht="12" customHeight="1">
      <c r="A70" s="366" t="s">
        <v>245</v>
      </c>
      <c r="B70" s="155" t="str">
        <f>'Entering 1'!C139</f>
        <v>Automobiles (2 People)</v>
      </c>
      <c r="C70" s="156">
        <f>'Entering 1'!D139</f>
        <v>0</v>
      </c>
      <c r="D70" s="117">
        <f>'Entering 1'!E139</f>
        <v>0</v>
      </c>
      <c r="E70" s="117">
        <f>'Entering 1'!F139</f>
        <v>0</v>
      </c>
      <c r="F70" s="117">
        <f>'Entering 1'!G139</f>
        <v>0</v>
      </c>
      <c r="G70" s="117">
        <f>'Entering 1'!H139</f>
        <v>0</v>
      </c>
      <c r="H70" s="117">
        <f>'Entering 1'!I139</f>
        <v>0</v>
      </c>
      <c r="I70" s="117">
        <f>'Entering 1'!J139</f>
        <v>0</v>
      </c>
      <c r="J70" s="117">
        <f>'Entering 1'!K139</f>
        <v>0</v>
      </c>
      <c r="K70" s="117">
        <f>'Entering 1'!L139</f>
        <v>0</v>
      </c>
      <c r="L70" s="117">
        <f>'Entering 1'!M139</f>
        <v>0</v>
      </c>
      <c r="M70" s="117">
        <f>'Entering 1'!N139</f>
        <v>0</v>
      </c>
      <c r="N70" s="117">
        <f>'Entering 1'!O139</f>
        <v>0</v>
      </c>
      <c r="O70" s="117">
        <f>'Entering 1'!P139</f>
        <v>0</v>
      </c>
      <c r="P70" s="117">
        <f>'Entering 1'!Q139</f>
        <v>0</v>
      </c>
      <c r="Q70" s="117">
        <f>'Entering 1'!R139</f>
        <v>0</v>
      </c>
      <c r="R70" s="119">
        <f>'Entering 1'!S139</f>
        <v>0</v>
      </c>
    </row>
    <row r="71" spans="1:18" ht="12" customHeight="1">
      <c r="A71" s="367"/>
      <c r="B71" s="116" t="str">
        <f>'Entering 1'!C140</f>
        <v>Automobiles (3 People)</v>
      </c>
      <c r="C71" s="123">
        <f>'Entering 1'!D140</f>
        <v>0</v>
      </c>
      <c r="D71" s="39">
        <f>'Entering 1'!E140</f>
        <v>0</v>
      </c>
      <c r="E71" s="39">
        <f>'Entering 1'!F140</f>
        <v>0</v>
      </c>
      <c r="F71" s="39">
        <f>'Entering 1'!G140</f>
        <v>0</v>
      </c>
      <c r="G71" s="39">
        <f>'Entering 1'!H140</f>
        <v>0</v>
      </c>
      <c r="H71" s="39">
        <f>'Entering 1'!I140</f>
        <v>0</v>
      </c>
      <c r="I71" s="39">
        <f>'Entering 1'!J140</f>
        <v>0</v>
      </c>
      <c r="J71" s="39">
        <f>'Entering 1'!K140</f>
        <v>0</v>
      </c>
      <c r="K71" s="39">
        <f>'Entering 1'!L140</f>
        <v>0</v>
      </c>
      <c r="L71" s="39">
        <f>'Entering 1'!M140</f>
        <v>0</v>
      </c>
      <c r="M71" s="39">
        <f>'Entering 1'!N140</f>
        <v>0</v>
      </c>
      <c r="N71" s="39">
        <f>'Entering 1'!O140</f>
        <v>0</v>
      </c>
      <c r="O71" s="39">
        <f>'Entering 1'!P140</f>
        <v>0</v>
      </c>
      <c r="P71" s="39">
        <f>'Entering 1'!Q140</f>
        <v>0</v>
      </c>
      <c r="Q71" s="39">
        <f>'Entering 1'!R140</f>
        <v>0</v>
      </c>
      <c r="R71" s="124">
        <f>'Entering 1'!S140</f>
        <v>0</v>
      </c>
    </row>
    <row r="72" spans="1:18" ht="12" customHeight="1">
      <c r="A72" s="367"/>
      <c r="B72" s="116" t="str">
        <f>'Entering 1'!C141</f>
        <v>Automobiles (4 People)</v>
      </c>
      <c r="C72" s="123">
        <f>'Entering 1'!D141</f>
        <v>0</v>
      </c>
      <c r="D72" s="39">
        <f>'Entering 1'!E141</f>
        <v>0</v>
      </c>
      <c r="E72" s="39">
        <f>'Entering 1'!F141</f>
        <v>0</v>
      </c>
      <c r="F72" s="39">
        <f>'Entering 1'!G141</f>
        <v>0</v>
      </c>
      <c r="G72" s="39">
        <f>'Entering 1'!H141</f>
        <v>0</v>
      </c>
      <c r="H72" s="39">
        <f>'Entering 1'!I141</f>
        <v>0</v>
      </c>
      <c r="I72" s="39">
        <f>'Entering 1'!J141</f>
        <v>0</v>
      </c>
      <c r="J72" s="39">
        <f>'Entering 1'!K141</f>
        <v>0</v>
      </c>
      <c r="K72" s="39">
        <f>'Entering 1'!L141</f>
        <v>0</v>
      </c>
      <c r="L72" s="39">
        <f>'Entering 1'!M141</f>
        <v>0</v>
      </c>
      <c r="M72" s="39">
        <f>'Entering 1'!N141</f>
        <v>0</v>
      </c>
      <c r="N72" s="39">
        <f>'Entering 1'!O141</f>
        <v>0</v>
      </c>
      <c r="O72" s="39">
        <f>'Entering 1'!P141</f>
        <v>0</v>
      </c>
      <c r="P72" s="39">
        <f>'Entering 1'!Q141</f>
        <v>0</v>
      </c>
      <c r="Q72" s="39">
        <f>'Entering 1'!R141</f>
        <v>0</v>
      </c>
      <c r="R72" s="124">
        <f>'Entering 1'!S141</f>
        <v>0</v>
      </c>
    </row>
    <row r="73" spans="1:18" ht="12" customHeight="1">
      <c r="A73" s="367"/>
      <c r="B73" s="116" t="str">
        <f>'Entering 1'!C142</f>
        <v>Automobiles (5 People)</v>
      </c>
      <c r="C73" s="123">
        <f>'Entering 1'!D142</f>
        <v>0</v>
      </c>
      <c r="D73" s="39">
        <f>'Entering 1'!E142</f>
        <v>0</v>
      </c>
      <c r="E73" s="39">
        <f>'Entering 1'!F142</f>
        <v>0</v>
      </c>
      <c r="F73" s="39">
        <f>'Entering 1'!G142</f>
        <v>0</v>
      </c>
      <c r="G73" s="39">
        <f>'Entering 1'!H142</f>
        <v>0</v>
      </c>
      <c r="H73" s="39">
        <f>'Entering 1'!I142</f>
        <v>0</v>
      </c>
      <c r="I73" s="39">
        <f>'Entering 1'!J142</f>
        <v>0</v>
      </c>
      <c r="J73" s="39">
        <f>'Entering 1'!K142</f>
        <v>0</v>
      </c>
      <c r="K73" s="39">
        <f>'Entering 1'!L142</f>
        <v>0</v>
      </c>
      <c r="L73" s="39">
        <f>'Entering 1'!M142</f>
        <v>0</v>
      </c>
      <c r="M73" s="39">
        <f>'Entering 1'!N142</f>
        <v>0</v>
      </c>
      <c r="N73" s="39">
        <f>'Entering 1'!O142</f>
        <v>0</v>
      </c>
      <c r="O73" s="39">
        <f>'Entering 1'!P142</f>
        <v>0</v>
      </c>
      <c r="P73" s="39">
        <f>'Entering 1'!Q142</f>
        <v>0</v>
      </c>
      <c r="Q73" s="39">
        <f>'Entering 1'!R142</f>
        <v>0</v>
      </c>
      <c r="R73" s="124">
        <f>'Entering 1'!S142</f>
        <v>0</v>
      </c>
    </row>
    <row r="74" spans="1:18" ht="12" customHeight="1">
      <c r="A74" s="367"/>
      <c r="B74" s="116" t="str">
        <f>'Entering 1'!C143</f>
        <v>Automobiles (6 People)</v>
      </c>
      <c r="C74" s="123">
        <f>'Entering 1'!D143</f>
        <v>0</v>
      </c>
      <c r="D74" s="39">
        <f>'Entering 1'!E143</f>
        <v>0</v>
      </c>
      <c r="E74" s="39">
        <f>'Entering 1'!F143</f>
        <v>0</v>
      </c>
      <c r="F74" s="39">
        <f>'Entering 1'!G143</f>
        <v>0</v>
      </c>
      <c r="G74" s="39">
        <f>'Entering 1'!H143</f>
        <v>0</v>
      </c>
      <c r="H74" s="39">
        <f>'Entering 1'!I143</f>
        <v>0</v>
      </c>
      <c r="I74" s="39">
        <f>'Entering 1'!J143</f>
        <v>0</v>
      </c>
      <c r="J74" s="39">
        <f>'Entering 1'!K143</f>
        <v>0</v>
      </c>
      <c r="K74" s="39">
        <f>'Entering 1'!L143</f>
        <v>0</v>
      </c>
      <c r="L74" s="39">
        <f>'Entering 1'!M143</f>
        <v>0</v>
      </c>
      <c r="M74" s="39">
        <f>'Entering 1'!N143</f>
        <v>0</v>
      </c>
      <c r="N74" s="39">
        <f>'Entering 1'!O143</f>
        <v>0</v>
      </c>
      <c r="O74" s="39">
        <f>'Entering 1'!P143</f>
        <v>0</v>
      </c>
      <c r="P74" s="39">
        <f>'Entering 1'!Q143</f>
        <v>0</v>
      </c>
      <c r="Q74" s="39">
        <f>'Entering 1'!R143</f>
        <v>0</v>
      </c>
      <c r="R74" s="124">
        <f>'Entering 1'!S143</f>
        <v>0</v>
      </c>
    </row>
    <row r="75" spans="1:18" ht="12" customHeight="1">
      <c r="A75" s="367"/>
      <c r="B75" s="116" t="str">
        <f>'Entering 1'!C144</f>
        <v>Automobiles (7 People)</v>
      </c>
      <c r="C75" s="123">
        <f>'Entering 1'!D144</f>
        <v>0</v>
      </c>
      <c r="D75" s="39">
        <f>'Entering 1'!E144</f>
        <v>0</v>
      </c>
      <c r="E75" s="39">
        <f>'Entering 1'!F144</f>
        <v>0</v>
      </c>
      <c r="F75" s="39">
        <f>'Entering 1'!G144</f>
        <v>0</v>
      </c>
      <c r="G75" s="39">
        <f>'Entering 1'!H144</f>
        <v>0</v>
      </c>
      <c r="H75" s="39">
        <f>'Entering 1'!I144</f>
        <v>0</v>
      </c>
      <c r="I75" s="39">
        <f>'Entering 1'!J144</f>
        <v>0</v>
      </c>
      <c r="J75" s="39">
        <f>'Entering 1'!K144</f>
        <v>0</v>
      </c>
      <c r="K75" s="39">
        <f>'Entering 1'!L144</f>
        <v>0</v>
      </c>
      <c r="L75" s="39">
        <f>'Entering 1'!M144</f>
        <v>0</v>
      </c>
      <c r="M75" s="39">
        <f>'Entering 1'!N144</f>
        <v>0</v>
      </c>
      <c r="N75" s="39">
        <f>'Entering 1'!O144</f>
        <v>0</v>
      </c>
      <c r="O75" s="39">
        <f>'Entering 1'!P144</f>
        <v>0</v>
      </c>
      <c r="P75" s="39">
        <f>'Entering 1'!Q144</f>
        <v>0</v>
      </c>
      <c r="Q75" s="39">
        <f>'Entering 1'!R144</f>
        <v>0</v>
      </c>
      <c r="R75" s="124">
        <f>'Entering 1'!S144</f>
        <v>0</v>
      </c>
    </row>
    <row r="76" spans="1:18" ht="12" customHeight="1">
      <c r="A76" s="367"/>
      <c r="B76" s="157" t="str">
        <f>'Entering 1'!C145</f>
        <v>Automobiles (8 People)</v>
      </c>
      <c r="C76" s="147">
        <f>'Entering 1'!D145</f>
        <v>0</v>
      </c>
      <c r="D76" s="148">
        <f>'Entering 1'!E145</f>
        <v>0</v>
      </c>
      <c r="E76" s="148">
        <f>'Entering 1'!F145</f>
        <v>0</v>
      </c>
      <c r="F76" s="148">
        <f>'Entering 1'!G145</f>
        <v>0</v>
      </c>
      <c r="G76" s="148">
        <f>'Entering 1'!H145</f>
        <v>0</v>
      </c>
      <c r="H76" s="148">
        <f>'Entering 1'!I145</f>
        <v>0</v>
      </c>
      <c r="I76" s="148">
        <f>'Entering 1'!J145</f>
        <v>0</v>
      </c>
      <c r="J76" s="148">
        <f>'Entering 1'!K145</f>
        <v>0</v>
      </c>
      <c r="K76" s="148">
        <f>'Entering 1'!L145</f>
        <v>0</v>
      </c>
      <c r="L76" s="148">
        <f>'Entering 1'!M145</f>
        <v>0</v>
      </c>
      <c r="M76" s="148">
        <f>'Entering 1'!N145</f>
        <v>0</v>
      </c>
      <c r="N76" s="148">
        <f>'Entering 1'!O145</f>
        <v>0</v>
      </c>
      <c r="O76" s="148">
        <f>'Entering 1'!P145</f>
        <v>0</v>
      </c>
      <c r="P76" s="148">
        <f>'Entering 1'!Q145</f>
        <v>0</v>
      </c>
      <c r="Q76" s="148">
        <f>'Entering 1'!R145</f>
        <v>0</v>
      </c>
      <c r="R76" s="149">
        <f>'Entering 1'!S145</f>
        <v>0</v>
      </c>
    </row>
    <row r="77" spans="1:18" ht="12" customHeight="1">
      <c r="A77" s="367"/>
      <c r="B77" s="20" t="s">
        <v>235</v>
      </c>
      <c r="C77" s="21">
        <f t="shared" ref="C77:R77" si="12">SUM(C70:C76)</f>
        <v>0</v>
      </c>
      <c r="D77" s="22">
        <f t="shared" si="12"/>
        <v>0</v>
      </c>
      <c r="E77" s="22">
        <f t="shared" si="12"/>
        <v>0</v>
      </c>
      <c r="F77" s="22">
        <f t="shared" si="12"/>
        <v>0</v>
      </c>
      <c r="G77" s="22">
        <f t="shared" si="12"/>
        <v>0</v>
      </c>
      <c r="H77" s="22">
        <f t="shared" si="12"/>
        <v>0</v>
      </c>
      <c r="I77" s="22">
        <f t="shared" si="12"/>
        <v>0</v>
      </c>
      <c r="J77" s="22">
        <f t="shared" si="12"/>
        <v>0</v>
      </c>
      <c r="K77" s="22">
        <f t="shared" si="12"/>
        <v>0</v>
      </c>
      <c r="L77" s="22">
        <f t="shared" si="12"/>
        <v>0</v>
      </c>
      <c r="M77" s="22">
        <f t="shared" si="12"/>
        <v>0</v>
      </c>
      <c r="N77" s="22">
        <f t="shared" si="12"/>
        <v>0</v>
      </c>
      <c r="O77" s="22">
        <f t="shared" si="12"/>
        <v>0</v>
      </c>
      <c r="P77" s="22">
        <f t="shared" si="12"/>
        <v>0</v>
      </c>
      <c r="Q77" s="22">
        <f t="shared" si="12"/>
        <v>0</v>
      </c>
      <c r="R77" s="23">
        <f t="shared" si="12"/>
        <v>0</v>
      </c>
    </row>
    <row r="78" spans="1:18" ht="12" customHeight="1">
      <c r="A78" s="367"/>
      <c r="B78" s="146" t="s">
        <v>236</v>
      </c>
      <c r="C78" s="147">
        <f t="shared" ref="C78:R78" si="13">(C70*2)+(C71*3)+(C72*4)+(C73*5)+(C74*6)+(C75*7)+(C76*8)</f>
        <v>0</v>
      </c>
      <c r="D78" s="148">
        <f t="shared" si="13"/>
        <v>0</v>
      </c>
      <c r="E78" s="148">
        <f t="shared" si="13"/>
        <v>0</v>
      </c>
      <c r="F78" s="148">
        <f t="shared" si="13"/>
        <v>0</v>
      </c>
      <c r="G78" s="148">
        <f t="shared" si="13"/>
        <v>0</v>
      </c>
      <c r="H78" s="148">
        <f t="shared" si="13"/>
        <v>0</v>
      </c>
      <c r="I78" s="148">
        <f t="shared" si="13"/>
        <v>0</v>
      </c>
      <c r="J78" s="148">
        <f t="shared" si="13"/>
        <v>0</v>
      </c>
      <c r="K78" s="148">
        <f t="shared" si="13"/>
        <v>0</v>
      </c>
      <c r="L78" s="148">
        <f t="shared" si="13"/>
        <v>0</v>
      </c>
      <c r="M78" s="148">
        <f t="shared" si="13"/>
        <v>0</v>
      </c>
      <c r="N78" s="148">
        <f t="shared" si="13"/>
        <v>0</v>
      </c>
      <c r="O78" s="148">
        <f t="shared" si="13"/>
        <v>0</v>
      </c>
      <c r="P78" s="148">
        <f t="shared" si="13"/>
        <v>0</v>
      </c>
      <c r="Q78" s="148">
        <f t="shared" si="13"/>
        <v>0</v>
      </c>
      <c r="R78" s="149">
        <f t="shared" si="13"/>
        <v>0</v>
      </c>
    </row>
    <row r="79" spans="1:18" ht="12" customHeight="1">
      <c r="A79" s="367"/>
      <c r="B79" s="116" t="str">
        <f>'Entering 1'!C146</f>
        <v>MTS Shuttles</v>
      </c>
      <c r="C79" s="123">
        <f>'Entering 1'!D146</f>
        <v>0</v>
      </c>
      <c r="D79" s="39">
        <f>'Entering 1'!E146</f>
        <v>0</v>
      </c>
      <c r="E79" s="39">
        <f>'Entering 1'!F146</f>
        <v>0</v>
      </c>
      <c r="F79" s="39">
        <f>'Entering 1'!G146</f>
        <v>0</v>
      </c>
      <c r="G79" s="39">
        <f>'Entering 1'!H146</f>
        <v>0</v>
      </c>
      <c r="H79" s="39">
        <f>'Entering 1'!I146</f>
        <v>0</v>
      </c>
      <c r="I79" s="39">
        <f>'Entering 1'!J146</f>
        <v>0</v>
      </c>
      <c r="J79" s="39">
        <f>'Entering 1'!K146</f>
        <v>0</v>
      </c>
      <c r="K79" s="39">
        <f>'Entering 1'!L146</f>
        <v>0</v>
      </c>
      <c r="L79" s="39">
        <f>'Entering 1'!M146</f>
        <v>0</v>
      </c>
      <c r="M79" s="39">
        <f>'Entering 1'!N146</f>
        <v>0</v>
      </c>
      <c r="N79" s="39">
        <f>'Entering 1'!O146</f>
        <v>0</v>
      </c>
      <c r="O79" s="39">
        <f>'Entering 1'!P146</f>
        <v>0</v>
      </c>
      <c r="P79" s="39">
        <f>'Entering 1'!Q146</f>
        <v>0</v>
      </c>
      <c r="Q79" s="39">
        <f>'Entering 1'!R146</f>
        <v>0</v>
      </c>
      <c r="R79" s="124">
        <f>'Entering 1'!S146</f>
        <v>0</v>
      </c>
    </row>
    <row r="80" spans="1:18" ht="12" customHeight="1">
      <c r="A80" s="367"/>
      <c r="B80" s="116" t="str">
        <f>'Entering 1'!C147</f>
        <v>Private Shuttles</v>
      </c>
      <c r="C80" s="123">
        <f>'Entering 1'!D147</f>
        <v>0</v>
      </c>
      <c r="D80" s="39">
        <f>'Entering 1'!E147</f>
        <v>0</v>
      </c>
      <c r="E80" s="39">
        <f>'Entering 1'!F147</f>
        <v>0</v>
      </c>
      <c r="F80" s="39">
        <f>'Entering 1'!G147</f>
        <v>0</v>
      </c>
      <c r="G80" s="39">
        <f>'Entering 1'!H147</f>
        <v>0</v>
      </c>
      <c r="H80" s="39">
        <f>'Entering 1'!I147</f>
        <v>0</v>
      </c>
      <c r="I80" s="39">
        <f>'Entering 1'!J147</f>
        <v>0</v>
      </c>
      <c r="J80" s="39">
        <f>'Entering 1'!K147</f>
        <v>0</v>
      </c>
      <c r="K80" s="39">
        <f>'Entering 1'!L147</f>
        <v>0</v>
      </c>
      <c r="L80" s="39">
        <f>'Entering 1'!M147</f>
        <v>0</v>
      </c>
      <c r="M80" s="39">
        <f>'Entering 1'!N147</f>
        <v>0</v>
      </c>
      <c r="N80" s="39">
        <f>'Entering 1'!O147</f>
        <v>0</v>
      </c>
      <c r="O80" s="39">
        <f>'Entering 1'!P147</f>
        <v>0</v>
      </c>
      <c r="P80" s="39">
        <f>'Entering 1'!Q147</f>
        <v>0</v>
      </c>
      <c r="Q80" s="39">
        <f>'Entering 1'!R147</f>
        <v>0</v>
      </c>
      <c r="R80" s="124">
        <f>'Entering 1'!S147</f>
        <v>0</v>
      </c>
    </row>
    <row r="81" spans="1:18" ht="12" customHeight="1">
      <c r="A81" s="367"/>
      <c r="B81" s="116" t="str">
        <f>'Entering 1'!C148</f>
        <v>Private Vanpool Vehicles</v>
      </c>
      <c r="C81" s="123">
        <f>'Entering 1'!D148</f>
        <v>0</v>
      </c>
      <c r="D81" s="39">
        <f>'Entering 1'!E148</f>
        <v>0</v>
      </c>
      <c r="E81" s="39">
        <f>'Entering 1'!F148</f>
        <v>0</v>
      </c>
      <c r="F81" s="39">
        <f>'Entering 1'!G148</f>
        <v>0</v>
      </c>
      <c r="G81" s="39">
        <f>'Entering 1'!H148</f>
        <v>0</v>
      </c>
      <c r="H81" s="39">
        <f>'Entering 1'!I148</f>
        <v>0</v>
      </c>
      <c r="I81" s="39">
        <f>'Entering 1'!J148</f>
        <v>0</v>
      </c>
      <c r="J81" s="39">
        <f>'Entering 1'!K148</f>
        <v>0</v>
      </c>
      <c r="K81" s="39">
        <f>'Entering 1'!L148</f>
        <v>0</v>
      </c>
      <c r="L81" s="39">
        <f>'Entering 1'!M148</f>
        <v>0</v>
      </c>
      <c r="M81" s="39">
        <f>'Entering 1'!N148</f>
        <v>0</v>
      </c>
      <c r="N81" s="39">
        <f>'Entering 1'!O148</f>
        <v>0</v>
      </c>
      <c r="O81" s="39">
        <f>'Entering 1'!P148</f>
        <v>0</v>
      </c>
      <c r="P81" s="39">
        <f>'Entering 1'!Q148</f>
        <v>0</v>
      </c>
      <c r="Q81" s="39">
        <f>'Entering 1'!R148</f>
        <v>0</v>
      </c>
      <c r="R81" s="124">
        <f>'Entering 1'!S148</f>
        <v>0</v>
      </c>
    </row>
    <row r="82" spans="1:18" ht="12" customHeight="1">
      <c r="A82" s="367"/>
      <c r="B82" s="116" t="str">
        <f>'Entering 1'!C149</f>
        <v>Taxis</v>
      </c>
      <c r="C82" s="123">
        <f>'Entering 1'!D149</f>
        <v>0</v>
      </c>
      <c r="D82" s="39">
        <f>'Entering 1'!E149</f>
        <v>0</v>
      </c>
      <c r="E82" s="39">
        <f>'Entering 1'!F149</f>
        <v>0</v>
      </c>
      <c r="F82" s="39">
        <f>'Entering 1'!G149</f>
        <v>0</v>
      </c>
      <c r="G82" s="39">
        <f>'Entering 1'!H149</f>
        <v>0</v>
      </c>
      <c r="H82" s="39">
        <f>'Entering 1'!I149</f>
        <v>0</v>
      </c>
      <c r="I82" s="39">
        <f>'Entering 1'!J149</f>
        <v>0</v>
      </c>
      <c r="J82" s="39">
        <f>'Entering 1'!K149</f>
        <v>0</v>
      </c>
      <c r="K82" s="39">
        <f>'Entering 1'!L149</f>
        <v>0</v>
      </c>
      <c r="L82" s="39">
        <f>'Entering 1'!M149</f>
        <v>0</v>
      </c>
      <c r="M82" s="39">
        <f>'Entering 1'!N149</f>
        <v>0</v>
      </c>
      <c r="N82" s="39">
        <f>'Entering 1'!O149</f>
        <v>0</v>
      </c>
      <c r="O82" s="39">
        <f>'Entering 1'!P149</f>
        <v>0</v>
      </c>
      <c r="P82" s="39">
        <f>'Entering 1'!Q149</f>
        <v>0</v>
      </c>
      <c r="Q82" s="39">
        <f>'Entering 1'!R149</f>
        <v>0</v>
      </c>
      <c r="R82" s="124">
        <f>'Entering 1'!S149</f>
        <v>0</v>
      </c>
    </row>
    <row r="83" spans="1:18" ht="12" customHeight="1">
      <c r="A83" s="367"/>
      <c r="B83" s="116" t="str">
        <f>'Entering 1'!C150</f>
        <v>Uber/Lyft Vehicles</v>
      </c>
      <c r="C83" s="123">
        <f>'Entering 1'!D150</f>
        <v>0</v>
      </c>
      <c r="D83" s="39">
        <f>'Entering 1'!E150</f>
        <v>0</v>
      </c>
      <c r="E83" s="39">
        <f>'Entering 1'!F150</f>
        <v>0</v>
      </c>
      <c r="F83" s="39">
        <f>'Entering 1'!G150</f>
        <v>0</v>
      </c>
      <c r="G83" s="39">
        <f>'Entering 1'!H150</f>
        <v>0</v>
      </c>
      <c r="H83" s="39">
        <f>'Entering 1'!I150</f>
        <v>0</v>
      </c>
      <c r="I83" s="39">
        <f>'Entering 1'!J150</f>
        <v>0</v>
      </c>
      <c r="J83" s="39">
        <f>'Entering 1'!K150</f>
        <v>0</v>
      </c>
      <c r="K83" s="39">
        <f>'Entering 1'!L150</f>
        <v>0</v>
      </c>
      <c r="L83" s="39">
        <f>'Entering 1'!M150</f>
        <v>0</v>
      </c>
      <c r="M83" s="39">
        <f>'Entering 1'!N150</f>
        <v>0</v>
      </c>
      <c r="N83" s="39">
        <f>'Entering 1'!O150</f>
        <v>0</v>
      </c>
      <c r="O83" s="39">
        <f>'Entering 1'!P150</f>
        <v>0</v>
      </c>
      <c r="P83" s="39">
        <f>'Entering 1'!Q150</f>
        <v>0</v>
      </c>
      <c r="Q83" s="39">
        <f>'Entering 1'!R150</f>
        <v>0</v>
      </c>
      <c r="R83" s="124">
        <f>'Entering 1'!S150</f>
        <v>0</v>
      </c>
    </row>
    <row r="84" spans="1:18" ht="12" customHeight="1">
      <c r="A84" s="367"/>
      <c r="B84" s="28" t="str">
        <f>'Entering 1'!C163</f>
        <v>MTS Shuttle People</v>
      </c>
      <c r="C84" s="120">
        <f>'Entering 1'!D163</f>
        <v>0</v>
      </c>
      <c r="D84" s="121">
        <f>'Entering 1'!E163</f>
        <v>0</v>
      </c>
      <c r="E84" s="121">
        <f>'Entering 1'!F163</f>
        <v>0</v>
      </c>
      <c r="F84" s="121">
        <f>'Entering 1'!G163</f>
        <v>0</v>
      </c>
      <c r="G84" s="121">
        <f>'Entering 1'!H163</f>
        <v>0</v>
      </c>
      <c r="H84" s="121">
        <f>'Entering 1'!I163</f>
        <v>0</v>
      </c>
      <c r="I84" s="121">
        <f>'Entering 1'!J163</f>
        <v>0</v>
      </c>
      <c r="J84" s="121">
        <f>'Entering 1'!K163</f>
        <v>0</v>
      </c>
      <c r="K84" s="121">
        <f>'Entering 1'!L163</f>
        <v>0</v>
      </c>
      <c r="L84" s="121">
        <f>'Entering 1'!M163</f>
        <v>0</v>
      </c>
      <c r="M84" s="121">
        <f>'Entering 1'!N163</f>
        <v>0</v>
      </c>
      <c r="N84" s="121">
        <f>'Entering 1'!O163</f>
        <v>0</v>
      </c>
      <c r="O84" s="121">
        <f>'Entering 1'!P163</f>
        <v>0</v>
      </c>
      <c r="P84" s="121">
        <f>'Entering 1'!Q163</f>
        <v>0</v>
      </c>
      <c r="Q84" s="121">
        <f>'Entering 1'!R163</f>
        <v>0</v>
      </c>
      <c r="R84" s="122">
        <f>'Entering 1'!S163</f>
        <v>0</v>
      </c>
    </row>
    <row r="85" spans="1:18" ht="12" customHeight="1">
      <c r="A85" s="367"/>
      <c r="B85" s="28" t="str">
        <f>'Entering 1'!C164</f>
        <v>Private Shuttle People</v>
      </c>
      <c r="C85" s="120">
        <f>'Entering 1'!D164</f>
        <v>0</v>
      </c>
      <c r="D85" s="121">
        <f>'Entering 1'!E164</f>
        <v>0</v>
      </c>
      <c r="E85" s="121">
        <f>'Entering 1'!F164</f>
        <v>0</v>
      </c>
      <c r="F85" s="121">
        <f>'Entering 1'!G164</f>
        <v>0</v>
      </c>
      <c r="G85" s="121">
        <f>'Entering 1'!H164</f>
        <v>0</v>
      </c>
      <c r="H85" s="121">
        <f>'Entering 1'!I164</f>
        <v>0</v>
      </c>
      <c r="I85" s="121">
        <f>'Entering 1'!J164</f>
        <v>0</v>
      </c>
      <c r="J85" s="121">
        <f>'Entering 1'!K164</f>
        <v>0</v>
      </c>
      <c r="K85" s="121">
        <f>'Entering 1'!L164</f>
        <v>0</v>
      </c>
      <c r="L85" s="121">
        <f>'Entering 1'!M164</f>
        <v>0</v>
      </c>
      <c r="M85" s="121">
        <f>'Entering 1'!N164</f>
        <v>0</v>
      </c>
      <c r="N85" s="121">
        <f>'Entering 1'!O164</f>
        <v>0</v>
      </c>
      <c r="O85" s="121">
        <f>'Entering 1'!P164</f>
        <v>0</v>
      </c>
      <c r="P85" s="121">
        <f>'Entering 1'!Q164</f>
        <v>0</v>
      </c>
      <c r="Q85" s="121">
        <f>'Entering 1'!R164</f>
        <v>0</v>
      </c>
      <c r="R85" s="122">
        <f>'Entering 1'!S164</f>
        <v>0</v>
      </c>
    </row>
    <row r="86" spans="1:18" ht="12" customHeight="1">
      <c r="A86" s="367"/>
      <c r="B86" s="28" t="str">
        <f>'Entering 1'!C165</f>
        <v>Private Vanpool People</v>
      </c>
      <c r="C86" s="120">
        <f>'Entering 1'!D165</f>
        <v>0</v>
      </c>
      <c r="D86" s="121">
        <f>'Entering 1'!E165</f>
        <v>0</v>
      </c>
      <c r="E86" s="121">
        <f>'Entering 1'!F165</f>
        <v>0</v>
      </c>
      <c r="F86" s="121">
        <f>'Entering 1'!G165</f>
        <v>0</v>
      </c>
      <c r="G86" s="121">
        <f>'Entering 1'!H165</f>
        <v>0</v>
      </c>
      <c r="H86" s="121">
        <f>'Entering 1'!I165</f>
        <v>0</v>
      </c>
      <c r="I86" s="121">
        <f>'Entering 1'!J165</f>
        <v>0</v>
      </c>
      <c r="J86" s="121">
        <f>'Entering 1'!K165</f>
        <v>0</v>
      </c>
      <c r="K86" s="121">
        <f>'Entering 1'!L165</f>
        <v>0</v>
      </c>
      <c r="L86" s="121">
        <f>'Entering 1'!M165</f>
        <v>0</v>
      </c>
      <c r="M86" s="121">
        <f>'Entering 1'!N165</f>
        <v>0</v>
      </c>
      <c r="N86" s="121">
        <f>'Entering 1'!O165</f>
        <v>0</v>
      </c>
      <c r="O86" s="121">
        <f>'Entering 1'!P165</f>
        <v>0</v>
      </c>
      <c r="P86" s="121">
        <f>'Entering 1'!Q165</f>
        <v>0</v>
      </c>
      <c r="Q86" s="121">
        <f>'Entering 1'!R165</f>
        <v>0</v>
      </c>
      <c r="R86" s="122">
        <f>'Entering 1'!S165</f>
        <v>0</v>
      </c>
    </row>
    <row r="87" spans="1:18" ht="12" customHeight="1">
      <c r="A87" s="367"/>
      <c r="B87" s="28" t="str">
        <f>'Entering 1'!C166</f>
        <v>Taxi People</v>
      </c>
      <c r="C87" s="120">
        <f>'Entering 1'!D166</f>
        <v>0</v>
      </c>
      <c r="D87" s="121">
        <f>'Entering 1'!E166</f>
        <v>0</v>
      </c>
      <c r="E87" s="121">
        <f>'Entering 1'!F166</f>
        <v>0</v>
      </c>
      <c r="F87" s="121">
        <f>'Entering 1'!G166</f>
        <v>0</v>
      </c>
      <c r="G87" s="121">
        <f>'Entering 1'!H166</f>
        <v>0</v>
      </c>
      <c r="H87" s="121">
        <f>'Entering 1'!I166</f>
        <v>0</v>
      </c>
      <c r="I87" s="121">
        <f>'Entering 1'!J166</f>
        <v>0</v>
      </c>
      <c r="J87" s="121">
        <f>'Entering 1'!K166</f>
        <v>0</v>
      </c>
      <c r="K87" s="121">
        <f>'Entering 1'!L166</f>
        <v>0</v>
      </c>
      <c r="L87" s="121">
        <f>'Entering 1'!M166</f>
        <v>0</v>
      </c>
      <c r="M87" s="121">
        <f>'Entering 1'!N166</f>
        <v>0</v>
      </c>
      <c r="N87" s="121">
        <f>'Entering 1'!O166</f>
        <v>0</v>
      </c>
      <c r="O87" s="121">
        <f>'Entering 1'!P166</f>
        <v>0</v>
      </c>
      <c r="P87" s="121">
        <f>'Entering 1'!Q166</f>
        <v>0</v>
      </c>
      <c r="Q87" s="121">
        <f>'Entering 1'!R166</f>
        <v>0</v>
      </c>
      <c r="R87" s="122">
        <f>'Entering 1'!S166</f>
        <v>0</v>
      </c>
    </row>
    <row r="88" spans="1:18" ht="12" customHeight="1">
      <c r="A88" s="367"/>
      <c r="B88" s="28" t="str">
        <f>'Entering 1'!C167</f>
        <v>Uber/Lyft People</v>
      </c>
      <c r="C88" s="120">
        <f>'Entering 1'!D167</f>
        <v>0</v>
      </c>
      <c r="D88" s="121">
        <f>'Entering 1'!E167</f>
        <v>0</v>
      </c>
      <c r="E88" s="121">
        <f>'Entering 1'!F167</f>
        <v>0</v>
      </c>
      <c r="F88" s="121">
        <f>'Entering 1'!G167</f>
        <v>0</v>
      </c>
      <c r="G88" s="121">
        <f>'Entering 1'!H167</f>
        <v>0</v>
      </c>
      <c r="H88" s="121">
        <f>'Entering 1'!I167</f>
        <v>0</v>
      </c>
      <c r="I88" s="121">
        <f>'Entering 1'!J167</f>
        <v>0</v>
      </c>
      <c r="J88" s="121">
        <f>'Entering 1'!K167</f>
        <v>0</v>
      </c>
      <c r="K88" s="121">
        <f>'Entering 1'!L167</f>
        <v>0</v>
      </c>
      <c r="L88" s="121">
        <f>'Entering 1'!M167</f>
        <v>0</v>
      </c>
      <c r="M88" s="121">
        <f>'Entering 1'!N167</f>
        <v>0</v>
      </c>
      <c r="N88" s="121">
        <f>'Entering 1'!O167</f>
        <v>0</v>
      </c>
      <c r="O88" s="121">
        <f>'Entering 1'!P167</f>
        <v>0</v>
      </c>
      <c r="P88" s="121">
        <f>'Entering 1'!Q167</f>
        <v>0</v>
      </c>
      <c r="Q88" s="121">
        <f>'Entering 1'!R167</f>
        <v>0</v>
      </c>
      <c r="R88" s="122">
        <f>'Entering 1'!S167</f>
        <v>0</v>
      </c>
    </row>
    <row r="89" spans="1:18" ht="12" customHeight="1">
      <c r="A89" s="367"/>
      <c r="B89" s="137" t="s">
        <v>239</v>
      </c>
      <c r="C89" s="123">
        <f t="shared" ref="C89:R89" si="14">SUM(C77,C79:C83)</f>
        <v>0</v>
      </c>
      <c r="D89" s="39">
        <f t="shared" si="14"/>
        <v>0</v>
      </c>
      <c r="E89" s="39">
        <f t="shared" si="14"/>
        <v>0</v>
      </c>
      <c r="F89" s="39">
        <f t="shared" si="14"/>
        <v>0</v>
      </c>
      <c r="G89" s="39">
        <f t="shared" si="14"/>
        <v>0</v>
      </c>
      <c r="H89" s="39">
        <f t="shared" si="14"/>
        <v>0</v>
      </c>
      <c r="I89" s="39">
        <f t="shared" si="14"/>
        <v>0</v>
      </c>
      <c r="J89" s="39">
        <f t="shared" si="14"/>
        <v>0</v>
      </c>
      <c r="K89" s="39">
        <f t="shared" si="14"/>
        <v>0</v>
      </c>
      <c r="L89" s="39">
        <f t="shared" si="14"/>
        <v>0</v>
      </c>
      <c r="M89" s="39">
        <f t="shared" si="14"/>
        <v>0</v>
      </c>
      <c r="N89" s="39">
        <f t="shared" si="14"/>
        <v>0</v>
      </c>
      <c r="O89" s="39">
        <f t="shared" si="14"/>
        <v>0</v>
      </c>
      <c r="P89" s="39">
        <f t="shared" si="14"/>
        <v>0</v>
      </c>
      <c r="Q89" s="39">
        <f t="shared" si="14"/>
        <v>0</v>
      </c>
      <c r="R89" s="124">
        <f t="shared" si="14"/>
        <v>0</v>
      </c>
    </row>
    <row r="90" spans="1:18" ht="12" customHeight="1">
      <c r="A90" s="367"/>
      <c r="B90" s="137" t="s">
        <v>240</v>
      </c>
      <c r="C90" s="123">
        <f t="shared" ref="C90:R90" si="15">(C78+SUM(C84:C88))</f>
        <v>0</v>
      </c>
      <c r="D90" s="39">
        <f t="shared" si="15"/>
        <v>0</v>
      </c>
      <c r="E90" s="39">
        <f t="shared" si="15"/>
        <v>0</v>
      </c>
      <c r="F90" s="39">
        <f t="shared" si="15"/>
        <v>0</v>
      </c>
      <c r="G90" s="39">
        <f t="shared" si="15"/>
        <v>0</v>
      </c>
      <c r="H90" s="39">
        <f t="shared" si="15"/>
        <v>0</v>
      </c>
      <c r="I90" s="39">
        <f t="shared" si="15"/>
        <v>0</v>
      </c>
      <c r="J90" s="39">
        <f t="shared" si="15"/>
        <v>0</v>
      </c>
      <c r="K90" s="39">
        <f t="shared" si="15"/>
        <v>0</v>
      </c>
      <c r="L90" s="39">
        <f t="shared" si="15"/>
        <v>0</v>
      </c>
      <c r="M90" s="39">
        <f t="shared" si="15"/>
        <v>0</v>
      </c>
      <c r="N90" s="39">
        <f t="shared" si="15"/>
        <v>0</v>
      </c>
      <c r="O90" s="39">
        <f t="shared" si="15"/>
        <v>0</v>
      </c>
      <c r="P90" s="39">
        <f t="shared" si="15"/>
        <v>0</v>
      </c>
      <c r="Q90" s="39">
        <f t="shared" si="15"/>
        <v>0</v>
      </c>
      <c r="R90" s="124">
        <f t="shared" si="15"/>
        <v>0</v>
      </c>
    </row>
    <row r="91" spans="1:18" ht="12" customHeight="1">
      <c r="A91" s="365" t="s">
        <v>195</v>
      </c>
      <c r="B91" s="155" t="str">
        <f>'Entering 1'!C179</f>
        <v>Automobiles (2 People)</v>
      </c>
      <c r="C91" s="156">
        <f>'Entering 1'!D179</f>
        <v>8</v>
      </c>
      <c r="D91" s="117">
        <f>'Entering 1'!E179</f>
        <v>13</v>
      </c>
      <c r="E91" s="117">
        <f>'Entering 1'!F179</f>
        <v>9</v>
      </c>
      <c r="F91" s="117">
        <f>'Entering 1'!G179</f>
        <v>14</v>
      </c>
      <c r="G91" s="117">
        <f>'Entering 1'!H179</f>
        <v>7</v>
      </c>
      <c r="H91" s="117">
        <f>'Entering 1'!I179</f>
        <v>6</v>
      </c>
      <c r="I91" s="117">
        <f>'Entering 1'!J179</f>
        <v>9</v>
      </c>
      <c r="J91" s="117">
        <f>'Entering 1'!K179</f>
        <v>10</v>
      </c>
      <c r="K91" s="117">
        <f>'Entering 1'!L179</f>
        <v>8</v>
      </c>
      <c r="L91" s="117">
        <f>'Entering 1'!M179</f>
        <v>11</v>
      </c>
      <c r="M91" s="117">
        <f>'Entering 1'!N179</f>
        <v>9</v>
      </c>
      <c r="N91" s="117">
        <f>'Entering 1'!O179</f>
        <v>10</v>
      </c>
      <c r="O91" s="117">
        <f>'Entering 1'!P179</f>
        <v>11</v>
      </c>
      <c r="P91" s="117">
        <f>'Entering 1'!Q179</f>
        <v>8</v>
      </c>
      <c r="Q91" s="117">
        <f>'Entering 1'!R179</f>
        <v>9</v>
      </c>
      <c r="R91" s="119">
        <f>'Entering 1'!S179</f>
        <v>4</v>
      </c>
    </row>
    <row r="92" spans="1:18" ht="12" customHeight="1">
      <c r="A92" s="352"/>
      <c r="B92" s="116" t="str">
        <f>'Entering 1'!C180</f>
        <v>Automobiles (3 People)</v>
      </c>
      <c r="C92" s="123">
        <f>'Entering 1'!D180</f>
        <v>0</v>
      </c>
      <c r="D92" s="39">
        <f>'Entering 1'!E180</f>
        <v>0</v>
      </c>
      <c r="E92" s="39">
        <f>'Entering 1'!F180</f>
        <v>0</v>
      </c>
      <c r="F92" s="39">
        <f>'Entering 1'!G180</f>
        <v>0</v>
      </c>
      <c r="G92" s="39">
        <f>'Entering 1'!H180</f>
        <v>0</v>
      </c>
      <c r="H92" s="39">
        <f>'Entering 1'!I180</f>
        <v>0</v>
      </c>
      <c r="I92" s="39">
        <f>'Entering 1'!J180</f>
        <v>0</v>
      </c>
      <c r="J92" s="39">
        <f>'Entering 1'!K180</f>
        <v>0</v>
      </c>
      <c r="K92" s="39">
        <f>'Entering 1'!L180</f>
        <v>1</v>
      </c>
      <c r="L92" s="39">
        <f>'Entering 1'!M180</f>
        <v>1</v>
      </c>
      <c r="M92" s="39">
        <f>'Entering 1'!N180</f>
        <v>0</v>
      </c>
      <c r="N92" s="39">
        <f>'Entering 1'!O180</f>
        <v>2</v>
      </c>
      <c r="O92" s="39">
        <f>'Entering 1'!P180</f>
        <v>0</v>
      </c>
      <c r="P92" s="39">
        <f>'Entering 1'!Q180</f>
        <v>0</v>
      </c>
      <c r="Q92" s="39">
        <f>'Entering 1'!R180</f>
        <v>3</v>
      </c>
      <c r="R92" s="124">
        <f>'Entering 1'!S180</f>
        <v>0</v>
      </c>
    </row>
    <row r="93" spans="1:18" ht="12" customHeight="1">
      <c r="A93" s="352"/>
      <c r="B93" s="116" t="str">
        <f>'Entering 1'!C181</f>
        <v>Automobiles (4 People)</v>
      </c>
      <c r="C93" s="123">
        <f>'Entering 1'!D181</f>
        <v>0</v>
      </c>
      <c r="D93" s="39">
        <f>'Entering 1'!E181</f>
        <v>0</v>
      </c>
      <c r="E93" s="39">
        <f>'Entering 1'!F181</f>
        <v>0</v>
      </c>
      <c r="F93" s="39">
        <f>'Entering 1'!G181</f>
        <v>0</v>
      </c>
      <c r="G93" s="39">
        <f>'Entering 1'!H181</f>
        <v>0</v>
      </c>
      <c r="H93" s="39">
        <f>'Entering 1'!I181</f>
        <v>0</v>
      </c>
      <c r="I93" s="39">
        <f>'Entering 1'!J181</f>
        <v>0</v>
      </c>
      <c r="J93" s="39">
        <f>'Entering 1'!K181</f>
        <v>0</v>
      </c>
      <c r="K93" s="39">
        <f>'Entering 1'!L181</f>
        <v>0</v>
      </c>
      <c r="L93" s="39">
        <f>'Entering 1'!M181</f>
        <v>0</v>
      </c>
      <c r="M93" s="39">
        <f>'Entering 1'!N181</f>
        <v>0</v>
      </c>
      <c r="N93" s="39">
        <f>'Entering 1'!O181</f>
        <v>1</v>
      </c>
      <c r="O93" s="39">
        <f>'Entering 1'!P181</f>
        <v>1</v>
      </c>
      <c r="P93" s="39">
        <f>'Entering 1'!Q181</f>
        <v>0</v>
      </c>
      <c r="Q93" s="39">
        <f>'Entering 1'!R181</f>
        <v>0</v>
      </c>
      <c r="R93" s="124">
        <f>'Entering 1'!S181</f>
        <v>0</v>
      </c>
    </row>
    <row r="94" spans="1:18" ht="12" customHeight="1">
      <c r="A94" s="352"/>
      <c r="B94" s="116" t="str">
        <f>'Entering 1'!C182</f>
        <v>Automobiles (5 People)</v>
      </c>
      <c r="C94" s="123">
        <f>'Entering 1'!D182</f>
        <v>0</v>
      </c>
      <c r="D94" s="39">
        <f>'Entering 1'!E182</f>
        <v>0</v>
      </c>
      <c r="E94" s="39">
        <f>'Entering 1'!F182</f>
        <v>0</v>
      </c>
      <c r="F94" s="39">
        <f>'Entering 1'!G182</f>
        <v>0</v>
      </c>
      <c r="G94" s="39">
        <f>'Entering 1'!H182</f>
        <v>0</v>
      </c>
      <c r="H94" s="39">
        <f>'Entering 1'!I182</f>
        <v>0</v>
      </c>
      <c r="I94" s="39">
        <f>'Entering 1'!J182</f>
        <v>0</v>
      </c>
      <c r="J94" s="39">
        <f>'Entering 1'!K182</f>
        <v>0</v>
      </c>
      <c r="K94" s="39">
        <f>'Entering 1'!L182</f>
        <v>0</v>
      </c>
      <c r="L94" s="39">
        <f>'Entering 1'!M182</f>
        <v>0</v>
      </c>
      <c r="M94" s="39">
        <f>'Entering 1'!N182</f>
        <v>0</v>
      </c>
      <c r="N94" s="39">
        <f>'Entering 1'!O182</f>
        <v>0</v>
      </c>
      <c r="O94" s="39">
        <f>'Entering 1'!P182</f>
        <v>0</v>
      </c>
      <c r="P94" s="39">
        <f>'Entering 1'!Q182</f>
        <v>0</v>
      </c>
      <c r="Q94" s="39">
        <f>'Entering 1'!R182</f>
        <v>0</v>
      </c>
      <c r="R94" s="124">
        <f>'Entering 1'!S182</f>
        <v>0</v>
      </c>
    </row>
    <row r="95" spans="1:18" ht="12" customHeight="1">
      <c r="A95" s="352"/>
      <c r="B95" s="116" t="str">
        <f>'Entering 1'!C183</f>
        <v>Automobiles (6 People)</v>
      </c>
      <c r="C95" s="123">
        <f>'Entering 1'!D183</f>
        <v>0</v>
      </c>
      <c r="D95" s="39">
        <f>'Entering 1'!E183</f>
        <v>0</v>
      </c>
      <c r="E95" s="39">
        <f>'Entering 1'!F183</f>
        <v>0</v>
      </c>
      <c r="F95" s="39">
        <f>'Entering 1'!G183</f>
        <v>0</v>
      </c>
      <c r="G95" s="39">
        <f>'Entering 1'!H183</f>
        <v>0</v>
      </c>
      <c r="H95" s="39">
        <f>'Entering 1'!I183</f>
        <v>0</v>
      </c>
      <c r="I95" s="39">
        <f>'Entering 1'!J183</f>
        <v>0</v>
      </c>
      <c r="J95" s="39">
        <f>'Entering 1'!K183</f>
        <v>0</v>
      </c>
      <c r="K95" s="39">
        <f>'Entering 1'!L183</f>
        <v>0</v>
      </c>
      <c r="L95" s="39">
        <f>'Entering 1'!M183</f>
        <v>0</v>
      </c>
      <c r="M95" s="39">
        <f>'Entering 1'!N183</f>
        <v>0</v>
      </c>
      <c r="N95" s="39">
        <f>'Entering 1'!O183</f>
        <v>0</v>
      </c>
      <c r="O95" s="39">
        <f>'Entering 1'!P183</f>
        <v>0</v>
      </c>
      <c r="P95" s="39">
        <f>'Entering 1'!Q183</f>
        <v>0</v>
      </c>
      <c r="Q95" s="39">
        <f>'Entering 1'!R183</f>
        <v>0</v>
      </c>
      <c r="R95" s="124">
        <f>'Entering 1'!S183</f>
        <v>0</v>
      </c>
    </row>
    <row r="96" spans="1:18" ht="12" customHeight="1">
      <c r="A96" s="352"/>
      <c r="B96" s="116" t="str">
        <f>'Entering 1'!C184</f>
        <v>Automobiles (7 People)</v>
      </c>
      <c r="C96" s="123">
        <f>'Entering 1'!D184</f>
        <v>0</v>
      </c>
      <c r="D96" s="39">
        <f>'Entering 1'!E184</f>
        <v>0</v>
      </c>
      <c r="E96" s="39">
        <f>'Entering 1'!F184</f>
        <v>0</v>
      </c>
      <c r="F96" s="39">
        <f>'Entering 1'!G184</f>
        <v>0</v>
      </c>
      <c r="G96" s="39">
        <f>'Entering 1'!H184</f>
        <v>0</v>
      </c>
      <c r="H96" s="39">
        <f>'Entering 1'!I184</f>
        <v>0</v>
      </c>
      <c r="I96" s="39">
        <f>'Entering 1'!J184</f>
        <v>0</v>
      </c>
      <c r="J96" s="39">
        <f>'Entering 1'!K184</f>
        <v>0</v>
      </c>
      <c r="K96" s="39">
        <f>'Entering 1'!L184</f>
        <v>0</v>
      </c>
      <c r="L96" s="39">
        <f>'Entering 1'!M184</f>
        <v>0</v>
      </c>
      <c r="M96" s="39">
        <f>'Entering 1'!N184</f>
        <v>0</v>
      </c>
      <c r="N96" s="39">
        <f>'Entering 1'!O184</f>
        <v>0</v>
      </c>
      <c r="O96" s="39">
        <f>'Entering 1'!P184</f>
        <v>0</v>
      </c>
      <c r="P96" s="39">
        <f>'Entering 1'!Q184</f>
        <v>0</v>
      </c>
      <c r="Q96" s="39">
        <f>'Entering 1'!R184</f>
        <v>0</v>
      </c>
      <c r="R96" s="124">
        <f>'Entering 1'!S184</f>
        <v>0</v>
      </c>
    </row>
    <row r="97" spans="1:18" ht="12" customHeight="1">
      <c r="A97" s="352"/>
      <c r="B97" s="157" t="str">
        <f>'Entering 1'!C185</f>
        <v>Automobiles (8 People)</v>
      </c>
      <c r="C97" s="147">
        <f>'Entering 1'!D185</f>
        <v>0</v>
      </c>
      <c r="D97" s="148">
        <f>'Entering 1'!E185</f>
        <v>0</v>
      </c>
      <c r="E97" s="148">
        <f>'Entering 1'!F185</f>
        <v>0</v>
      </c>
      <c r="F97" s="148">
        <f>'Entering 1'!G185</f>
        <v>0</v>
      </c>
      <c r="G97" s="148">
        <f>'Entering 1'!H185</f>
        <v>0</v>
      </c>
      <c r="H97" s="148">
        <f>'Entering 1'!I185</f>
        <v>0</v>
      </c>
      <c r="I97" s="148">
        <f>'Entering 1'!J185</f>
        <v>0</v>
      </c>
      <c r="J97" s="148">
        <f>'Entering 1'!K185</f>
        <v>0</v>
      </c>
      <c r="K97" s="148">
        <f>'Entering 1'!L185</f>
        <v>0</v>
      </c>
      <c r="L97" s="148">
        <f>'Entering 1'!M185</f>
        <v>0</v>
      </c>
      <c r="M97" s="148">
        <f>'Entering 1'!N185</f>
        <v>0</v>
      </c>
      <c r="N97" s="148">
        <f>'Entering 1'!O185</f>
        <v>0</v>
      </c>
      <c r="O97" s="148">
        <f>'Entering 1'!P185</f>
        <v>0</v>
      </c>
      <c r="P97" s="148">
        <f>'Entering 1'!Q185</f>
        <v>0</v>
      </c>
      <c r="Q97" s="148">
        <f>'Entering 1'!R185</f>
        <v>0</v>
      </c>
      <c r="R97" s="149">
        <f>'Entering 1'!S185</f>
        <v>0</v>
      </c>
    </row>
    <row r="98" spans="1:18" ht="12" customHeight="1">
      <c r="A98" s="352"/>
      <c r="B98" s="20" t="s">
        <v>235</v>
      </c>
      <c r="C98" s="21">
        <f t="shared" ref="C98:R98" si="16">SUM(C91:C97)</f>
        <v>8</v>
      </c>
      <c r="D98" s="22">
        <f t="shared" si="16"/>
        <v>13</v>
      </c>
      <c r="E98" s="22">
        <f t="shared" si="16"/>
        <v>9</v>
      </c>
      <c r="F98" s="22">
        <f t="shared" si="16"/>
        <v>14</v>
      </c>
      <c r="G98" s="22">
        <f t="shared" si="16"/>
        <v>7</v>
      </c>
      <c r="H98" s="22">
        <f t="shared" si="16"/>
        <v>6</v>
      </c>
      <c r="I98" s="22">
        <f t="shared" si="16"/>
        <v>9</v>
      </c>
      <c r="J98" s="22">
        <f t="shared" si="16"/>
        <v>10</v>
      </c>
      <c r="K98" s="22">
        <f t="shared" si="16"/>
        <v>9</v>
      </c>
      <c r="L98" s="22">
        <f t="shared" si="16"/>
        <v>12</v>
      </c>
      <c r="M98" s="22">
        <f t="shared" si="16"/>
        <v>9</v>
      </c>
      <c r="N98" s="22">
        <f t="shared" si="16"/>
        <v>13</v>
      </c>
      <c r="O98" s="22">
        <f t="shared" si="16"/>
        <v>12</v>
      </c>
      <c r="P98" s="22">
        <f t="shared" si="16"/>
        <v>8</v>
      </c>
      <c r="Q98" s="22">
        <f t="shared" si="16"/>
        <v>12</v>
      </c>
      <c r="R98" s="23">
        <f t="shared" si="16"/>
        <v>4</v>
      </c>
    </row>
    <row r="99" spans="1:18" ht="12" customHeight="1">
      <c r="A99" s="352"/>
      <c r="B99" s="146" t="s">
        <v>236</v>
      </c>
      <c r="C99" s="147">
        <f t="shared" ref="C99:R99" si="17">(C91*2)+(C92*3)+(C93*4)+(C94*5)+(C95*6)+(C96*7)+(C97*8)</f>
        <v>16</v>
      </c>
      <c r="D99" s="148">
        <f t="shared" si="17"/>
        <v>26</v>
      </c>
      <c r="E99" s="148">
        <f t="shared" si="17"/>
        <v>18</v>
      </c>
      <c r="F99" s="148">
        <f t="shared" si="17"/>
        <v>28</v>
      </c>
      <c r="G99" s="148">
        <f t="shared" si="17"/>
        <v>14</v>
      </c>
      <c r="H99" s="148">
        <f t="shared" si="17"/>
        <v>12</v>
      </c>
      <c r="I99" s="148">
        <f t="shared" si="17"/>
        <v>18</v>
      </c>
      <c r="J99" s="148">
        <f t="shared" si="17"/>
        <v>20</v>
      </c>
      <c r="K99" s="148">
        <f t="shared" si="17"/>
        <v>19</v>
      </c>
      <c r="L99" s="148">
        <f t="shared" si="17"/>
        <v>25</v>
      </c>
      <c r="M99" s="148">
        <f t="shared" si="17"/>
        <v>18</v>
      </c>
      <c r="N99" s="148">
        <f t="shared" si="17"/>
        <v>30</v>
      </c>
      <c r="O99" s="148">
        <f t="shared" si="17"/>
        <v>26</v>
      </c>
      <c r="P99" s="148">
        <f t="shared" si="17"/>
        <v>16</v>
      </c>
      <c r="Q99" s="148">
        <f t="shared" si="17"/>
        <v>27</v>
      </c>
      <c r="R99" s="149">
        <f t="shared" si="17"/>
        <v>8</v>
      </c>
    </row>
    <row r="100" spans="1:18" ht="12" customHeight="1">
      <c r="A100" s="352"/>
      <c r="B100" s="116" t="str">
        <f>'Entering 1'!C186</f>
        <v>MTS Shuttles</v>
      </c>
      <c r="C100" s="123">
        <f>'Entering 1'!D186</f>
        <v>0</v>
      </c>
      <c r="D100" s="39">
        <f>'Entering 1'!E186</f>
        <v>1</v>
      </c>
      <c r="E100" s="39">
        <f>'Entering 1'!F186</f>
        <v>0</v>
      </c>
      <c r="F100" s="39">
        <f>'Entering 1'!G186</f>
        <v>0</v>
      </c>
      <c r="G100" s="39">
        <f>'Entering 1'!H186</f>
        <v>0</v>
      </c>
      <c r="H100" s="39">
        <f>'Entering 1'!I186</f>
        <v>0</v>
      </c>
      <c r="I100" s="39">
        <f>'Entering 1'!J186</f>
        <v>0</v>
      </c>
      <c r="J100" s="39">
        <f>'Entering 1'!K186</f>
        <v>0</v>
      </c>
      <c r="K100" s="39">
        <f>'Entering 1'!L186</f>
        <v>0</v>
      </c>
      <c r="L100" s="39">
        <f>'Entering 1'!M186</f>
        <v>0</v>
      </c>
      <c r="M100" s="39">
        <f>'Entering 1'!N186</f>
        <v>0</v>
      </c>
      <c r="N100" s="39">
        <f>'Entering 1'!O186</f>
        <v>0</v>
      </c>
      <c r="O100" s="39">
        <f>'Entering 1'!P186</f>
        <v>0</v>
      </c>
      <c r="P100" s="39">
        <f>'Entering 1'!Q186</f>
        <v>0</v>
      </c>
      <c r="Q100" s="39">
        <f>'Entering 1'!R186</f>
        <v>0</v>
      </c>
      <c r="R100" s="124">
        <f>'Entering 1'!S186</f>
        <v>0</v>
      </c>
    </row>
    <row r="101" spans="1:18" ht="12" customHeight="1">
      <c r="A101" s="352"/>
      <c r="B101" s="116" t="str">
        <f>'Entering 1'!C187</f>
        <v>Private Shuttles</v>
      </c>
      <c r="C101" s="123">
        <f>'Entering 1'!D187</f>
        <v>0</v>
      </c>
      <c r="D101" s="39">
        <f>'Entering 1'!E187</f>
        <v>0</v>
      </c>
      <c r="E101" s="39">
        <f>'Entering 1'!F187</f>
        <v>0</v>
      </c>
      <c r="F101" s="39">
        <f>'Entering 1'!G187</f>
        <v>0</v>
      </c>
      <c r="G101" s="39">
        <f>'Entering 1'!H187</f>
        <v>0</v>
      </c>
      <c r="H101" s="39">
        <f>'Entering 1'!I187</f>
        <v>0</v>
      </c>
      <c r="I101" s="39">
        <f>'Entering 1'!J187</f>
        <v>0</v>
      </c>
      <c r="J101" s="39">
        <f>'Entering 1'!K187</f>
        <v>0</v>
      </c>
      <c r="K101" s="39">
        <f>'Entering 1'!L187</f>
        <v>0</v>
      </c>
      <c r="L101" s="39">
        <f>'Entering 1'!M187</f>
        <v>0</v>
      </c>
      <c r="M101" s="39">
        <f>'Entering 1'!N187</f>
        <v>0</v>
      </c>
      <c r="N101" s="39">
        <f>'Entering 1'!O187</f>
        <v>0</v>
      </c>
      <c r="O101" s="39">
        <f>'Entering 1'!P187</f>
        <v>0</v>
      </c>
      <c r="P101" s="39">
        <f>'Entering 1'!Q187</f>
        <v>0</v>
      </c>
      <c r="Q101" s="39">
        <f>'Entering 1'!R187</f>
        <v>0</v>
      </c>
      <c r="R101" s="124">
        <f>'Entering 1'!S187</f>
        <v>0</v>
      </c>
    </row>
    <row r="102" spans="1:18" ht="12" customHeight="1">
      <c r="A102" s="352"/>
      <c r="B102" s="116" t="str">
        <f>'Entering 1'!C188</f>
        <v>Private Vanpool Vehicles</v>
      </c>
      <c r="C102" s="123">
        <f>'Entering 1'!D188</f>
        <v>0</v>
      </c>
      <c r="D102" s="39">
        <f>'Entering 1'!E188</f>
        <v>0</v>
      </c>
      <c r="E102" s="39">
        <f>'Entering 1'!F188</f>
        <v>0</v>
      </c>
      <c r="F102" s="39">
        <f>'Entering 1'!G188</f>
        <v>0</v>
      </c>
      <c r="G102" s="39">
        <f>'Entering 1'!H188</f>
        <v>0</v>
      </c>
      <c r="H102" s="39">
        <f>'Entering 1'!I188</f>
        <v>0</v>
      </c>
      <c r="I102" s="39">
        <f>'Entering 1'!J188</f>
        <v>0</v>
      </c>
      <c r="J102" s="39">
        <f>'Entering 1'!K188</f>
        <v>0</v>
      </c>
      <c r="K102" s="39">
        <f>'Entering 1'!L188</f>
        <v>0</v>
      </c>
      <c r="L102" s="39">
        <f>'Entering 1'!M188</f>
        <v>0</v>
      </c>
      <c r="M102" s="39">
        <f>'Entering 1'!N188</f>
        <v>0</v>
      </c>
      <c r="N102" s="39">
        <f>'Entering 1'!O188</f>
        <v>0</v>
      </c>
      <c r="O102" s="39">
        <f>'Entering 1'!P188</f>
        <v>0</v>
      </c>
      <c r="P102" s="39">
        <f>'Entering 1'!Q188</f>
        <v>0</v>
      </c>
      <c r="Q102" s="39">
        <f>'Entering 1'!R188</f>
        <v>0</v>
      </c>
      <c r="R102" s="124">
        <f>'Entering 1'!S188</f>
        <v>0</v>
      </c>
    </row>
    <row r="103" spans="1:18" ht="12" customHeight="1">
      <c r="A103" s="352"/>
      <c r="B103" s="116" t="str">
        <f>'Entering 1'!C189</f>
        <v>Taxis</v>
      </c>
      <c r="C103" s="123">
        <f>'Entering 1'!D189</f>
        <v>0</v>
      </c>
      <c r="D103" s="39">
        <f>'Entering 1'!E189</f>
        <v>0</v>
      </c>
      <c r="E103" s="39">
        <f>'Entering 1'!F189</f>
        <v>0</v>
      </c>
      <c r="F103" s="39">
        <f>'Entering 1'!G189</f>
        <v>0</v>
      </c>
      <c r="G103" s="39">
        <f>'Entering 1'!H189</f>
        <v>0</v>
      </c>
      <c r="H103" s="39">
        <f>'Entering 1'!I189</f>
        <v>0</v>
      </c>
      <c r="I103" s="39">
        <f>'Entering 1'!J189</f>
        <v>0</v>
      </c>
      <c r="J103" s="39">
        <f>'Entering 1'!K189</f>
        <v>0</v>
      </c>
      <c r="K103" s="39">
        <f>'Entering 1'!L189</f>
        <v>0</v>
      </c>
      <c r="L103" s="39">
        <f>'Entering 1'!M189</f>
        <v>0</v>
      </c>
      <c r="M103" s="39">
        <f>'Entering 1'!N189</f>
        <v>0</v>
      </c>
      <c r="N103" s="39">
        <f>'Entering 1'!O189</f>
        <v>0</v>
      </c>
      <c r="O103" s="39">
        <f>'Entering 1'!P189</f>
        <v>0</v>
      </c>
      <c r="P103" s="39">
        <f>'Entering 1'!Q189</f>
        <v>0</v>
      </c>
      <c r="Q103" s="39">
        <f>'Entering 1'!R189</f>
        <v>0</v>
      </c>
      <c r="R103" s="124">
        <f>'Entering 1'!S189</f>
        <v>0</v>
      </c>
    </row>
    <row r="104" spans="1:18" ht="12" customHeight="1">
      <c r="A104" s="352"/>
      <c r="B104" s="116" t="str">
        <f>'Entering 1'!C190</f>
        <v>Uber/Lyft Vehicles</v>
      </c>
      <c r="C104" s="123">
        <f>'Entering 1'!D190</f>
        <v>0</v>
      </c>
      <c r="D104" s="39">
        <f>'Entering 1'!E190</f>
        <v>1</v>
      </c>
      <c r="E104" s="39">
        <f>'Entering 1'!F190</f>
        <v>1</v>
      </c>
      <c r="F104" s="39">
        <f>'Entering 1'!G190</f>
        <v>0</v>
      </c>
      <c r="G104" s="39">
        <f>'Entering 1'!H190</f>
        <v>0</v>
      </c>
      <c r="H104" s="39">
        <f>'Entering 1'!I190</f>
        <v>1</v>
      </c>
      <c r="I104" s="39">
        <f>'Entering 1'!J190</f>
        <v>4</v>
      </c>
      <c r="J104" s="39">
        <f>'Entering 1'!K190</f>
        <v>1</v>
      </c>
      <c r="K104" s="39">
        <f>'Entering 1'!L190</f>
        <v>1</v>
      </c>
      <c r="L104" s="39">
        <f>'Entering 1'!M190</f>
        <v>0</v>
      </c>
      <c r="M104" s="39">
        <f>'Entering 1'!N190</f>
        <v>0</v>
      </c>
      <c r="N104" s="39">
        <f>'Entering 1'!O190</f>
        <v>1</v>
      </c>
      <c r="O104" s="39">
        <f>'Entering 1'!P190</f>
        <v>0</v>
      </c>
      <c r="P104" s="39">
        <f>'Entering 1'!Q190</f>
        <v>0</v>
      </c>
      <c r="Q104" s="39">
        <f>'Entering 1'!R190</f>
        <v>0</v>
      </c>
      <c r="R104" s="124">
        <f>'Entering 1'!S190</f>
        <v>0</v>
      </c>
    </row>
    <row r="105" spans="1:18" ht="12" customHeight="1">
      <c r="A105" s="352"/>
      <c r="B105" s="28" t="str">
        <f>'Entering 1'!C203</f>
        <v>MTS Shuttle People</v>
      </c>
      <c r="C105" s="120">
        <f>'Entering 1'!D203</f>
        <v>0</v>
      </c>
      <c r="D105" s="121">
        <f>'Entering 1'!E203</f>
        <v>0</v>
      </c>
      <c r="E105" s="121">
        <f>'Entering 1'!F203</f>
        <v>0</v>
      </c>
      <c r="F105" s="121">
        <f>'Entering 1'!G203</f>
        <v>0</v>
      </c>
      <c r="G105" s="121">
        <f>'Entering 1'!H203</f>
        <v>0</v>
      </c>
      <c r="H105" s="121">
        <f>'Entering 1'!I203</f>
        <v>0</v>
      </c>
      <c r="I105" s="121">
        <f>'Entering 1'!J203</f>
        <v>0</v>
      </c>
      <c r="J105" s="121">
        <f>'Entering 1'!K203</f>
        <v>0</v>
      </c>
      <c r="K105" s="121">
        <f>'Entering 1'!L203</f>
        <v>0</v>
      </c>
      <c r="L105" s="121">
        <f>'Entering 1'!M203</f>
        <v>0</v>
      </c>
      <c r="M105" s="121">
        <f>'Entering 1'!N203</f>
        <v>0</v>
      </c>
      <c r="N105" s="121">
        <f>'Entering 1'!O203</f>
        <v>0</v>
      </c>
      <c r="O105" s="121">
        <f>'Entering 1'!P203</f>
        <v>0</v>
      </c>
      <c r="P105" s="121">
        <f>'Entering 1'!Q203</f>
        <v>0</v>
      </c>
      <c r="Q105" s="121">
        <f>'Entering 1'!R203</f>
        <v>0</v>
      </c>
      <c r="R105" s="122">
        <f>'Entering 1'!S203</f>
        <v>0</v>
      </c>
    </row>
    <row r="106" spans="1:18" ht="12" customHeight="1">
      <c r="A106" s="352"/>
      <c r="B106" s="28" t="str">
        <f>'Entering 1'!C204</f>
        <v>Private Shuttle People</v>
      </c>
      <c r="C106" s="120">
        <f>'Entering 1'!D204</f>
        <v>0</v>
      </c>
      <c r="D106" s="121">
        <f>'Entering 1'!E204</f>
        <v>0</v>
      </c>
      <c r="E106" s="121">
        <f>'Entering 1'!F204</f>
        <v>0</v>
      </c>
      <c r="F106" s="121">
        <f>'Entering 1'!G204</f>
        <v>0</v>
      </c>
      <c r="G106" s="121">
        <f>'Entering 1'!H204</f>
        <v>0</v>
      </c>
      <c r="H106" s="121">
        <f>'Entering 1'!I204</f>
        <v>0</v>
      </c>
      <c r="I106" s="121">
        <f>'Entering 1'!J204</f>
        <v>0</v>
      </c>
      <c r="J106" s="121">
        <f>'Entering 1'!K204</f>
        <v>0</v>
      </c>
      <c r="K106" s="121">
        <f>'Entering 1'!L204</f>
        <v>0</v>
      </c>
      <c r="L106" s="121">
        <f>'Entering 1'!M204</f>
        <v>0</v>
      </c>
      <c r="M106" s="121">
        <f>'Entering 1'!N204</f>
        <v>0</v>
      </c>
      <c r="N106" s="121">
        <f>'Entering 1'!O204</f>
        <v>0</v>
      </c>
      <c r="O106" s="121">
        <f>'Entering 1'!P204</f>
        <v>0</v>
      </c>
      <c r="P106" s="121">
        <f>'Entering 1'!Q204</f>
        <v>0</v>
      </c>
      <c r="Q106" s="121">
        <f>'Entering 1'!R204</f>
        <v>0</v>
      </c>
      <c r="R106" s="122">
        <f>'Entering 1'!S204</f>
        <v>0</v>
      </c>
    </row>
    <row r="107" spans="1:18" ht="12" customHeight="1">
      <c r="A107" s="352"/>
      <c r="B107" s="28" t="str">
        <f>'Entering 1'!C205</f>
        <v>Private Vanpool People</v>
      </c>
      <c r="C107" s="120">
        <f>'Entering 1'!D205</f>
        <v>0</v>
      </c>
      <c r="D107" s="121">
        <f>'Entering 1'!E205</f>
        <v>0</v>
      </c>
      <c r="E107" s="121">
        <f>'Entering 1'!F205</f>
        <v>0</v>
      </c>
      <c r="F107" s="121">
        <f>'Entering 1'!G205</f>
        <v>0</v>
      </c>
      <c r="G107" s="121">
        <f>'Entering 1'!H205</f>
        <v>0</v>
      </c>
      <c r="H107" s="121">
        <f>'Entering 1'!I205</f>
        <v>0</v>
      </c>
      <c r="I107" s="121">
        <f>'Entering 1'!J205</f>
        <v>0</v>
      </c>
      <c r="J107" s="121">
        <f>'Entering 1'!K205</f>
        <v>0</v>
      </c>
      <c r="K107" s="121">
        <f>'Entering 1'!L205</f>
        <v>0</v>
      </c>
      <c r="L107" s="121">
        <f>'Entering 1'!M205</f>
        <v>0</v>
      </c>
      <c r="M107" s="121">
        <f>'Entering 1'!N205</f>
        <v>0</v>
      </c>
      <c r="N107" s="121">
        <f>'Entering 1'!O205</f>
        <v>0</v>
      </c>
      <c r="O107" s="121">
        <f>'Entering 1'!P205</f>
        <v>0</v>
      </c>
      <c r="P107" s="121">
        <f>'Entering 1'!Q205</f>
        <v>0</v>
      </c>
      <c r="Q107" s="121">
        <f>'Entering 1'!R205</f>
        <v>0</v>
      </c>
      <c r="R107" s="122">
        <f>'Entering 1'!S205</f>
        <v>0</v>
      </c>
    </row>
    <row r="108" spans="1:18" ht="12" customHeight="1">
      <c r="A108" s="352"/>
      <c r="B108" s="28" t="str">
        <f>'Entering 1'!C206</f>
        <v>Taxi People</v>
      </c>
      <c r="C108" s="120">
        <f>'Entering 1'!D206</f>
        <v>0</v>
      </c>
      <c r="D108" s="121">
        <f>'Entering 1'!E206</f>
        <v>0</v>
      </c>
      <c r="E108" s="121">
        <f>'Entering 1'!F206</f>
        <v>0</v>
      </c>
      <c r="F108" s="121">
        <f>'Entering 1'!G206</f>
        <v>0</v>
      </c>
      <c r="G108" s="121">
        <f>'Entering 1'!H206</f>
        <v>0</v>
      </c>
      <c r="H108" s="121">
        <f>'Entering 1'!I206</f>
        <v>0</v>
      </c>
      <c r="I108" s="121">
        <f>'Entering 1'!J206</f>
        <v>0</v>
      </c>
      <c r="J108" s="121">
        <f>'Entering 1'!K206</f>
        <v>0</v>
      </c>
      <c r="K108" s="121">
        <f>'Entering 1'!L206</f>
        <v>0</v>
      </c>
      <c r="L108" s="121">
        <f>'Entering 1'!M206</f>
        <v>0</v>
      </c>
      <c r="M108" s="121">
        <f>'Entering 1'!N206</f>
        <v>0</v>
      </c>
      <c r="N108" s="121">
        <f>'Entering 1'!O206</f>
        <v>0</v>
      </c>
      <c r="O108" s="121">
        <f>'Entering 1'!P206</f>
        <v>0</v>
      </c>
      <c r="P108" s="121">
        <f>'Entering 1'!Q206</f>
        <v>0</v>
      </c>
      <c r="Q108" s="121">
        <f>'Entering 1'!R206</f>
        <v>0</v>
      </c>
      <c r="R108" s="122">
        <f>'Entering 1'!S206</f>
        <v>0</v>
      </c>
    </row>
    <row r="109" spans="1:18" ht="12" customHeight="1">
      <c r="A109" s="352"/>
      <c r="B109" s="28" t="str">
        <f>'Entering 1'!C207</f>
        <v>Uber/Lyft People</v>
      </c>
      <c r="C109" s="120">
        <f>'Entering 1'!D207</f>
        <v>0</v>
      </c>
      <c r="D109" s="121">
        <f>'Entering 1'!E207</f>
        <v>2</v>
      </c>
      <c r="E109" s="121">
        <f>'Entering 1'!F207</f>
        <v>2</v>
      </c>
      <c r="F109" s="121">
        <f>'Entering 1'!G207</f>
        <v>0</v>
      </c>
      <c r="G109" s="121">
        <f>'Entering 1'!H207</f>
        <v>0</v>
      </c>
      <c r="H109" s="121">
        <f>'Entering 1'!I207</f>
        <v>2</v>
      </c>
      <c r="I109" s="121">
        <f>'Entering 1'!J207</f>
        <v>8</v>
      </c>
      <c r="J109" s="121">
        <f>'Entering 1'!K207</f>
        <v>2</v>
      </c>
      <c r="K109" s="121">
        <f>'Entering 1'!L207</f>
        <v>2</v>
      </c>
      <c r="L109" s="121">
        <f>'Entering 1'!M207</f>
        <v>0</v>
      </c>
      <c r="M109" s="121">
        <f>'Entering 1'!N207</f>
        <v>0</v>
      </c>
      <c r="N109" s="121">
        <f>'Entering 1'!O207</f>
        <v>2</v>
      </c>
      <c r="O109" s="121">
        <f>'Entering 1'!P207</f>
        <v>0</v>
      </c>
      <c r="P109" s="121">
        <f>'Entering 1'!Q207</f>
        <v>0</v>
      </c>
      <c r="Q109" s="121">
        <f>'Entering 1'!R207</f>
        <v>0</v>
      </c>
      <c r="R109" s="122">
        <f>'Entering 1'!S207</f>
        <v>0</v>
      </c>
    </row>
    <row r="110" spans="1:18" ht="12" customHeight="1">
      <c r="A110" s="352"/>
      <c r="B110" s="137" t="s">
        <v>239</v>
      </c>
      <c r="C110" s="123">
        <f t="shared" ref="C110:R110" si="18">SUM(C98,C100:C104)</f>
        <v>8</v>
      </c>
      <c r="D110" s="39">
        <f t="shared" si="18"/>
        <v>15</v>
      </c>
      <c r="E110" s="39">
        <f t="shared" si="18"/>
        <v>10</v>
      </c>
      <c r="F110" s="39">
        <f t="shared" si="18"/>
        <v>14</v>
      </c>
      <c r="G110" s="39">
        <f t="shared" si="18"/>
        <v>7</v>
      </c>
      <c r="H110" s="39">
        <f t="shared" si="18"/>
        <v>7</v>
      </c>
      <c r="I110" s="39">
        <f t="shared" si="18"/>
        <v>13</v>
      </c>
      <c r="J110" s="39">
        <f t="shared" si="18"/>
        <v>11</v>
      </c>
      <c r="K110" s="39">
        <f t="shared" si="18"/>
        <v>10</v>
      </c>
      <c r="L110" s="39">
        <f t="shared" si="18"/>
        <v>12</v>
      </c>
      <c r="M110" s="39">
        <f t="shared" si="18"/>
        <v>9</v>
      </c>
      <c r="N110" s="39">
        <f t="shared" si="18"/>
        <v>14</v>
      </c>
      <c r="O110" s="39">
        <f t="shared" si="18"/>
        <v>12</v>
      </c>
      <c r="P110" s="39">
        <f t="shared" si="18"/>
        <v>8</v>
      </c>
      <c r="Q110" s="39">
        <f t="shared" si="18"/>
        <v>12</v>
      </c>
      <c r="R110" s="124">
        <f t="shared" si="18"/>
        <v>4</v>
      </c>
    </row>
    <row r="111" spans="1:18" ht="12" customHeight="1">
      <c r="A111" s="352"/>
      <c r="B111" s="137" t="s">
        <v>240</v>
      </c>
      <c r="C111" s="123">
        <f t="shared" ref="C111:R111" si="19">(C99+SUM(C105:C109))</f>
        <v>16</v>
      </c>
      <c r="D111" s="39">
        <f t="shared" si="19"/>
        <v>28</v>
      </c>
      <c r="E111" s="39">
        <f t="shared" si="19"/>
        <v>20</v>
      </c>
      <c r="F111" s="39">
        <f t="shared" si="19"/>
        <v>28</v>
      </c>
      <c r="G111" s="39">
        <f t="shared" si="19"/>
        <v>14</v>
      </c>
      <c r="H111" s="39">
        <f t="shared" si="19"/>
        <v>14</v>
      </c>
      <c r="I111" s="39">
        <f t="shared" si="19"/>
        <v>26</v>
      </c>
      <c r="J111" s="39">
        <f t="shared" si="19"/>
        <v>22</v>
      </c>
      <c r="K111" s="39">
        <f t="shared" si="19"/>
        <v>21</v>
      </c>
      <c r="L111" s="39">
        <f t="shared" si="19"/>
        <v>25</v>
      </c>
      <c r="M111" s="39">
        <f t="shared" si="19"/>
        <v>18</v>
      </c>
      <c r="N111" s="39">
        <f t="shared" si="19"/>
        <v>32</v>
      </c>
      <c r="O111" s="39">
        <f t="shared" si="19"/>
        <v>26</v>
      </c>
      <c r="P111" s="39">
        <f t="shared" si="19"/>
        <v>16</v>
      </c>
      <c r="Q111" s="39">
        <f t="shared" si="19"/>
        <v>27</v>
      </c>
      <c r="R111" s="124">
        <f t="shared" si="19"/>
        <v>8</v>
      </c>
    </row>
    <row r="112" spans="1:18" ht="12" customHeight="1">
      <c r="A112" s="365" t="s">
        <v>246</v>
      </c>
      <c r="B112" s="155" t="str">
        <f>'Entering 1'!C219</f>
        <v>Automobiles (2 People)</v>
      </c>
      <c r="C112" s="156">
        <f>'Entering 1'!D219</f>
        <v>0</v>
      </c>
      <c r="D112" s="117">
        <f>'Entering 1'!E219</f>
        <v>0</v>
      </c>
      <c r="E112" s="117">
        <f>'Entering 1'!F219</f>
        <v>0</v>
      </c>
      <c r="F112" s="117">
        <f>'Entering 1'!G219</f>
        <v>0</v>
      </c>
      <c r="G112" s="117">
        <f>'Entering 1'!H219</f>
        <v>0</v>
      </c>
      <c r="H112" s="117">
        <f>'Entering 1'!I219</f>
        <v>0</v>
      </c>
      <c r="I112" s="117">
        <f>'Entering 1'!J219</f>
        <v>0</v>
      </c>
      <c r="J112" s="117">
        <f>'Entering 1'!K219</f>
        <v>0</v>
      </c>
      <c r="K112" s="117">
        <f>'Entering 1'!L219</f>
        <v>0</v>
      </c>
      <c r="L112" s="117">
        <f>'Entering 1'!M219</f>
        <v>0</v>
      </c>
      <c r="M112" s="117">
        <f>'Entering 1'!N219</f>
        <v>0</v>
      </c>
      <c r="N112" s="117">
        <f>'Entering 1'!O219</f>
        <v>0</v>
      </c>
      <c r="O112" s="117">
        <f>'Entering 1'!P219</f>
        <v>0</v>
      </c>
      <c r="P112" s="117">
        <f>'Entering 1'!Q219</f>
        <v>0</v>
      </c>
      <c r="Q112" s="117">
        <f>'Entering 1'!R219</f>
        <v>0</v>
      </c>
      <c r="R112" s="119">
        <f>'Entering 1'!S219</f>
        <v>0</v>
      </c>
    </row>
    <row r="113" spans="1:18" ht="12" customHeight="1">
      <c r="A113" s="352"/>
      <c r="B113" s="116" t="str">
        <f>'Entering 1'!C220</f>
        <v>Automobiles (3 People)</v>
      </c>
      <c r="C113" s="123">
        <f>'Entering 1'!D220</f>
        <v>0</v>
      </c>
      <c r="D113" s="39">
        <f>'Entering 1'!E220</f>
        <v>0</v>
      </c>
      <c r="E113" s="39">
        <f>'Entering 1'!F220</f>
        <v>0</v>
      </c>
      <c r="F113" s="39">
        <f>'Entering 1'!G220</f>
        <v>0</v>
      </c>
      <c r="G113" s="39">
        <f>'Entering 1'!H220</f>
        <v>0</v>
      </c>
      <c r="H113" s="39">
        <f>'Entering 1'!I220</f>
        <v>0</v>
      </c>
      <c r="I113" s="39">
        <f>'Entering 1'!J220</f>
        <v>0</v>
      </c>
      <c r="J113" s="39">
        <f>'Entering 1'!K220</f>
        <v>0</v>
      </c>
      <c r="K113" s="39">
        <f>'Entering 1'!L220</f>
        <v>0</v>
      </c>
      <c r="L113" s="39">
        <f>'Entering 1'!M220</f>
        <v>0</v>
      </c>
      <c r="M113" s="39">
        <f>'Entering 1'!N220</f>
        <v>0</v>
      </c>
      <c r="N113" s="39">
        <f>'Entering 1'!O220</f>
        <v>0</v>
      </c>
      <c r="O113" s="39">
        <f>'Entering 1'!P220</f>
        <v>0</v>
      </c>
      <c r="P113" s="39">
        <f>'Entering 1'!Q220</f>
        <v>0</v>
      </c>
      <c r="Q113" s="39">
        <f>'Entering 1'!R220</f>
        <v>0</v>
      </c>
      <c r="R113" s="124">
        <f>'Entering 1'!S220</f>
        <v>0</v>
      </c>
    </row>
    <row r="114" spans="1:18" ht="12" customHeight="1">
      <c r="A114" s="352"/>
      <c r="B114" s="116" t="str">
        <f>'Entering 1'!C221</f>
        <v>Automobiles (4 People)</v>
      </c>
      <c r="C114" s="123">
        <f>'Entering 1'!D221</f>
        <v>0</v>
      </c>
      <c r="D114" s="39">
        <f>'Entering 1'!E221</f>
        <v>0</v>
      </c>
      <c r="E114" s="39">
        <f>'Entering 1'!F221</f>
        <v>0</v>
      </c>
      <c r="F114" s="39">
        <f>'Entering 1'!G221</f>
        <v>0</v>
      </c>
      <c r="G114" s="39">
        <f>'Entering 1'!H221</f>
        <v>0</v>
      </c>
      <c r="H114" s="39">
        <f>'Entering 1'!I221</f>
        <v>0</v>
      </c>
      <c r="I114" s="39">
        <f>'Entering 1'!J221</f>
        <v>0</v>
      </c>
      <c r="J114" s="39">
        <f>'Entering 1'!K221</f>
        <v>0</v>
      </c>
      <c r="K114" s="39">
        <f>'Entering 1'!L221</f>
        <v>0</v>
      </c>
      <c r="L114" s="39">
        <f>'Entering 1'!M221</f>
        <v>0</v>
      </c>
      <c r="M114" s="39">
        <f>'Entering 1'!N221</f>
        <v>0</v>
      </c>
      <c r="N114" s="39">
        <f>'Entering 1'!O221</f>
        <v>0</v>
      </c>
      <c r="O114" s="39">
        <f>'Entering 1'!P221</f>
        <v>0</v>
      </c>
      <c r="P114" s="39">
        <f>'Entering 1'!Q221</f>
        <v>0</v>
      </c>
      <c r="Q114" s="39">
        <f>'Entering 1'!R221</f>
        <v>0</v>
      </c>
      <c r="R114" s="124">
        <f>'Entering 1'!S221</f>
        <v>0</v>
      </c>
    </row>
    <row r="115" spans="1:18" ht="12" customHeight="1">
      <c r="A115" s="352"/>
      <c r="B115" s="116" t="str">
        <f>'Entering 1'!C222</f>
        <v>Automobiles (5 People)</v>
      </c>
      <c r="C115" s="123">
        <f>'Entering 1'!D222</f>
        <v>0</v>
      </c>
      <c r="D115" s="39">
        <f>'Entering 1'!E222</f>
        <v>0</v>
      </c>
      <c r="E115" s="39">
        <f>'Entering 1'!F222</f>
        <v>0</v>
      </c>
      <c r="F115" s="39">
        <f>'Entering 1'!G222</f>
        <v>0</v>
      </c>
      <c r="G115" s="39">
        <f>'Entering 1'!H222</f>
        <v>0</v>
      </c>
      <c r="H115" s="39">
        <f>'Entering 1'!I222</f>
        <v>0</v>
      </c>
      <c r="I115" s="39">
        <f>'Entering 1'!J222</f>
        <v>0</v>
      </c>
      <c r="J115" s="39">
        <f>'Entering 1'!K222</f>
        <v>0</v>
      </c>
      <c r="K115" s="39">
        <f>'Entering 1'!L222</f>
        <v>0</v>
      </c>
      <c r="L115" s="39">
        <f>'Entering 1'!M222</f>
        <v>0</v>
      </c>
      <c r="M115" s="39">
        <f>'Entering 1'!N222</f>
        <v>0</v>
      </c>
      <c r="N115" s="39">
        <f>'Entering 1'!O222</f>
        <v>0</v>
      </c>
      <c r="O115" s="39">
        <f>'Entering 1'!P222</f>
        <v>0</v>
      </c>
      <c r="P115" s="39">
        <f>'Entering 1'!Q222</f>
        <v>0</v>
      </c>
      <c r="Q115" s="39">
        <f>'Entering 1'!R222</f>
        <v>0</v>
      </c>
      <c r="R115" s="124">
        <f>'Entering 1'!S222</f>
        <v>0</v>
      </c>
    </row>
    <row r="116" spans="1:18" ht="12" customHeight="1">
      <c r="A116" s="352"/>
      <c r="B116" s="116" t="str">
        <f>'Entering 1'!C223</f>
        <v>Automobiles (6 People)</v>
      </c>
      <c r="C116" s="123">
        <f>'Entering 1'!D223</f>
        <v>0</v>
      </c>
      <c r="D116" s="39">
        <f>'Entering 1'!E223</f>
        <v>0</v>
      </c>
      <c r="E116" s="39">
        <f>'Entering 1'!F223</f>
        <v>0</v>
      </c>
      <c r="F116" s="39">
        <f>'Entering 1'!G223</f>
        <v>0</v>
      </c>
      <c r="G116" s="39">
        <f>'Entering 1'!H223</f>
        <v>0</v>
      </c>
      <c r="H116" s="39">
        <f>'Entering 1'!I223</f>
        <v>0</v>
      </c>
      <c r="I116" s="39">
        <f>'Entering 1'!J223</f>
        <v>0</v>
      </c>
      <c r="J116" s="39">
        <f>'Entering 1'!K223</f>
        <v>0</v>
      </c>
      <c r="K116" s="39">
        <f>'Entering 1'!L223</f>
        <v>0</v>
      </c>
      <c r="L116" s="39">
        <f>'Entering 1'!M223</f>
        <v>0</v>
      </c>
      <c r="M116" s="39">
        <f>'Entering 1'!N223</f>
        <v>0</v>
      </c>
      <c r="N116" s="39">
        <f>'Entering 1'!O223</f>
        <v>0</v>
      </c>
      <c r="O116" s="39">
        <f>'Entering 1'!P223</f>
        <v>0</v>
      </c>
      <c r="P116" s="39">
        <f>'Entering 1'!Q223</f>
        <v>0</v>
      </c>
      <c r="Q116" s="39">
        <f>'Entering 1'!R223</f>
        <v>0</v>
      </c>
      <c r="R116" s="124">
        <f>'Entering 1'!S223</f>
        <v>0</v>
      </c>
    </row>
    <row r="117" spans="1:18" ht="12" customHeight="1">
      <c r="A117" s="352"/>
      <c r="B117" s="116" t="str">
        <f>'Entering 1'!C224</f>
        <v>Automobiles (7 People)</v>
      </c>
      <c r="C117" s="123">
        <f>'Entering 1'!D224</f>
        <v>0</v>
      </c>
      <c r="D117" s="39">
        <f>'Entering 1'!E224</f>
        <v>0</v>
      </c>
      <c r="E117" s="39">
        <f>'Entering 1'!F224</f>
        <v>0</v>
      </c>
      <c r="F117" s="39">
        <f>'Entering 1'!G224</f>
        <v>0</v>
      </c>
      <c r="G117" s="39">
        <f>'Entering 1'!H224</f>
        <v>0</v>
      </c>
      <c r="H117" s="39">
        <f>'Entering 1'!I224</f>
        <v>0</v>
      </c>
      <c r="I117" s="39">
        <f>'Entering 1'!J224</f>
        <v>0</v>
      </c>
      <c r="J117" s="39">
        <f>'Entering 1'!K224</f>
        <v>0</v>
      </c>
      <c r="K117" s="39">
        <f>'Entering 1'!L224</f>
        <v>0</v>
      </c>
      <c r="L117" s="39">
        <f>'Entering 1'!M224</f>
        <v>0</v>
      </c>
      <c r="M117" s="39">
        <f>'Entering 1'!N224</f>
        <v>0</v>
      </c>
      <c r="N117" s="39">
        <f>'Entering 1'!O224</f>
        <v>0</v>
      </c>
      <c r="O117" s="39">
        <f>'Entering 1'!P224</f>
        <v>0</v>
      </c>
      <c r="P117" s="39">
        <f>'Entering 1'!Q224</f>
        <v>0</v>
      </c>
      <c r="Q117" s="39">
        <f>'Entering 1'!R224</f>
        <v>0</v>
      </c>
      <c r="R117" s="124">
        <f>'Entering 1'!S224</f>
        <v>0</v>
      </c>
    </row>
    <row r="118" spans="1:18" ht="12" customHeight="1">
      <c r="A118" s="352"/>
      <c r="B118" s="157" t="str">
        <f>'Entering 1'!C225</f>
        <v>Automobiles (8 People)</v>
      </c>
      <c r="C118" s="123">
        <f>'Entering 1'!D225</f>
        <v>0</v>
      </c>
      <c r="D118" s="39">
        <f>'Entering 1'!E225</f>
        <v>0</v>
      </c>
      <c r="E118" s="39">
        <f>'Entering 1'!F225</f>
        <v>0</v>
      </c>
      <c r="F118" s="39">
        <f>'Entering 1'!G225</f>
        <v>0</v>
      </c>
      <c r="G118" s="39">
        <f>'Entering 1'!H225</f>
        <v>0</v>
      </c>
      <c r="H118" s="39">
        <f>'Entering 1'!I225</f>
        <v>0</v>
      </c>
      <c r="I118" s="39">
        <f>'Entering 1'!J225</f>
        <v>0</v>
      </c>
      <c r="J118" s="39">
        <f>'Entering 1'!K225</f>
        <v>0</v>
      </c>
      <c r="K118" s="39">
        <f>'Entering 1'!L225</f>
        <v>0</v>
      </c>
      <c r="L118" s="39">
        <f>'Entering 1'!M225</f>
        <v>0</v>
      </c>
      <c r="M118" s="39">
        <f>'Entering 1'!N225</f>
        <v>0</v>
      </c>
      <c r="N118" s="39">
        <f>'Entering 1'!O225</f>
        <v>0</v>
      </c>
      <c r="O118" s="39">
        <f>'Entering 1'!P225</f>
        <v>0</v>
      </c>
      <c r="P118" s="39">
        <f>'Entering 1'!Q225</f>
        <v>0</v>
      </c>
      <c r="Q118" s="39">
        <f>'Entering 1'!R225</f>
        <v>0</v>
      </c>
      <c r="R118" s="124">
        <f>'Entering 1'!S225</f>
        <v>0</v>
      </c>
    </row>
    <row r="119" spans="1:18" ht="12" customHeight="1">
      <c r="A119" s="352"/>
      <c r="B119" s="20" t="s">
        <v>235</v>
      </c>
      <c r="C119" s="21">
        <f t="shared" ref="C119:R119" si="20">SUM(C112:C118)</f>
        <v>0</v>
      </c>
      <c r="D119" s="22">
        <f t="shared" si="20"/>
        <v>0</v>
      </c>
      <c r="E119" s="22">
        <f t="shared" si="20"/>
        <v>0</v>
      </c>
      <c r="F119" s="22">
        <f t="shared" si="20"/>
        <v>0</v>
      </c>
      <c r="G119" s="22">
        <f t="shared" si="20"/>
        <v>0</v>
      </c>
      <c r="H119" s="22">
        <f t="shared" si="20"/>
        <v>0</v>
      </c>
      <c r="I119" s="22">
        <f t="shared" si="20"/>
        <v>0</v>
      </c>
      <c r="J119" s="22">
        <f t="shared" si="20"/>
        <v>0</v>
      </c>
      <c r="K119" s="22">
        <f t="shared" si="20"/>
        <v>0</v>
      </c>
      <c r="L119" s="22">
        <f t="shared" si="20"/>
        <v>0</v>
      </c>
      <c r="M119" s="22">
        <f t="shared" si="20"/>
        <v>0</v>
      </c>
      <c r="N119" s="22">
        <f t="shared" si="20"/>
        <v>0</v>
      </c>
      <c r="O119" s="22">
        <f t="shared" si="20"/>
        <v>0</v>
      </c>
      <c r="P119" s="22">
        <f t="shared" si="20"/>
        <v>0</v>
      </c>
      <c r="Q119" s="22">
        <f t="shared" si="20"/>
        <v>0</v>
      </c>
      <c r="R119" s="23">
        <f t="shared" si="20"/>
        <v>0</v>
      </c>
    </row>
    <row r="120" spans="1:18" ht="12" customHeight="1">
      <c r="A120" s="352"/>
      <c r="B120" s="146" t="s">
        <v>236</v>
      </c>
      <c r="C120" s="147">
        <f t="shared" ref="C120:R120" si="21">(C112*2)+(C113*3)+(C114*4)+(C115*5)+(C116*6)+(C117*7)+(C118*8)</f>
        <v>0</v>
      </c>
      <c r="D120" s="148">
        <f t="shared" si="21"/>
        <v>0</v>
      </c>
      <c r="E120" s="148">
        <f t="shared" si="21"/>
        <v>0</v>
      </c>
      <c r="F120" s="148">
        <f t="shared" si="21"/>
        <v>0</v>
      </c>
      <c r="G120" s="148">
        <f t="shared" si="21"/>
        <v>0</v>
      </c>
      <c r="H120" s="148">
        <f t="shared" si="21"/>
        <v>0</v>
      </c>
      <c r="I120" s="148">
        <f t="shared" si="21"/>
        <v>0</v>
      </c>
      <c r="J120" s="148">
        <f t="shared" si="21"/>
        <v>0</v>
      </c>
      <c r="K120" s="148">
        <f t="shared" si="21"/>
        <v>0</v>
      </c>
      <c r="L120" s="148">
        <f t="shared" si="21"/>
        <v>0</v>
      </c>
      <c r="M120" s="148">
        <f t="shared" si="21"/>
        <v>0</v>
      </c>
      <c r="N120" s="148">
        <f t="shared" si="21"/>
        <v>0</v>
      </c>
      <c r="O120" s="148">
        <f t="shared" si="21"/>
        <v>0</v>
      </c>
      <c r="P120" s="148">
        <f t="shared" si="21"/>
        <v>0</v>
      </c>
      <c r="Q120" s="148">
        <f t="shared" si="21"/>
        <v>0</v>
      </c>
      <c r="R120" s="149">
        <f t="shared" si="21"/>
        <v>0</v>
      </c>
    </row>
    <row r="121" spans="1:18" ht="12" customHeight="1">
      <c r="A121" s="352"/>
      <c r="B121" s="116" t="str">
        <f>'Entering 1'!C226</f>
        <v>MTS Shuttles</v>
      </c>
      <c r="C121" s="21">
        <f>'Entering 1'!D226</f>
        <v>0</v>
      </c>
      <c r="D121" s="22">
        <f>'Entering 1'!E226</f>
        <v>0</v>
      </c>
      <c r="E121" s="22">
        <f>'Entering 1'!F226</f>
        <v>0</v>
      </c>
      <c r="F121" s="22">
        <f>'Entering 1'!G226</f>
        <v>0</v>
      </c>
      <c r="G121" s="22">
        <f>'Entering 1'!H226</f>
        <v>0</v>
      </c>
      <c r="H121" s="22">
        <f>'Entering 1'!I226</f>
        <v>0</v>
      </c>
      <c r="I121" s="22">
        <f>'Entering 1'!J226</f>
        <v>0</v>
      </c>
      <c r="J121" s="22">
        <f>'Entering 1'!K226</f>
        <v>0</v>
      </c>
      <c r="K121" s="22">
        <f>'Entering 1'!L226</f>
        <v>0</v>
      </c>
      <c r="L121" s="22">
        <f>'Entering 1'!M226</f>
        <v>0</v>
      </c>
      <c r="M121" s="22">
        <f>'Entering 1'!N226</f>
        <v>0</v>
      </c>
      <c r="N121" s="22">
        <f>'Entering 1'!O226</f>
        <v>0</v>
      </c>
      <c r="O121" s="22">
        <f>'Entering 1'!P226</f>
        <v>0</v>
      </c>
      <c r="P121" s="22">
        <f>'Entering 1'!Q226</f>
        <v>0</v>
      </c>
      <c r="Q121" s="22">
        <f>'Entering 1'!R226</f>
        <v>0</v>
      </c>
      <c r="R121" s="23">
        <f>'Entering 1'!S226</f>
        <v>0</v>
      </c>
    </row>
    <row r="122" spans="1:18" ht="12" customHeight="1">
      <c r="A122" s="352"/>
      <c r="B122" s="116" t="str">
        <f>'Entering 1'!C227</f>
        <v>Private Shuttles</v>
      </c>
      <c r="C122" s="123">
        <f>'Entering 1'!D227</f>
        <v>0</v>
      </c>
      <c r="D122" s="39">
        <f>'Entering 1'!E227</f>
        <v>0</v>
      </c>
      <c r="E122" s="39">
        <f>'Entering 1'!F227</f>
        <v>0</v>
      </c>
      <c r="F122" s="39">
        <f>'Entering 1'!G227</f>
        <v>0</v>
      </c>
      <c r="G122" s="39">
        <f>'Entering 1'!H227</f>
        <v>0</v>
      </c>
      <c r="H122" s="39">
        <f>'Entering 1'!I227</f>
        <v>0</v>
      </c>
      <c r="I122" s="39">
        <f>'Entering 1'!J227</f>
        <v>0</v>
      </c>
      <c r="J122" s="39">
        <f>'Entering 1'!K227</f>
        <v>0</v>
      </c>
      <c r="K122" s="39">
        <f>'Entering 1'!L227</f>
        <v>0</v>
      </c>
      <c r="L122" s="39">
        <f>'Entering 1'!M227</f>
        <v>0</v>
      </c>
      <c r="M122" s="39">
        <f>'Entering 1'!N227</f>
        <v>0</v>
      </c>
      <c r="N122" s="39">
        <f>'Entering 1'!O227</f>
        <v>0</v>
      </c>
      <c r="O122" s="39">
        <f>'Entering 1'!P227</f>
        <v>0</v>
      </c>
      <c r="P122" s="39">
        <f>'Entering 1'!Q227</f>
        <v>0</v>
      </c>
      <c r="Q122" s="39">
        <f>'Entering 1'!R227</f>
        <v>0</v>
      </c>
      <c r="R122" s="124">
        <f>'Entering 1'!S227</f>
        <v>0</v>
      </c>
    </row>
    <row r="123" spans="1:18" ht="12" customHeight="1">
      <c r="A123" s="352"/>
      <c r="B123" s="116" t="str">
        <f>'Entering 1'!C228</f>
        <v>Private Vanpool Vehicles</v>
      </c>
      <c r="C123" s="123">
        <f>'Entering 1'!D228</f>
        <v>0</v>
      </c>
      <c r="D123" s="39">
        <f>'Entering 1'!E228</f>
        <v>0</v>
      </c>
      <c r="E123" s="39">
        <f>'Entering 1'!F228</f>
        <v>0</v>
      </c>
      <c r="F123" s="39">
        <f>'Entering 1'!G228</f>
        <v>0</v>
      </c>
      <c r="G123" s="39">
        <f>'Entering 1'!H228</f>
        <v>0</v>
      </c>
      <c r="H123" s="39">
        <f>'Entering 1'!I228</f>
        <v>0</v>
      </c>
      <c r="I123" s="39">
        <f>'Entering 1'!J228</f>
        <v>0</v>
      </c>
      <c r="J123" s="39">
        <f>'Entering 1'!K228</f>
        <v>0</v>
      </c>
      <c r="K123" s="39">
        <f>'Entering 1'!L228</f>
        <v>0</v>
      </c>
      <c r="L123" s="39">
        <f>'Entering 1'!M228</f>
        <v>0</v>
      </c>
      <c r="M123" s="39">
        <f>'Entering 1'!N228</f>
        <v>0</v>
      </c>
      <c r="N123" s="39">
        <f>'Entering 1'!O228</f>
        <v>0</v>
      </c>
      <c r="O123" s="39">
        <f>'Entering 1'!P228</f>
        <v>0</v>
      </c>
      <c r="P123" s="39">
        <f>'Entering 1'!Q228</f>
        <v>0</v>
      </c>
      <c r="Q123" s="39">
        <f>'Entering 1'!R228</f>
        <v>0</v>
      </c>
      <c r="R123" s="124">
        <f>'Entering 1'!S228</f>
        <v>0</v>
      </c>
    </row>
    <row r="124" spans="1:18" ht="12" customHeight="1">
      <c r="A124" s="352"/>
      <c r="B124" s="116" t="str">
        <f>'Entering 1'!C229</f>
        <v>Taxis</v>
      </c>
      <c r="C124" s="123">
        <f>'Entering 1'!D229</f>
        <v>0</v>
      </c>
      <c r="D124" s="39">
        <f>'Entering 1'!E229</f>
        <v>0</v>
      </c>
      <c r="E124" s="39">
        <f>'Entering 1'!F229</f>
        <v>0</v>
      </c>
      <c r="F124" s="39">
        <f>'Entering 1'!G229</f>
        <v>0</v>
      </c>
      <c r="G124" s="39">
        <f>'Entering 1'!H229</f>
        <v>0</v>
      </c>
      <c r="H124" s="39">
        <f>'Entering 1'!I229</f>
        <v>0</v>
      </c>
      <c r="I124" s="39">
        <f>'Entering 1'!J229</f>
        <v>0</v>
      </c>
      <c r="J124" s="39">
        <f>'Entering 1'!K229</f>
        <v>0</v>
      </c>
      <c r="K124" s="39">
        <f>'Entering 1'!L229</f>
        <v>0</v>
      </c>
      <c r="L124" s="39">
        <f>'Entering 1'!M229</f>
        <v>0</v>
      </c>
      <c r="M124" s="39">
        <f>'Entering 1'!N229</f>
        <v>0</v>
      </c>
      <c r="N124" s="39">
        <f>'Entering 1'!O229</f>
        <v>0</v>
      </c>
      <c r="O124" s="39">
        <f>'Entering 1'!P229</f>
        <v>0</v>
      </c>
      <c r="P124" s="39">
        <f>'Entering 1'!Q229</f>
        <v>0</v>
      </c>
      <c r="Q124" s="39">
        <f>'Entering 1'!R229</f>
        <v>0</v>
      </c>
      <c r="R124" s="124">
        <f>'Entering 1'!S229</f>
        <v>0</v>
      </c>
    </row>
    <row r="125" spans="1:18" ht="12" customHeight="1">
      <c r="A125" s="352"/>
      <c r="B125" s="116" t="str">
        <f>'Entering 1'!C230</f>
        <v>Uber/Lyft Vehicles</v>
      </c>
      <c r="C125" s="123">
        <f>'Entering 1'!D230</f>
        <v>0</v>
      </c>
      <c r="D125" s="39">
        <f>'Entering 1'!E230</f>
        <v>0</v>
      </c>
      <c r="E125" s="39">
        <f>'Entering 1'!F230</f>
        <v>0</v>
      </c>
      <c r="F125" s="39">
        <f>'Entering 1'!G230</f>
        <v>0</v>
      </c>
      <c r="G125" s="39">
        <f>'Entering 1'!H230</f>
        <v>0</v>
      </c>
      <c r="H125" s="39">
        <f>'Entering 1'!I230</f>
        <v>0</v>
      </c>
      <c r="I125" s="39">
        <f>'Entering 1'!J230</f>
        <v>0</v>
      </c>
      <c r="J125" s="39">
        <f>'Entering 1'!K230</f>
        <v>0</v>
      </c>
      <c r="K125" s="39">
        <f>'Entering 1'!L230</f>
        <v>0</v>
      </c>
      <c r="L125" s="39">
        <f>'Entering 1'!M230</f>
        <v>0</v>
      </c>
      <c r="M125" s="39">
        <f>'Entering 1'!N230</f>
        <v>0</v>
      </c>
      <c r="N125" s="39">
        <f>'Entering 1'!O230</f>
        <v>0</v>
      </c>
      <c r="O125" s="39">
        <f>'Entering 1'!P230</f>
        <v>0</v>
      </c>
      <c r="P125" s="39">
        <f>'Entering 1'!Q230</f>
        <v>0</v>
      </c>
      <c r="Q125" s="39">
        <f>'Entering 1'!R230</f>
        <v>0</v>
      </c>
      <c r="R125" s="124">
        <f>'Entering 1'!S230</f>
        <v>0</v>
      </c>
    </row>
    <row r="126" spans="1:18" ht="12" customHeight="1">
      <c r="A126" s="352"/>
      <c r="B126" s="136" t="str">
        <f>'Entering 1'!C243</f>
        <v>MTS Shuttle People</v>
      </c>
      <c r="C126" s="120">
        <f>'Entering 1'!D243</f>
        <v>0</v>
      </c>
      <c r="D126" s="121">
        <f>'Entering 1'!E243</f>
        <v>0</v>
      </c>
      <c r="E126" s="121">
        <f>'Entering 1'!F243</f>
        <v>0</v>
      </c>
      <c r="F126" s="121">
        <f>'Entering 1'!G243</f>
        <v>0</v>
      </c>
      <c r="G126" s="121">
        <f>'Entering 1'!H243</f>
        <v>0</v>
      </c>
      <c r="H126" s="121">
        <f>'Entering 1'!I243</f>
        <v>0</v>
      </c>
      <c r="I126" s="121">
        <f>'Entering 1'!J243</f>
        <v>0</v>
      </c>
      <c r="J126" s="121">
        <f>'Entering 1'!K243</f>
        <v>0</v>
      </c>
      <c r="K126" s="121">
        <f>'Entering 1'!L243</f>
        <v>0</v>
      </c>
      <c r="L126" s="121">
        <f>'Entering 1'!M243</f>
        <v>0</v>
      </c>
      <c r="M126" s="121">
        <f>'Entering 1'!N243</f>
        <v>0</v>
      </c>
      <c r="N126" s="121">
        <f>'Entering 1'!O243</f>
        <v>0</v>
      </c>
      <c r="O126" s="121">
        <f>'Entering 1'!P243</f>
        <v>0</v>
      </c>
      <c r="P126" s="121">
        <f>'Entering 1'!Q243</f>
        <v>0</v>
      </c>
      <c r="Q126" s="121">
        <f>'Entering 1'!R243</f>
        <v>0</v>
      </c>
      <c r="R126" s="122">
        <f>'Entering 1'!S243</f>
        <v>0</v>
      </c>
    </row>
    <row r="127" spans="1:18" ht="12" customHeight="1">
      <c r="A127" s="352"/>
      <c r="B127" s="136" t="str">
        <f>'Entering 1'!C244</f>
        <v>Private Shuttle People</v>
      </c>
      <c r="C127" s="120">
        <f>'Entering 1'!D244</f>
        <v>0</v>
      </c>
      <c r="D127" s="121">
        <f>'Entering 1'!E244</f>
        <v>0</v>
      </c>
      <c r="E127" s="121">
        <f>'Entering 1'!F244</f>
        <v>0</v>
      </c>
      <c r="F127" s="121">
        <f>'Entering 1'!G244</f>
        <v>0</v>
      </c>
      <c r="G127" s="121">
        <f>'Entering 1'!H244</f>
        <v>0</v>
      </c>
      <c r="H127" s="121">
        <f>'Entering 1'!I244</f>
        <v>0</v>
      </c>
      <c r="I127" s="121">
        <f>'Entering 1'!J244</f>
        <v>0</v>
      </c>
      <c r="J127" s="121">
        <f>'Entering 1'!K244</f>
        <v>0</v>
      </c>
      <c r="K127" s="121">
        <f>'Entering 1'!L244</f>
        <v>0</v>
      </c>
      <c r="L127" s="121">
        <f>'Entering 1'!M244</f>
        <v>0</v>
      </c>
      <c r="M127" s="121">
        <f>'Entering 1'!N244</f>
        <v>0</v>
      </c>
      <c r="N127" s="121">
        <f>'Entering 1'!O244</f>
        <v>0</v>
      </c>
      <c r="O127" s="121">
        <f>'Entering 1'!P244</f>
        <v>0</v>
      </c>
      <c r="P127" s="121">
        <f>'Entering 1'!Q244</f>
        <v>0</v>
      </c>
      <c r="Q127" s="121">
        <f>'Entering 1'!R244</f>
        <v>0</v>
      </c>
      <c r="R127" s="122">
        <f>'Entering 1'!S244</f>
        <v>0</v>
      </c>
    </row>
    <row r="128" spans="1:18" ht="12" customHeight="1">
      <c r="A128" s="352"/>
      <c r="B128" s="136" t="str">
        <f>'Entering 1'!C245</f>
        <v>Private Vanpool People</v>
      </c>
      <c r="C128" s="120">
        <f>'Entering 1'!D245</f>
        <v>0</v>
      </c>
      <c r="D128" s="121">
        <f>'Entering 1'!E245</f>
        <v>0</v>
      </c>
      <c r="E128" s="121">
        <f>'Entering 1'!F245</f>
        <v>0</v>
      </c>
      <c r="F128" s="121">
        <f>'Entering 1'!G245</f>
        <v>0</v>
      </c>
      <c r="G128" s="121">
        <f>'Entering 1'!H245</f>
        <v>0</v>
      </c>
      <c r="H128" s="121">
        <f>'Entering 1'!I245</f>
        <v>0</v>
      </c>
      <c r="I128" s="121">
        <f>'Entering 1'!J245</f>
        <v>0</v>
      </c>
      <c r="J128" s="121">
        <f>'Entering 1'!K245</f>
        <v>0</v>
      </c>
      <c r="K128" s="121">
        <f>'Entering 1'!L245</f>
        <v>0</v>
      </c>
      <c r="L128" s="121">
        <f>'Entering 1'!M245</f>
        <v>0</v>
      </c>
      <c r="M128" s="121">
        <f>'Entering 1'!N245</f>
        <v>0</v>
      </c>
      <c r="N128" s="121">
        <f>'Entering 1'!O245</f>
        <v>0</v>
      </c>
      <c r="O128" s="121">
        <f>'Entering 1'!P245</f>
        <v>0</v>
      </c>
      <c r="P128" s="121">
        <f>'Entering 1'!Q245</f>
        <v>0</v>
      </c>
      <c r="Q128" s="121">
        <f>'Entering 1'!R245</f>
        <v>0</v>
      </c>
      <c r="R128" s="122">
        <f>'Entering 1'!S245</f>
        <v>0</v>
      </c>
    </row>
    <row r="129" spans="1:18" ht="12" customHeight="1">
      <c r="A129" s="352"/>
      <c r="B129" s="136" t="str">
        <f>'Entering 1'!C246</f>
        <v>Taxi People</v>
      </c>
      <c r="C129" s="120">
        <f>'Entering 1'!D246</f>
        <v>0</v>
      </c>
      <c r="D129" s="121">
        <f>'Entering 1'!E246</f>
        <v>0</v>
      </c>
      <c r="E129" s="121">
        <f>'Entering 1'!F246</f>
        <v>0</v>
      </c>
      <c r="F129" s="121">
        <f>'Entering 1'!G246</f>
        <v>0</v>
      </c>
      <c r="G129" s="121">
        <f>'Entering 1'!H246</f>
        <v>0</v>
      </c>
      <c r="H129" s="121">
        <f>'Entering 1'!I246</f>
        <v>0</v>
      </c>
      <c r="I129" s="121">
        <f>'Entering 1'!J246</f>
        <v>0</v>
      </c>
      <c r="J129" s="121">
        <f>'Entering 1'!K246</f>
        <v>0</v>
      </c>
      <c r="K129" s="121">
        <f>'Entering 1'!L246</f>
        <v>0</v>
      </c>
      <c r="L129" s="121">
        <f>'Entering 1'!M246</f>
        <v>0</v>
      </c>
      <c r="M129" s="121">
        <f>'Entering 1'!N246</f>
        <v>0</v>
      </c>
      <c r="N129" s="121">
        <f>'Entering 1'!O246</f>
        <v>0</v>
      </c>
      <c r="O129" s="121">
        <f>'Entering 1'!P246</f>
        <v>0</v>
      </c>
      <c r="P129" s="121">
        <f>'Entering 1'!Q246</f>
        <v>0</v>
      </c>
      <c r="Q129" s="121">
        <f>'Entering 1'!R246</f>
        <v>0</v>
      </c>
      <c r="R129" s="122">
        <f>'Entering 1'!S246</f>
        <v>0</v>
      </c>
    </row>
    <row r="130" spans="1:18" ht="12" customHeight="1">
      <c r="A130" s="352"/>
      <c r="B130" s="136" t="str">
        <f>'Entering 1'!C247</f>
        <v>Uber/Lyft People</v>
      </c>
      <c r="C130" s="120">
        <f>'Entering 1'!D247</f>
        <v>0</v>
      </c>
      <c r="D130" s="121">
        <f>'Entering 1'!E247</f>
        <v>0</v>
      </c>
      <c r="E130" s="121">
        <f>'Entering 1'!F247</f>
        <v>0</v>
      </c>
      <c r="F130" s="121">
        <f>'Entering 1'!G247</f>
        <v>0</v>
      </c>
      <c r="G130" s="121">
        <f>'Entering 1'!H247</f>
        <v>0</v>
      </c>
      <c r="H130" s="121">
        <f>'Entering 1'!I247</f>
        <v>0</v>
      </c>
      <c r="I130" s="121">
        <f>'Entering 1'!J247</f>
        <v>0</v>
      </c>
      <c r="J130" s="121">
        <f>'Entering 1'!K247</f>
        <v>0</v>
      </c>
      <c r="K130" s="121">
        <f>'Entering 1'!L247</f>
        <v>0</v>
      </c>
      <c r="L130" s="121">
        <f>'Entering 1'!M247</f>
        <v>0</v>
      </c>
      <c r="M130" s="121">
        <f>'Entering 1'!N247</f>
        <v>0</v>
      </c>
      <c r="N130" s="121">
        <f>'Entering 1'!O247</f>
        <v>0</v>
      </c>
      <c r="O130" s="121">
        <f>'Entering 1'!P247</f>
        <v>0</v>
      </c>
      <c r="P130" s="121">
        <f>'Entering 1'!Q247</f>
        <v>0</v>
      </c>
      <c r="Q130" s="121">
        <f>'Entering 1'!R247</f>
        <v>0</v>
      </c>
      <c r="R130" s="122">
        <f>'Entering 1'!S247</f>
        <v>0</v>
      </c>
    </row>
    <row r="131" spans="1:18" ht="12" customHeight="1">
      <c r="A131" s="352"/>
      <c r="B131" s="137" t="s">
        <v>239</v>
      </c>
      <c r="C131" s="123">
        <f t="shared" ref="C131:R131" si="22">SUM(C119,C121:C125)</f>
        <v>0</v>
      </c>
      <c r="D131" s="39">
        <f t="shared" si="22"/>
        <v>0</v>
      </c>
      <c r="E131" s="39">
        <f t="shared" si="22"/>
        <v>0</v>
      </c>
      <c r="F131" s="39">
        <f t="shared" si="22"/>
        <v>0</v>
      </c>
      <c r="G131" s="39">
        <f t="shared" si="22"/>
        <v>0</v>
      </c>
      <c r="H131" s="39">
        <f t="shared" si="22"/>
        <v>0</v>
      </c>
      <c r="I131" s="39">
        <f t="shared" si="22"/>
        <v>0</v>
      </c>
      <c r="J131" s="39">
        <f t="shared" si="22"/>
        <v>0</v>
      </c>
      <c r="K131" s="39">
        <f t="shared" si="22"/>
        <v>0</v>
      </c>
      <c r="L131" s="39">
        <f t="shared" si="22"/>
        <v>0</v>
      </c>
      <c r="M131" s="39">
        <f t="shared" si="22"/>
        <v>0</v>
      </c>
      <c r="N131" s="39">
        <f t="shared" si="22"/>
        <v>0</v>
      </c>
      <c r="O131" s="39">
        <f t="shared" si="22"/>
        <v>0</v>
      </c>
      <c r="P131" s="39">
        <f t="shared" si="22"/>
        <v>0</v>
      </c>
      <c r="Q131" s="39">
        <f t="shared" si="22"/>
        <v>0</v>
      </c>
      <c r="R131" s="124">
        <f t="shared" si="22"/>
        <v>0</v>
      </c>
    </row>
    <row r="132" spans="1:18" ht="12" customHeight="1">
      <c r="A132" s="352"/>
      <c r="B132" s="137" t="s">
        <v>240</v>
      </c>
      <c r="C132" s="123">
        <f t="shared" ref="C132:R132" si="23">(C120+SUM(C126:C130))</f>
        <v>0</v>
      </c>
      <c r="D132" s="39">
        <f t="shared" si="23"/>
        <v>0</v>
      </c>
      <c r="E132" s="39">
        <f t="shared" si="23"/>
        <v>0</v>
      </c>
      <c r="F132" s="39">
        <f t="shared" si="23"/>
        <v>0</v>
      </c>
      <c r="G132" s="39">
        <f t="shared" si="23"/>
        <v>0</v>
      </c>
      <c r="H132" s="39">
        <f t="shared" si="23"/>
        <v>0</v>
      </c>
      <c r="I132" s="39">
        <f t="shared" si="23"/>
        <v>0</v>
      </c>
      <c r="J132" s="39">
        <f t="shared" si="23"/>
        <v>0</v>
      </c>
      <c r="K132" s="39">
        <f t="shared" si="23"/>
        <v>0</v>
      </c>
      <c r="L132" s="39">
        <f t="shared" si="23"/>
        <v>0</v>
      </c>
      <c r="M132" s="39">
        <f t="shared" si="23"/>
        <v>0</v>
      </c>
      <c r="N132" s="39">
        <f t="shared" si="23"/>
        <v>0</v>
      </c>
      <c r="O132" s="39">
        <f t="shared" si="23"/>
        <v>0</v>
      </c>
      <c r="P132" s="39">
        <f t="shared" si="23"/>
        <v>0</v>
      </c>
      <c r="Q132" s="39">
        <f t="shared" si="23"/>
        <v>0</v>
      </c>
      <c r="R132" s="124">
        <f t="shared" si="23"/>
        <v>0</v>
      </c>
    </row>
    <row r="133" spans="1:18" ht="12" customHeight="1">
      <c r="A133" s="365" t="s">
        <v>247</v>
      </c>
      <c r="B133" s="155" t="str">
        <f>'Entering 1'!C259</f>
        <v>Automobiles (2 People)</v>
      </c>
      <c r="C133" s="156">
        <f>'Entering 1'!D259</f>
        <v>0</v>
      </c>
      <c r="D133" s="117">
        <f>'Entering 1'!E259</f>
        <v>0</v>
      </c>
      <c r="E133" s="117">
        <f>'Entering 1'!F259</f>
        <v>0</v>
      </c>
      <c r="F133" s="117">
        <f>'Entering 1'!G259</f>
        <v>0</v>
      </c>
      <c r="G133" s="117">
        <f>'Entering 1'!H259</f>
        <v>0</v>
      </c>
      <c r="H133" s="117">
        <f>'Entering 1'!I259</f>
        <v>0</v>
      </c>
      <c r="I133" s="117">
        <f>'Entering 1'!J259</f>
        <v>0</v>
      </c>
      <c r="J133" s="117">
        <f>'Entering 1'!K259</f>
        <v>0</v>
      </c>
      <c r="K133" s="117">
        <f>'Entering 1'!L259</f>
        <v>0</v>
      </c>
      <c r="L133" s="117">
        <f>'Entering 1'!M259</f>
        <v>0</v>
      </c>
      <c r="M133" s="117">
        <f>'Entering 1'!N259</f>
        <v>0</v>
      </c>
      <c r="N133" s="117">
        <f>'Entering 1'!O259</f>
        <v>0</v>
      </c>
      <c r="O133" s="117">
        <f>'Entering 1'!P259</f>
        <v>0</v>
      </c>
      <c r="P133" s="117">
        <f>'Entering 1'!Q259</f>
        <v>0</v>
      </c>
      <c r="Q133" s="117">
        <f>'Entering 1'!R259</f>
        <v>0</v>
      </c>
      <c r="R133" s="119">
        <f>'Entering 1'!S259</f>
        <v>0</v>
      </c>
    </row>
    <row r="134" spans="1:18" ht="12" customHeight="1">
      <c r="A134" s="352"/>
      <c r="B134" s="116" t="str">
        <f>'Entering 1'!C260</f>
        <v>Automobiles (3 People)</v>
      </c>
      <c r="C134" s="123">
        <f>'Entering 1'!D260</f>
        <v>0</v>
      </c>
      <c r="D134" s="39">
        <f>'Entering 1'!E260</f>
        <v>0</v>
      </c>
      <c r="E134" s="39">
        <f>'Entering 1'!F260</f>
        <v>0</v>
      </c>
      <c r="F134" s="39">
        <f>'Entering 1'!G260</f>
        <v>0</v>
      </c>
      <c r="G134" s="39">
        <f>'Entering 1'!H260</f>
        <v>0</v>
      </c>
      <c r="H134" s="39">
        <f>'Entering 1'!I260</f>
        <v>0</v>
      </c>
      <c r="I134" s="39">
        <f>'Entering 1'!J260</f>
        <v>0</v>
      </c>
      <c r="J134" s="39">
        <f>'Entering 1'!K260</f>
        <v>0</v>
      </c>
      <c r="K134" s="39">
        <f>'Entering 1'!L260</f>
        <v>0</v>
      </c>
      <c r="L134" s="39">
        <f>'Entering 1'!M260</f>
        <v>0</v>
      </c>
      <c r="M134" s="39">
        <f>'Entering 1'!N260</f>
        <v>0</v>
      </c>
      <c r="N134" s="39">
        <f>'Entering 1'!O260</f>
        <v>0</v>
      </c>
      <c r="O134" s="39">
        <f>'Entering 1'!P260</f>
        <v>0</v>
      </c>
      <c r="P134" s="39">
        <f>'Entering 1'!Q260</f>
        <v>0</v>
      </c>
      <c r="Q134" s="39">
        <f>'Entering 1'!R260</f>
        <v>0</v>
      </c>
      <c r="R134" s="124">
        <f>'Entering 1'!S260</f>
        <v>0</v>
      </c>
    </row>
    <row r="135" spans="1:18" ht="12" customHeight="1">
      <c r="A135" s="352"/>
      <c r="B135" s="116" t="str">
        <f>'Entering 1'!C261</f>
        <v>Automobiles (4 People)</v>
      </c>
      <c r="C135" s="123">
        <f>'Entering 1'!D261</f>
        <v>0</v>
      </c>
      <c r="D135" s="39">
        <f>'Entering 1'!E261</f>
        <v>0</v>
      </c>
      <c r="E135" s="39">
        <f>'Entering 1'!F261</f>
        <v>0</v>
      </c>
      <c r="F135" s="39">
        <f>'Entering 1'!G261</f>
        <v>0</v>
      </c>
      <c r="G135" s="39">
        <f>'Entering 1'!H261</f>
        <v>0</v>
      </c>
      <c r="H135" s="39">
        <f>'Entering 1'!I261</f>
        <v>0</v>
      </c>
      <c r="I135" s="39">
        <f>'Entering 1'!J261</f>
        <v>0</v>
      </c>
      <c r="J135" s="39">
        <f>'Entering 1'!K261</f>
        <v>0</v>
      </c>
      <c r="K135" s="39">
        <f>'Entering 1'!L261</f>
        <v>0</v>
      </c>
      <c r="L135" s="39">
        <f>'Entering 1'!M261</f>
        <v>0</v>
      </c>
      <c r="M135" s="39">
        <f>'Entering 1'!N261</f>
        <v>0</v>
      </c>
      <c r="N135" s="39">
        <f>'Entering 1'!O261</f>
        <v>0</v>
      </c>
      <c r="O135" s="39">
        <f>'Entering 1'!P261</f>
        <v>0</v>
      </c>
      <c r="P135" s="39">
        <f>'Entering 1'!Q261</f>
        <v>0</v>
      </c>
      <c r="Q135" s="39">
        <f>'Entering 1'!R261</f>
        <v>0</v>
      </c>
      <c r="R135" s="124">
        <f>'Entering 1'!S261</f>
        <v>0</v>
      </c>
    </row>
    <row r="136" spans="1:18" ht="12" customHeight="1">
      <c r="A136" s="352"/>
      <c r="B136" s="116" t="str">
        <f>'Entering 1'!C262</f>
        <v>Automobiles (5 People)</v>
      </c>
      <c r="C136" s="123">
        <f>'Entering 1'!D262</f>
        <v>0</v>
      </c>
      <c r="D136" s="39">
        <f>'Entering 1'!E262</f>
        <v>0</v>
      </c>
      <c r="E136" s="39">
        <f>'Entering 1'!F262</f>
        <v>0</v>
      </c>
      <c r="F136" s="39">
        <f>'Entering 1'!G262</f>
        <v>0</v>
      </c>
      <c r="G136" s="39">
        <f>'Entering 1'!H262</f>
        <v>0</v>
      </c>
      <c r="H136" s="39">
        <f>'Entering 1'!I262</f>
        <v>0</v>
      </c>
      <c r="I136" s="39">
        <f>'Entering 1'!J262</f>
        <v>0</v>
      </c>
      <c r="J136" s="39">
        <f>'Entering 1'!K262</f>
        <v>0</v>
      </c>
      <c r="K136" s="39">
        <f>'Entering 1'!L262</f>
        <v>0</v>
      </c>
      <c r="L136" s="39">
        <f>'Entering 1'!M262</f>
        <v>0</v>
      </c>
      <c r="M136" s="39">
        <f>'Entering 1'!N262</f>
        <v>0</v>
      </c>
      <c r="N136" s="39">
        <f>'Entering 1'!O262</f>
        <v>0</v>
      </c>
      <c r="O136" s="39">
        <f>'Entering 1'!P262</f>
        <v>0</v>
      </c>
      <c r="P136" s="39">
        <f>'Entering 1'!Q262</f>
        <v>0</v>
      </c>
      <c r="Q136" s="39">
        <f>'Entering 1'!R262</f>
        <v>0</v>
      </c>
      <c r="R136" s="124">
        <f>'Entering 1'!S262</f>
        <v>0</v>
      </c>
    </row>
    <row r="137" spans="1:18" ht="12" customHeight="1">
      <c r="A137" s="352"/>
      <c r="B137" s="116" t="str">
        <f>'Entering 1'!C263</f>
        <v>Automobiles (6 People)</v>
      </c>
      <c r="C137" s="123">
        <f>'Entering 1'!D263</f>
        <v>0</v>
      </c>
      <c r="D137" s="39">
        <f>'Entering 1'!E263</f>
        <v>0</v>
      </c>
      <c r="E137" s="39">
        <f>'Entering 1'!F263</f>
        <v>0</v>
      </c>
      <c r="F137" s="39">
        <f>'Entering 1'!G263</f>
        <v>0</v>
      </c>
      <c r="G137" s="39">
        <f>'Entering 1'!H263</f>
        <v>0</v>
      </c>
      <c r="H137" s="39">
        <f>'Entering 1'!I263</f>
        <v>0</v>
      </c>
      <c r="I137" s="39">
        <f>'Entering 1'!J263</f>
        <v>0</v>
      </c>
      <c r="J137" s="39">
        <f>'Entering 1'!K263</f>
        <v>0</v>
      </c>
      <c r="K137" s="39">
        <f>'Entering 1'!L263</f>
        <v>0</v>
      </c>
      <c r="L137" s="39">
        <f>'Entering 1'!M263</f>
        <v>0</v>
      </c>
      <c r="M137" s="39">
        <f>'Entering 1'!N263</f>
        <v>0</v>
      </c>
      <c r="N137" s="39">
        <f>'Entering 1'!O263</f>
        <v>0</v>
      </c>
      <c r="O137" s="39">
        <f>'Entering 1'!P263</f>
        <v>0</v>
      </c>
      <c r="P137" s="39">
        <f>'Entering 1'!Q263</f>
        <v>0</v>
      </c>
      <c r="Q137" s="39">
        <f>'Entering 1'!R263</f>
        <v>0</v>
      </c>
      <c r="R137" s="124">
        <f>'Entering 1'!S263</f>
        <v>0</v>
      </c>
    </row>
    <row r="138" spans="1:18" ht="12" customHeight="1">
      <c r="A138" s="352"/>
      <c r="B138" s="116" t="str">
        <f>'Entering 1'!C264</f>
        <v>Automobiles (7 People)</v>
      </c>
      <c r="C138" s="123">
        <f>'Entering 1'!D264</f>
        <v>0</v>
      </c>
      <c r="D138" s="39">
        <f>'Entering 1'!E264</f>
        <v>0</v>
      </c>
      <c r="E138" s="39">
        <f>'Entering 1'!F264</f>
        <v>0</v>
      </c>
      <c r="F138" s="39">
        <f>'Entering 1'!G264</f>
        <v>0</v>
      </c>
      <c r="G138" s="39">
        <f>'Entering 1'!H264</f>
        <v>0</v>
      </c>
      <c r="H138" s="39">
        <f>'Entering 1'!I264</f>
        <v>0</v>
      </c>
      <c r="I138" s="39">
        <f>'Entering 1'!J264</f>
        <v>0</v>
      </c>
      <c r="J138" s="39">
        <f>'Entering 1'!K264</f>
        <v>0</v>
      </c>
      <c r="K138" s="39">
        <f>'Entering 1'!L264</f>
        <v>0</v>
      </c>
      <c r="L138" s="39">
        <f>'Entering 1'!M264</f>
        <v>0</v>
      </c>
      <c r="M138" s="39">
        <f>'Entering 1'!N264</f>
        <v>0</v>
      </c>
      <c r="N138" s="39">
        <f>'Entering 1'!O264</f>
        <v>0</v>
      </c>
      <c r="O138" s="39">
        <f>'Entering 1'!P264</f>
        <v>0</v>
      </c>
      <c r="P138" s="39">
        <f>'Entering 1'!Q264</f>
        <v>0</v>
      </c>
      <c r="Q138" s="39">
        <f>'Entering 1'!R264</f>
        <v>0</v>
      </c>
      <c r="R138" s="124">
        <f>'Entering 1'!S264</f>
        <v>0</v>
      </c>
    </row>
    <row r="139" spans="1:18" ht="12" customHeight="1">
      <c r="A139" s="352"/>
      <c r="B139" s="157" t="str">
        <f>'Entering 1'!C265</f>
        <v>Automobiles (8 People)</v>
      </c>
      <c r="C139" s="147">
        <f>'Entering 1'!D265</f>
        <v>0</v>
      </c>
      <c r="D139" s="148">
        <f>'Entering 1'!E265</f>
        <v>0</v>
      </c>
      <c r="E139" s="148">
        <f>'Entering 1'!F265</f>
        <v>0</v>
      </c>
      <c r="F139" s="148">
        <f>'Entering 1'!G265</f>
        <v>0</v>
      </c>
      <c r="G139" s="148">
        <f>'Entering 1'!H265</f>
        <v>0</v>
      </c>
      <c r="H139" s="148">
        <f>'Entering 1'!I265</f>
        <v>0</v>
      </c>
      <c r="I139" s="148">
        <f>'Entering 1'!J265</f>
        <v>0</v>
      </c>
      <c r="J139" s="148">
        <f>'Entering 1'!K265</f>
        <v>0</v>
      </c>
      <c r="K139" s="148">
        <f>'Entering 1'!L265</f>
        <v>0</v>
      </c>
      <c r="L139" s="148">
        <f>'Entering 1'!M265</f>
        <v>0</v>
      </c>
      <c r="M139" s="148">
        <f>'Entering 1'!N265</f>
        <v>0</v>
      </c>
      <c r="N139" s="148">
        <f>'Entering 1'!O265</f>
        <v>0</v>
      </c>
      <c r="O139" s="148">
        <f>'Entering 1'!P265</f>
        <v>0</v>
      </c>
      <c r="P139" s="148">
        <f>'Entering 1'!Q265</f>
        <v>0</v>
      </c>
      <c r="Q139" s="148">
        <f>'Entering 1'!R265</f>
        <v>0</v>
      </c>
      <c r="R139" s="149">
        <f>'Entering 1'!S265</f>
        <v>0</v>
      </c>
    </row>
    <row r="140" spans="1:18" ht="12" customHeight="1">
      <c r="A140" s="352"/>
      <c r="B140" s="20" t="s">
        <v>235</v>
      </c>
      <c r="C140" s="21">
        <f t="shared" ref="C140:R140" si="24">SUM(C133:C139)</f>
        <v>0</v>
      </c>
      <c r="D140" s="22">
        <f t="shared" si="24"/>
        <v>0</v>
      </c>
      <c r="E140" s="22">
        <f t="shared" si="24"/>
        <v>0</v>
      </c>
      <c r="F140" s="22">
        <f t="shared" si="24"/>
        <v>0</v>
      </c>
      <c r="G140" s="22">
        <f t="shared" si="24"/>
        <v>0</v>
      </c>
      <c r="H140" s="22">
        <f t="shared" si="24"/>
        <v>0</v>
      </c>
      <c r="I140" s="22">
        <f t="shared" si="24"/>
        <v>0</v>
      </c>
      <c r="J140" s="22">
        <f t="shared" si="24"/>
        <v>0</v>
      </c>
      <c r="K140" s="22">
        <f t="shared" si="24"/>
        <v>0</v>
      </c>
      <c r="L140" s="22">
        <f t="shared" si="24"/>
        <v>0</v>
      </c>
      <c r="M140" s="22">
        <f t="shared" si="24"/>
        <v>0</v>
      </c>
      <c r="N140" s="22">
        <f t="shared" si="24"/>
        <v>0</v>
      </c>
      <c r="O140" s="22">
        <f t="shared" si="24"/>
        <v>0</v>
      </c>
      <c r="P140" s="22">
        <f t="shared" si="24"/>
        <v>0</v>
      </c>
      <c r="Q140" s="22">
        <f t="shared" si="24"/>
        <v>0</v>
      </c>
      <c r="R140" s="23">
        <f t="shared" si="24"/>
        <v>0</v>
      </c>
    </row>
    <row r="141" spans="1:18" ht="12" customHeight="1">
      <c r="A141" s="352"/>
      <c r="B141" s="146" t="s">
        <v>236</v>
      </c>
      <c r="C141" s="147">
        <f t="shared" ref="C141:R141" si="25">(C133*2)+(C134*3)+(C135*4)+(C136*5)+(C137*6)+(C138*7)+(C139*8)</f>
        <v>0</v>
      </c>
      <c r="D141" s="148">
        <f t="shared" si="25"/>
        <v>0</v>
      </c>
      <c r="E141" s="148">
        <f t="shared" si="25"/>
        <v>0</v>
      </c>
      <c r="F141" s="148">
        <f t="shared" si="25"/>
        <v>0</v>
      </c>
      <c r="G141" s="148">
        <f t="shared" si="25"/>
        <v>0</v>
      </c>
      <c r="H141" s="148">
        <f t="shared" si="25"/>
        <v>0</v>
      </c>
      <c r="I141" s="148">
        <f t="shared" si="25"/>
        <v>0</v>
      </c>
      <c r="J141" s="148">
        <f t="shared" si="25"/>
        <v>0</v>
      </c>
      <c r="K141" s="148">
        <f t="shared" si="25"/>
        <v>0</v>
      </c>
      <c r="L141" s="148">
        <f t="shared" si="25"/>
        <v>0</v>
      </c>
      <c r="M141" s="148">
        <f t="shared" si="25"/>
        <v>0</v>
      </c>
      <c r="N141" s="148">
        <f t="shared" si="25"/>
        <v>0</v>
      </c>
      <c r="O141" s="148">
        <f t="shared" si="25"/>
        <v>0</v>
      </c>
      <c r="P141" s="148">
        <f t="shared" si="25"/>
        <v>0</v>
      </c>
      <c r="Q141" s="148">
        <f t="shared" si="25"/>
        <v>0</v>
      </c>
      <c r="R141" s="149">
        <f t="shared" si="25"/>
        <v>0</v>
      </c>
    </row>
    <row r="142" spans="1:18" ht="12" customHeight="1">
      <c r="A142" s="352"/>
      <c r="B142" s="116" t="str">
        <f>'Entering 1'!C266</f>
        <v>MTS Shuttles</v>
      </c>
      <c r="C142" s="21">
        <f>'Entering 1'!D266</f>
        <v>0</v>
      </c>
      <c r="D142" s="22">
        <f>'Entering 1'!E266</f>
        <v>0</v>
      </c>
      <c r="E142" s="22">
        <f>'Entering 1'!F266</f>
        <v>0</v>
      </c>
      <c r="F142" s="22">
        <f>'Entering 1'!G266</f>
        <v>0</v>
      </c>
      <c r="G142" s="22">
        <f>'Entering 1'!H266</f>
        <v>0</v>
      </c>
      <c r="H142" s="22">
        <f>'Entering 1'!I266</f>
        <v>0</v>
      </c>
      <c r="I142" s="22">
        <f>'Entering 1'!J266</f>
        <v>0</v>
      </c>
      <c r="J142" s="22">
        <f>'Entering 1'!K266</f>
        <v>0</v>
      </c>
      <c r="K142" s="22">
        <f>'Entering 1'!L266</f>
        <v>0</v>
      </c>
      <c r="L142" s="22">
        <f>'Entering 1'!M266</f>
        <v>0</v>
      </c>
      <c r="M142" s="22">
        <f>'Entering 1'!N266</f>
        <v>0</v>
      </c>
      <c r="N142" s="22">
        <f>'Entering 1'!O266</f>
        <v>0</v>
      </c>
      <c r="O142" s="22">
        <f>'Entering 1'!P266</f>
        <v>0</v>
      </c>
      <c r="P142" s="22">
        <f>'Entering 1'!Q266</f>
        <v>0</v>
      </c>
      <c r="Q142" s="22">
        <f>'Entering 1'!R266</f>
        <v>0</v>
      </c>
      <c r="R142" s="23">
        <f>'Entering 1'!S266</f>
        <v>0</v>
      </c>
    </row>
    <row r="143" spans="1:18" ht="12" customHeight="1">
      <c r="A143" s="352"/>
      <c r="B143" s="116" t="str">
        <f>'Entering 1'!C267</f>
        <v>Private Shuttles</v>
      </c>
      <c r="C143" s="123">
        <f>'Entering 1'!D267</f>
        <v>0</v>
      </c>
      <c r="D143" s="39">
        <f>'Entering 1'!E267</f>
        <v>0</v>
      </c>
      <c r="E143" s="39">
        <f>'Entering 1'!F267</f>
        <v>0</v>
      </c>
      <c r="F143" s="39">
        <f>'Entering 1'!G267</f>
        <v>0</v>
      </c>
      <c r="G143" s="39">
        <f>'Entering 1'!H267</f>
        <v>0</v>
      </c>
      <c r="H143" s="39">
        <f>'Entering 1'!I267</f>
        <v>0</v>
      </c>
      <c r="I143" s="39">
        <f>'Entering 1'!J267</f>
        <v>0</v>
      </c>
      <c r="J143" s="39">
        <f>'Entering 1'!K267</f>
        <v>0</v>
      </c>
      <c r="K143" s="39">
        <f>'Entering 1'!L267</f>
        <v>0</v>
      </c>
      <c r="L143" s="39">
        <f>'Entering 1'!M267</f>
        <v>0</v>
      </c>
      <c r="M143" s="39">
        <f>'Entering 1'!N267</f>
        <v>0</v>
      </c>
      <c r="N143" s="39">
        <f>'Entering 1'!O267</f>
        <v>0</v>
      </c>
      <c r="O143" s="39">
        <f>'Entering 1'!P267</f>
        <v>0</v>
      </c>
      <c r="P143" s="39">
        <f>'Entering 1'!Q267</f>
        <v>0</v>
      </c>
      <c r="Q143" s="39">
        <f>'Entering 1'!R267</f>
        <v>0</v>
      </c>
      <c r="R143" s="124">
        <f>'Entering 1'!S267</f>
        <v>0</v>
      </c>
    </row>
    <row r="144" spans="1:18" ht="12" customHeight="1">
      <c r="A144" s="352"/>
      <c r="B144" s="116" t="str">
        <f>'Entering 1'!C268</f>
        <v>Private Vanpool Vehicles</v>
      </c>
      <c r="C144" s="123">
        <f>'Entering 1'!D268</f>
        <v>0</v>
      </c>
      <c r="D144" s="39">
        <f>'Entering 1'!E268</f>
        <v>0</v>
      </c>
      <c r="E144" s="39">
        <f>'Entering 1'!F268</f>
        <v>0</v>
      </c>
      <c r="F144" s="39">
        <f>'Entering 1'!G268</f>
        <v>0</v>
      </c>
      <c r="G144" s="39">
        <f>'Entering 1'!H268</f>
        <v>0</v>
      </c>
      <c r="H144" s="39">
        <f>'Entering 1'!I268</f>
        <v>0</v>
      </c>
      <c r="I144" s="39">
        <f>'Entering 1'!J268</f>
        <v>0</v>
      </c>
      <c r="J144" s="39">
        <f>'Entering 1'!K268</f>
        <v>0</v>
      </c>
      <c r="K144" s="39">
        <f>'Entering 1'!L268</f>
        <v>0</v>
      </c>
      <c r="L144" s="39">
        <f>'Entering 1'!M268</f>
        <v>0</v>
      </c>
      <c r="M144" s="39">
        <f>'Entering 1'!N268</f>
        <v>0</v>
      </c>
      <c r="N144" s="39">
        <f>'Entering 1'!O268</f>
        <v>0</v>
      </c>
      <c r="O144" s="39">
        <f>'Entering 1'!P268</f>
        <v>0</v>
      </c>
      <c r="P144" s="39">
        <f>'Entering 1'!Q268</f>
        <v>0</v>
      </c>
      <c r="Q144" s="39">
        <f>'Entering 1'!R268</f>
        <v>0</v>
      </c>
      <c r="R144" s="124">
        <f>'Entering 1'!S268</f>
        <v>0</v>
      </c>
    </row>
    <row r="145" spans="1:18" ht="12" customHeight="1">
      <c r="A145" s="352"/>
      <c r="B145" s="116" t="str">
        <f>'Entering 1'!C269</f>
        <v>Taxis</v>
      </c>
      <c r="C145" s="123">
        <f>'Entering 1'!D269</f>
        <v>0</v>
      </c>
      <c r="D145" s="39">
        <f>'Entering 1'!E269</f>
        <v>0</v>
      </c>
      <c r="E145" s="39">
        <f>'Entering 1'!F269</f>
        <v>0</v>
      </c>
      <c r="F145" s="39">
        <f>'Entering 1'!G269</f>
        <v>0</v>
      </c>
      <c r="G145" s="39">
        <f>'Entering 1'!H269</f>
        <v>0</v>
      </c>
      <c r="H145" s="39">
        <f>'Entering 1'!I269</f>
        <v>0</v>
      </c>
      <c r="I145" s="39">
        <f>'Entering 1'!J269</f>
        <v>0</v>
      </c>
      <c r="J145" s="39">
        <f>'Entering 1'!K269</f>
        <v>0</v>
      </c>
      <c r="K145" s="39">
        <f>'Entering 1'!L269</f>
        <v>0</v>
      </c>
      <c r="L145" s="39">
        <f>'Entering 1'!M269</f>
        <v>0</v>
      </c>
      <c r="M145" s="39">
        <f>'Entering 1'!N269</f>
        <v>0</v>
      </c>
      <c r="N145" s="39">
        <f>'Entering 1'!O269</f>
        <v>0</v>
      </c>
      <c r="O145" s="39">
        <f>'Entering 1'!P269</f>
        <v>0</v>
      </c>
      <c r="P145" s="39">
        <f>'Entering 1'!Q269</f>
        <v>0</v>
      </c>
      <c r="Q145" s="39">
        <f>'Entering 1'!R269</f>
        <v>0</v>
      </c>
      <c r="R145" s="124">
        <f>'Entering 1'!S269</f>
        <v>0</v>
      </c>
    </row>
    <row r="146" spans="1:18" ht="12" customHeight="1">
      <c r="A146" s="352"/>
      <c r="B146" s="116" t="str">
        <f>'Entering 1'!C270</f>
        <v>Uber/Lyft Vehicles</v>
      </c>
      <c r="C146" s="123">
        <f>'Entering 1'!D270</f>
        <v>0</v>
      </c>
      <c r="D146" s="39">
        <f>'Entering 1'!E270</f>
        <v>0</v>
      </c>
      <c r="E146" s="39">
        <f>'Entering 1'!F270</f>
        <v>0</v>
      </c>
      <c r="F146" s="39">
        <f>'Entering 1'!G270</f>
        <v>0</v>
      </c>
      <c r="G146" s="39">
        <f>'Entering 1'!H270</f>
        <v>0</v>
      </c>
      <c r="H146" s="39">
        <f>'Entering 1'!I270</f>
        <v>0</v>
      </c>
      <c r="I146" s="39">
        <f>'Entering 1'!J270</f>
        <v>0</v>
      </c>
      <c r="J146" s="39">
        <f>'Entering 1'!K270</f>
        <v>0</v>
      </c>
      <c r="K146" s="39">
        <f>'Entering 1'!L270</f>
        <v>0</v>
      </c>
      <c r="L146" s="39">
        <f>'Entering 1'!M270</f>
        <v>0</v>
      </c>
      <c r="M146" s="39">
        <f>'Entering 1'!N270</f>
        <v>0</v>
      </c>
      <c r="N146" s="39">
        <f>'Entering 1'!O270</f>
        <v>0</v>
      </c>
      <c r="O146" s="39">
        <f>'Entering 1'!P270</f>
        <v>0</v>
      </c>
      <c r="P146" s="39">
        <f>'Entering 1'!Q270</f>
        <v>0</v>
      </c>
      <c r="Q146" s="39">
        <f>'Entering 1'!R270</f>
        <v>0</v>
      </c>
      <c r="R146" s="124">
        <f>'Entering 1'!S270</f>
        <v>0</v>
      </c>
    </row>
    <row r="147" spans="1:18" ht="12" customHeight="1">
      <c r="A147" s="352"/>
      <c r="B147" s="136" t="str">
        <f>'Entering 1'!C283</f>
        <v>MTS Shuttle People</v>
      </c>
      <c r="C147" s="120">
        <f>'Entering 1'!D283</f>
        <v>0</v>
      </c>
      <c r="D147" s="121">
        <f>'Entering 1'!E283</f>
        <v>0</v>
      </c>
      <c r="E147" s="121">
        <f>'Entering 1'!F283</f>
        <v>0</v>
      </c>
      <c r="F147" s="121">
        <f>'Entering 1'!G283</f>
        <v>0</v>
      </c>
      <c r="G147" s="121">
        <f>'Entering 1'!H283</f>
        <v>0</v>
      </c>
      <c r="H147" s="121">
        <f>'Entering 1'!I283</f>
        <v>0</v>
      </c>
      <c r="I147" s="121">
        <f>'Entering 1'!J283</f>
        <v>0</v>
      </c>
      <c r="J147" s="121">
        <f>'Entering 1'!K283</f>
        <v>0</v>
      </c>
      <c r="K147" s="121">
        <f>'Entering 1'!L283</f>
        <v>0</v>
      </c>
      <c r="L147" s="121">
        <f>'Entering 1'!M283</f>
        <v>0</v>
      </c>
      <c r="M147" s="121">
        <f>'Entering 1'!N283</f>
        <v>0</v>
      </c>
      <c r="N147" s="121">
        <f>'Entering 1'!O283</f>
        <v>0</v>
      </c>
      <c r="O147" s="121">
        <f>'Entering 1'!P283</f>
        <v>0</v>
      </c>
      <c r="P147" s="121">
        <f>'Entering 1'!Q283</f>
        <v>0</v>
      </c>
      <c r="Q147" s="121">
        <f>'Entering 1'!R283</f>
        <v>0</v>
      </c>
      <c r="R147" s="122">
        <f>'Entering 1'!S283</f>
        <v>0</v>
      </c>
    </row>
    <row r="148" spans="1:18" ht="12" customHeight="1">
      <c r="A148" s="352"/>
      <c r="B148" s="136" t="str">
        <f>'Entering 1'!C284</f>
        <v>Private Shuttle People</v>
      </c>
      <c r="C148" s="120">
        <f>'Entering 1'!D284</f>
        <v>0</v>
      </c>
      <c r="D148" s="121">
        <f>'Entering 1'!E284</f>
        <v>0</v>
      </c>
      <c r="E148" s="121">
        <f>'Entering 1'!F284</f>
        <v>0</v>
      </c>
      <c r="F148" s="121">
        <f>'Entering 1'!G284</f>
        <v>0</v>
      </c>
      <c r="G148" s="121">
        <f>'Entering 1'!H284</f>
        <v>0</v>
      </c>
      <c r="H148" s="121">
        <f>'Entering 1'!I284</f>
        <v>0</v>
      </c>
      <c r="I148" s="121">
        <f>'Entering 1'!J284</f>
        <v>0</v>
      </c>
      <c r="J148" s="121">
        <f>'Entering 1'!K284</f>
        <v>0</v>
      </c>
      <c r="K148" s="121">
        <f>'Entering 1'!L284</f>
        <v>0</v>
      </c>
      <c r="L148" s="121">
        <f>'Entering 1'!M284</f>
        <v>0</v>
      </c>
      <c r="M148" s="121">
        <f>'Entering 1'!N284</f>
        <v>0</v>
      </c>
      <c r="N148" s="121">
        <f>'Entering 1'!O284</f>
        <v>0</v>
      </c>
      <c r="O148" s="121">
        <f>'Entering 1'!P284</f>
        <v>0</v>
      </c>
      <c r="P148" s="121">
        <f>'Entering 1'!Q284</f>
        <v>0</v>
      </c>
      <c r="Q148" s="121">
        <f>'Entering 1'!R284</f>
        <v>0</v>
      </c>
      <c r="R148" s="122">
        <f>'Entering 1'!S284</f>
        <v>0</v>
      </c>
    </row>
    <row r="149" spans="1:18" ht="12" customHeight="1">
      <c r="A149" s="352"/>
      <c r="B149" s="136" t="str">
        <f>'Entering 1'!C285</f>
        <v>Private Vanpool People</v>
      </c>
      <c r="C149" s="120">
        <f>'Entering 1'!D285</f>
        <v>0</v>
      </c>
      <c r="D149" s="121">
        <f>'Entering 1'!E285</f>
        <v>0</v>
      </c>
      <c r="E149" s="121">
        <f>'Entering 1'!F285</f>
        <v>0</v>
      </c>
      <c r="F149" s="121">
        <f>'Entering 1'!G285</f>
        <v>0</v>
      </c>
      <c r="G149" s="121">
        <f>'Entering 1'!H285</f>
        <v>0</v>
      </c>
      <c r="H149" s="121">
        <f>'Entering 1'!I285</f>
        <v>0</v>
      </c>
      <c r="I149" s="121">
        <f>'Entering 1'!J285</f>
        <v>0</v>
      </c>
      <c r="J149" s="121">
        <f>'Entering 1'!K285</f>
        <v>0</v>
      </c>
      <c r="K149" s="121">
        <f>'Entering 1'!L285</f>
        <v>0</v>
      </c>
      <c r="L149" s="121">
        <f>'Entering 1'!M285</f>
        <v>0</v>
      </c>
      <c r="M149" s="121">
        <f>'Entering 1'!N285</f>
        <v>0</v>
      </c>
      <c r="N149" s="121">
        <f>'Entering 1'!O285</f>
        <v>0</v>
      </c>
      <c r="O149" s="121">
        <f>'Entering 1'!P285</f>
        <v>0</v>
      </c>
      <c r="P149" s="121">
        <f>'Entering 1'!Q285</f>
        <v>0</v>
      </c>
      <c r="Q149" s="121">
        <f>'Entering 1'!R285</f>
        <v>0</v>
      </c>
      <c r="R149" s="122">
        <f>'Entering 1'!S285</f>
        <v>0</v>
      </c>
    </row>
    <row r="150" spans="1:18" ht="12" customHeight="1">
      <c r="A150" s="352"/>
      <c r="B150" s="136" t="str">
        <f>'Entering 1'!C286</f>
        <v>Taxi People</v>
      </c>
      <c r="C150" s="120">
        <f>'Entering 1'!D286</f>
        <v>0</v>
      </c>
      <c r="D150" s="121">
        <f>'Entering 1'!E286</f>
        <v>0</v>
      </c>
      <c r="E150" s="121">
        <f>'Entering 1'!F286</f>
        <v>0</v>
      </c>
      <c r="F150" s="121">
        <f>'Entering 1'!G286</f>
        <v>0</v>
      </c>
      <c r="G150" s="121">
        <f>'Entering 1'!H286</f>
        <v>0</v>
      </c>
      <c r="H150" s="121">
        <f>'Entering 1'!I286</f>
        <v>0</v>
      </c>
      <c r="I150" s="121">
        <f>'Entering 1'!J286</f>
        <v>0</v>
      </c>
      <c r="J150" s="121">
        <f>'Entering 1'!K286</f>
        <v>0</v>
      </c>
      <c r="K150" s="121">
        <f>'Entering 1'!L286</f>
        <v>0</v>
      </c>
      <c r="L150" s="121">
        <f>'Entering 1'!M286</f>
        <v>0</v>
      </c>
      <c r="M150" s="121">
        <f>'Entering 1'!N286</f>
        <v>0</v>
      </c>
      <c r="N150" s="121">
        <f>'Entering 1'!O286</f>
        <v>0</v>
      </c>
      <c r="O150" s="121">
        <f>'Entering 1'!P286</f>
        <v>0</v>
      </c>
      <c r="P150" s="121">
        <f>'Entering 1'!Q286</f>
        <v>0</v>
      </c>
      <c r="Q150" s="121">
        <f>'Entering 1'!R286</f>
        <v>0</v>
      </c>
      <c r="R150" s="122">
        <f>'Entering 1'!S286</f>
        <v>0</v>
      </c>
    </row>
    <row r="151" spans="1:18" ht="12" customHeight="1">
      <c r="A151" s="352"/>
      <c r="B151" s="136" t="str">
        <f>'Entering 1'!C287</f>
        <v>Uber/Lyft People</v>
      </c>
      <c r="C151" s="120">
        <f>'Entering 1'!D287</f>
        <v>0</v>
      </c>
      <c r="D151" s="121">
        <f>'Entering 1'!E287</f>
        <v>0</v>
      </c>
      <c r="E151" s="121">
        <f>'Entering 1'!F287</f>
        <v>0</v>
      </c>
      <c r="F151" s="121">
        <f>'Entering 1'!G287</f>
        <v>0</v>
      </c>
      <c r="G151" s="121">
        <f>'Entering 1'!H287</f>
        <v>0</v>
      </c>
      <c r="H151" s="121">
        <f>'Entering 1'!I287</f>
        <v>0</v>
      </c>
      <c r="I151" s="121">
        <f>'Entering 1'!J287</f>
        <v>0</v>
      </c>
      <c r="J151" s="121">
        <f>'Entering 1'!K287</f>
        <v>0</v>
      </c>
      <c r="K151" s="121">
        <f>'Entering 1'!L287</f>
        <v>0</v>
      </c>
      <c r="L151" s="121">
        <f>'Entering 1'!M287</f>
        <v>0</v>
      </c>
      <c r="M151" s="121">
        <f>'Entering 1'!N287</f>
        <v>0</v>
      </c>
      <c r="N151" s="121">
        <f>'Entering 1'!O287</f>
        <v>0</v>
      </c>
      <c r="O151" s="121">
        <f>'Entering 1'!P287</f>
        <v>0</v>
      </c>
      <c r="P151" s="121">
        <f>'Entering 1'!Q287</f>
        <v>0</v>
      </c>
      <c r="Q151" s="121">
        <f>'Entering 1'!R287</f>
        <v>0</v>
      </c>
      <c r="R151" s="122">
        <f>'Entering 1'!S287</f>
        <v>0</v>
      </c>
    </row>
    <row r="152" spans="1:18" ht="12" customHeight="1">
      <c r="A152" s="352"/>
      <c r="B152" s="137" t="s">
        <v>239</v>
      </c>
      <c r="C152" s="123">
        <f t="shared" ref="C152:R152" si="26">SUM(C140,C142:C146)</f>
        <v>0</v>
      </c>
      <c r="D152" s="39">
        <f t="shared" si="26"/>
        <v>0</v>
      </c>
      <c r="E152" s="39">
        <f t="shared" si="26"/>
        <v>0</v>
      </c>
      <c r="F152" s="39">
        <f t="shared" si="26"/>
        <v>0</v>
      </c>
      <c r="G152" s="39">
        <f t="shared" si="26"/>
        <v>0</v>
      </c>
      <c r="H152" s="39">
        <f t="shared" si="26"/>
        <v>0</v>
      </c>
      <c r="I152" s="39">
        <f t="shared" si="26"/>
        <v>0</v>
      </c>
      <c r="J152" s="39">
        <f t="shared" si="26"/>
        <v>0</v>
      </c>
      <c r="K152" s="39">
        <f t="shared" si="26"/>
        <v>0</v>
      </c>
      <c r="L152" s="39">
        <f t="shared" si="26"/>
        <v>0</v>
      </c>
      <c r="M152" s="39">
        <f t="shared" si="26"/>
        <v>0</v>
      </c>
      <c r="N152" s="39">
        <f t="shared" si="26"/>
        <v>0</v>
      </c>
      <c r="O152" s="39">
        <f t="shared" si="26"/>
        <v>0</v>
      </c>
      <c r="P152" s="39">
        <f t="shared" si="26"/>
        <v>0</v>
      </c>
      <c r="Q152" s="39">
        <f t="shared" si="26"/>
        <v>0</v>
      </c>
      <c r="R152" s="124">
        <f t="shared" si="26"/>
        <v>0</v>
      </c>
    </row>
    <row r="153" spans="1:18" ht="12" customHeight="1">
      <c r="A153" s="353"/>
      <c r="B153" s="139" t="s">
        <v>240</v>
      </c>
      <c r="C153" s="152">
        <f t="shared" ref="C153:R153" si="27">(C141+SUM(C147:C151))</f>
        <v>0</v>
      </c>
      <c r="D153" s="153">
        <f t="shared" si="27"/>
        <v>0</v>
      </c>
      <c r="E153" s="153">
        <f t="shared" si="27"/>
        <v>0</v>
      </c>
      <c r="F153" s="153">
        <f t="shared" si="27"/>
        <v>0</v>
      </c>
      <c r="G153" s="153">
        <f t="shared" si="27"/>
        <v>0</v>
      </c>
      <c r="H153" s="153">
        <f t="shared" si="27"/>
        <v>0</v>
      </c>
      <c r="I153" s="153">
        <f t="shared" si="27"/>
        <v>0</v>
      </c>
      <c r="J153" s="153">
        <f t="shared" si="27"/>
        <v>0</v>
      </c>
      <c r="K153" s="153">
        <f t="shared" si="27"/>
        <v>0</v>
      </c>
      <c r="L153" s="153">
        <f t="shared" si="27"/>
        <v>0</v>
      </c>
      <c r="M153" s="153">
        <f t="shared" si="27"/>
        <v>0</v>
      </c>
      <c r="N153" s="153">
        <f t="shared" si="27"/>
        <v>0</v>
      </c>
      <c r="O153" s="153">
        <f t="shared" si="27"/>
        <v>0</v>
      </c>
      <c r="P153" s="153">
        <f t="shared" si="27"/>
        <v>0</v>
      </c>
      <c r="Q153" s="153">
        <f t="shared" si="27"/>
        <v>0</v>
      </c>
      <c r="R153" s="154">
        <f t="shared" si="27"/>
        <v>0</v>
      </c>
    </row>
    <row r="154" spans="1:18" ht="12" customHeight="1">
      <c r="A154" s="365" t="s">
        <v>198</v>
      </c>
      <c r="B154" s="116" t="str">
        <f>'Entering 1'!C299</f>
        <v>Automobiles (2 People)</v>
      </c>
      <c r="C154" s="123">
        <f>'Entering 1'!D299</f>
        <v>16</v>
      </c>
      <c r="D154" s="39">
        <f>'Entering 1'!E299</f>
        <v>6</v>
      </c>
      <c r="E154" s="39">
        <f>'Entering 1'!F299</f>
        <v>7</v>
      </c>
      <c r="F154" s="39">
        <f>'Entering 1'!G299</f>
        <v>4</v>
      </c>
      <c r="G154" s="39">
        <f>'Entering 1'!H299</f>
        <v>13</v>
      </c>
      <c r="H154" s="39">
        <f>'Entering 1'!I299</f>
        <v>7</v>
      </c>
      <c r="I154" s="39">
        <f>'Entering 1'!J299</f>
        <v>7</v>
      </c>
      <c r="J154" s="39">
        <f>'Entering 1'!K299</f>
        <v>19</v>
      </c>
      <c r="K154" s="39">
        <f>'Entering 1'!L299</f>
        <v>22</v>
      </c>
      <c r="L154" s="39">
        <f>'Entering 1'!M299</f>
        <v>17</v>
      </c>
      <c r="M154" s="39">
        <f>'Entering 1'!N299</f>
        <v>9</v>
      </c>
      <c r="N154" s="39">
        <f>'Entering 1'!O299</f>
        <v>3</v>
      </c>
      <c r="O154" s="39">
        <f>'Entering 1'!P299</f>
        <v>0</v>
      </c>
      <c r="P154" s="39">
        <f>'Entering 1'!Q299</f>
        <v>11</v>
      </c>
      <c r="Q154" s="39">
        <f>'Entering 1'!R299</f>
        <v>0</v>
      </c>
      <c r="R154" s="124">
        <f>'Entering 1'!S299</f>
        <v>0</v>
      </c>
    </row>
    <row r="155" spans="1:18" ht="12" customHeight="1">
      <c r="A155" s="352"/>
      <c r="B155" s="116" t="str">
        <f>'Entering 1'!C300</f>
        <v>Automobiles (3 People)</v>
      </c>
      <c r="C155" s="123">
        <f>'Entering 1'!D300</f>
        <v>1</v>
      </c>
      <c r="D155" s="39">
        <f>'Entering 1'!E300</f>
        <v>1</v>
      </c>
      <c r="E155" s="39">
        <f>'Entering 1'!F300</f>
        <v>0</v>
      </c>
      <c r="F155" s="39">
        <f>'Entering 1'!G300</f>
        <v>2</v>
      </c>
      <c r="G155" s="39">
        <f>'Entering 1'!H300</f>
        <v>1</v>
      </c>
      <c r="H155" s="39">
        <f>'Entering 1'!I300</f>
        <v>0</v>
      </c>
      <c r="I155" s="39">
        <f>'Entering 1'!J300</f>
        <v>2</v>
      </c>
      <c r="J155" s="39">
        <f>'Entering 1'!K300</f>
        <v>0</v>
      </c>
      <c r="K155" s="39">
        <f>'Entering 1'!L300</f>
        <v>4</v>
      </c>
      <c r="L155" s="39">
        <f>'Entering 1'!M300</f>
        <v>1</v>
      </c>
      <c r="M155" s="39">
        <f>'Entering 1'!N300</f>
        <v>1</v>
      </c>
      <c r="N155" s="39">
        <f>'Entering 1'!O300</f>
        <v>0</v>
      </c>
      <c r="O155" s="39">
        <f>'Entering 1'!P300</f>
        <v>0</v>
      </c>
      <c r="P155" s="39">
        <f>'Entering 1'!Q300</f>
        <v>1</v>
      </c>
      <c r="Q155" s="39">
        <f>'Entering 1'!R300</f>
        <v>0</v>
      </c>
      <c r="R155" s="124">
        <f>'Entering 1'!S300</f>
        <v>0</v>
      </c>
    </row>
    <row r="156" spans="1:18" ht="12" customHeight="1">
      <c r="A156" s="352"/>
      <c r="B156" s="116" t="str">
        <f>'Entering 1'!C301</f>
        <v>Automobiles (4 People)</v>
      </c>
      <c r="C156" s="123">
        <f>'Entering 1'!D301</f>
        <v>0</v>
      </c>
      <c r="D156" s="39">
        <f>'Entering 1'!E301</f>
        <v>0</v>
      </c>
      <c r="E156" s="39">
        <f>'Entering 1'!F301</f>
        <v>0</v>
      </c>
      <c r="F156" s="39">
        <f>'Entering 1'!G301</f>
        <v>0</v>
      </c>
      <c r="G156" s="39">
        <f>'Entering 1'!H301</f>
        <v>0</v>
      </c>
      <c r="H156" s="39">
        <f>'Entering 1'!I301</f>
        <v>0</v>
      </c>
      <c r="I156" s="39">
        <f>'Entering 1'!J301</f>
        <v>0</v>
      </c>
      <c r="J156" s="39">
        <f>'Entering 1'!K301</f>
        <v>1</v>
      </c>
      <c r="K156" s="39">
        <f>'Entering 1'!L301</f>
        <v>0</v>
      </c>
      <c r="L156" s="39">
        <f>'Entering 1'!M301</f>
        <v>0</v>
      </c>
      <c r="M156" s="39">
        <f>'Entering 1'!N301</f>
        <v>0</v>
      </c>
      <c r="N156" s="39">
        <f>'Entering 1'!O301</f>
        <v>0</v>
      </c>
      <c r="O156" s="39">
        <f>'Entering 1'!P301</f>
        <v>0</v>
      </c>
      <c r="P156" s="39">
        <f>'Entering 1'!Q301</f>
        <v>0</v>
      </c>
      <c r="Q156" s="39">
        <f>'Entering 1'!R301</f>
        <v>0</v>
      </c>
      <c r="R156" s="124">
        <f>'Entering 1'!S301</f>
        <v>0</v>
      </c>
    </row>
    <row r="157" spans="1:18" ht="12" customHeight="1">
      <c r="A157" s="352"/>
      <c r="B157" s="116" t="str">
        <f>'Entering 1'!C302</f>
        <v>Automobiles (5 People)</v>
      </c>
      <c r="C157" s="123">
        <f>'Entering 1'!D302</f>
        <v>0</v>
      </c>
      <c r="D157" s="39">
        <f>'Entering 1'!E302</f>
        <v>0</v>
      </c>
      <c r="E157" s="39">
        <f>'Entering 1'!F302</f>
        <v>0</v>
      </c>
      <c r="F157" s="39">
        <f>'Entering 1'!G302</f>
        <v>0</v>
      </c>
      <c r="G157" s="39">
        <f>'Entering 1'!H302</f>
        <v>0</v>
      </c>
      <c r="H157" s="39">
        <f>'Entering 1'!I302</f>
        <v>0</v>
      </c>
      <c r="I157" s="39">
        <f>'Entering 1'!J302</f>
        <v>0</v>
      </c>
      <c r="J157" s="39">
        <f>'Entering 1'!K302</f>
        <v>0</v>
      </c>
      <c r="K157" s="39">
        <f>'Entering 1'!L302</f>
        <v>0</v>
      </c>
      <c r="L157" s="39">
        <f>'Entering 1'!M302</f>
        <v>0</v>
      </c>
      <c r="M157" s="39">
        <f>'Entering 1'!N302</f>
        <v>0</v>
      </c>
      <c r="N157" s="39">
        <f>'Entering 1'!O302</f>
        <v>0</v>
      </c>
      <c r="O157" s="39">
        <f>'Entering 1'!P302</f>
        <v>0</v>
      </c>
      <c r="P157" s="39">
        <f>'Entering 1'!Q302</f>
        <v>0</v>
      </c>
      <c r="Q157" s="39">
        <f>'Entering 1'!R302</f>
        <v>0</v>
      </c>
      <c r="R157" s="124">
        <f>'Entering 1'!S302</f>
        <v>0</v>
      </c>
    </row>
    <row r="158" spans="1:18" ht="12" customHeight="1">
      <c r="A158" s="352"/>
      <c r="B158" s="116" t="str">
        <f>'Entering 1'!C303</f>
        <v>Automobiles (6 People)</v>
      </c>
      <c r="C158" s="123">
        <f>'Entering 1'!D303</f>
        <v>0</v>
      </c>
      <c r="D158" s="39">
        <f>'Entering 1'!E303</f>
        <v>0</v>
      </c>
      <c r="E158" s="39">
        <f>'Entering 1'!F303</f>
        <v>0</v>
      </c>
      <c r="F158" s="39">
        <f>'Entering 1'!G303</f>
        <v>0</v>
      </c>
      <c r="G158" s="39">
        <f>'Entering 1'!H303</f>
        <v>0</v>
      </c>
      <c r="H158" s="39">
        <f>'Entering 1'!I303</f>
        <v>0</v>
      </c>
      <c r="I158" s="39">
        <f>'Entering 1'!J303</f>
        <v>0</v>
      </c>
      <c r="J158" s="39">
        <f>'Entering 1'!K303</f>
        <v>0</v>
      </c>
      <c r="K158" s="39">
        <f>'Entering 1'!L303</f>
        <v>0</v>
      </c>
      <c r="L158" s="39">
        <f>'Entering 1'!M303</f>
        <v>0</v>
      </c>
      <c r="M158" s="39">
        <f>'Entering 1'!N303</f>
        <v>0</v>
      </c>
      <c r="N158" s="39">
        <f>'Entering 1'!O303</f>
        <v>0</v>
      </c>
      <c r="O158" s="39">
        <f>'Entering 1'!P303</f>
        <v>0</v>
      </c>
      <c r="P158" s="39">
        <f>'Entering 1'!Q303</f>
        <v>0</v>
      </c>
      <c r="Q158" s="39">
        <f>'Entering 1'!R303</f>
        <v>0</v>
      </c>
      <c r="R158" s="124">
        <f>'Entering 1'!S303</f>
        <v>0</v>
      </c>
    </row>
    <row r="159" spans="1:18" ht="12" customHeight="1">
      <c r="A159" s="352"/>
      <c r="B159" s="116" t="str">
        <f>'Entering 1'!C304</f>
        <v>Automobiles (7 People)</v>
      </c>
      <c r="C159" s="123">
        <f>'Entering 1'!D304</f>
        <v>0</v>
      </c>
      <c r="D159" s="39">
        <f>'Entering 1'!E304</f>
        <v>0</v>
      </c>
      <c r="E159" s="39">
        <f>'Entering 1'!F304</f>
        <v>0</v>
      </c>
      <c r="F159" s="39">
        <f>'Entering 1'!G304</f>
        <v>0</v>
      </c>
      <c r="G159" s="39">
        <f>'Entering 1'!H304</f>
        <v>0</v>
      </c>
      <c r="H159" s="39">
        <f>'Entering 1'!I304</f>
        <v>0</v>
      </c>
      <c r="I159" s="39">
        <f>'Entering 1'!J304</f>
        <v>0</v>
      </c>
      <c r="J159" s="39">
        <f>'Entering 1'!K304</f>
        <v>0</v>
      </c>
      <c r="K159" s="39">
        <f>'Entering 1'!L304</f>
        <v>0</v>
      </c>
      <c r="L159" s="39">
        <f>'Entering 1'!M304</f>
        <v>0</v>
      </c>
      <c r="M159" s="39">
        <f>'Entering 1'!N304</f>
        <v>0</v>
      </c>
      <c r="N159" s="39">
        <f>'Entering 1'!O304</f>
        <v>0</v>
      </c>
      <c r="O159" s="39">
        <f>'Entering 1'!P304</f>
        <v>0</v>
      </c>
      <c r="P159" s="39">
        <f>'Entering 1'!Q304</f>
        <v>0</v>
      </c>
      <c r="Q159" s="39">
        <f>'Entering 1'!R304</f>
        <v>0</v>
      </c>
      <c r="R159" s="124">
        <f>'Entering 1'!S304</f>
        <v>0</v>
      </c>
    </row>
    <row r="160" spans="1:18" ht="12" customHeight="1">
      <c r="A160" s="352"/>
      <c r="B160" s="157" t="str">
        <f>'Entering 1'!C305</f>
        <v>Automobiles (8 People)</v>
      </c>
      <c r="C160" s="147">
        <f>'Entering 1'!D305</f>
        <v>0</v>
      </c>
      <c r="D160" s="148">
        <f>'Entering 1'!E305</f>
        <v>0</v>
      </c>
      <c r="E160" s="148">
        <f>'Entering 1'!F305</f>
        <v>0</v>
      </c>
      <c r="F160" s="148">
        <f>'Entering 1'!G305</f>
        <v>0</v>
      </c>
      <c r="G160" s="148">
        <f>'Entering 1'!H305</f>
        <v>0</v>
      </c>
      <c r="H160" s="148">
        <f>'Entering 1'!I305</f>
        <v>0</v>
      </c>
      <c r="I160" s="148">
        <f>'Entering 1'!J305</f>
        <v>0</v>
      </c>
      <c r="J160" s="148">
        <f>'Entering 1'!K305</f>
        <v>0</v>
      </c>
      <c r="K160" s="148">
        <f>'Entering 1'!L305</f>
        <v>0</v>
      </c>
      <c r="L160" s="148">
        <f>'Entering 1'!M305</f>
        <v>0</v>
      </c>
      <c r="M160" s="148">
        <f>'Entering 1'!N305</f>
        <v>0</v>
      </c>
      <c r="N160" s="148">
        <f>'Entering 1'!O305</f>
        <v>0</v>
      </c>
      <c r="O160" s="148">
        <f>'Entering 1'!P305</f>
        <v>0</v>
      </c>
      <c r="P160" s="148">
        <f>'Entering 1'!Q305</f>
        <v>0</v>
      </c>
      <c r="Q160" s="148">
        <f>'Entering 1'!R305</f>
        <v>0</v>
      </c>
      <c r="R160" s="149">
        <f>'Entering 1'!S305</f>
        <v>0</v>
      </c>
    </row>
    <row r="161" spans="1:18" ht="12" customHeight="1">
      <c r="A161" s="352"/>
      <c r="B161" s="20" t="s">
        <v>235</v>
      </c>
      <c r="C161" s="21">
        <f t="shared" ref="C161:R161" si="28">SUM(C154:C160)</f>
        <v>17</v>
      </c>
      <c r="D161" s="22">
        <f t="shared" si="28"/>
        <v>7</v>
      </c>
      <c r="E161" s="22">
        <f t="shared" si="28"/>
        <v>7</v>
      </c>
      <c r="F161" s="22">
        <f t="shared" si="28"/>
        <v>6</v>
      </c>
      <c r="G161" s="22">
        <f t="shared" si="28"/>
        <v>14</v>
      </c>
      <c r="H161" s="22">
        <f t="shared" si="28"/>
        <v>7</v>
      </c>
      <c r="I161" s="22">
        <f t="shared" si="28"/>
        <v>9</v>
      </c>
      <c r="J161" s="22">
        <f t="shared" si="28"/>
        <v>20</v>
      </c>
      <c r="K161" s="22">
        <f t="shared" si="28"/>
        <v>26</v>
      </c>
      <c r="L161" s="22">
        <f t="shared" si="28"/>
        <v>18</v>
      </c>
      <c r="M161" s="22">
        <f t="shared" si="28"/>
        <v>10</v>
      </c>
      <c r="N161" s="22">
        <f t="shared" si="28"/>
        <v>3</v>
      </c>
      <c r="O161" s="22">
        <f t="shared" si="28"/>
        <v>0</v>
      </c>
      <c r="P161" s="22">
        <f t="shared" si="28"/>
        <v>12</v>
      </c>
      <c r="Q161" s="22">
        <f t="shared" si="28"/>
        <v>0</v>
      </c>
      <c r="R161" s="23">
        <f t="shared" si="28"/>
        <v>0</v>
      </c>
    </row>
    <row r="162" spans="1:18" ht="12" customHeight="1">
      <c r="A162" s="352"/>
      <c r="B162" s="146" t="s">
        <v>236</v>
      </c>
      <c r="C162" s="147">
        <f t="shared" ref="C162:R162" si="29">(C154*2)+(C155*3)+(C156*4)+(C157*5)+(C158*6)+(C159*7)+(C160*8)</f>
        <v>35</v>
      </c>
      <c r="D162" s="148">
        <f t="shared" si="29"/>
        <v>15</v>
      </c>
      <c r="E162" s="148">
        <f t="shared" si="29"/>
        <v>14</v>
      </c>
      <c r="F162" s="148">
        <f t="shared" si="29"/>
        <v>14</v>
      </c>
      <c r="G162" s="148">
        <f t="shared" si="29"/>
        <v>29</v>
      </c>
      <c r="H162" s="148">
        <f t="shared" si="29"/>
        <v>14</v>
      </c>
      <c r="I162" s="148">
        <f t="shared" si="29"/>
        <v>20</v>
      </c>
      <c r="J162" s="148">
        <f t="shared" si="29"/>
        <v>42</v>
      </c>
      <c r="K162" s="148">
        <f t="shared" si="29"/>
        <v>56</v>
      </c>
      <c r="L162" s="148">
        <f t="shared" si="29"/>
        <v>37</v>
      </c>
      <c r="M162" s="148">
        <f t="shared" si="29"/>
        <v>21</v>
      </c>
      <c r="N162" s="148">
        <f t="shared" si="29"/>
        <v>6</v>
      </c>
      <c r="O162" s="148">
        <f t="shared" si="29"/>
        <v>0</v>
      </c>
      <c r="P162" s="148">
        <f t="shared" si="29"/>
        <v>25</v>
      </c>
      <c r="Q162" s="148">
        <f t="shared" si="29"/>
        <v>0</v>
      </c>
      <c r="R162" s="149">
        <f t="shared" si="29"/>
        <v>0</v>
      </c>
    </row>
    <row r="163" spans="1:18" ht="12" customHeight="1">
      <c r="A163" s="352"/>
      <c r="B163" s="29" t="str">
        <f>'Entering 1'!C306</f>
        <v>MTS Shuttles</v>
      </c>
      <c r="C163" s="21">
        <f>'Entering 1'!D306</f>
        <v>0</v>
      </c>
      <c r="D163" s="22">
        <f>'Entering 1'!E306</f>
        <v>3</v>
      </c>
      <c r="E163" s="22">
        <f>'Entering 1'!F306</f>
        <v>0</v>
      </c>
      <c r="F163" s="22">
        <f>'Entering 1'!G306</f>
        <v>0</v>
      </c>
      <c r="G163" s="22">
        <f>'Entering 1'!H306</f>
        <v>0</v>
      </c>
      <c r="H163" s="22">
        <f>'Entering 1'!I306</f>
        <v>1</v>
      </c>
      <c r="I163" s="22">
        <f>'Entering 1'!J306</f>
        <v>0</v>
      </c>
      <c r="J163" s="22">
        <f>'Entering 1'!K306</f>
        <v>0</v>
      </c>
      <c r="K163" s="22">
        <f>'Entering 1'!L306</f>
        <v>0</v>
      </c>
      <c r="L163" s="22">
        <f>'Entering 1'!M306</f>
        <v>0</v>
      </c>
      <c r="M163" s="22">
        <f>'Entering 1'!N306</f>
        <v>0</v>
      </c>
      <c r="N163" s="22">
        <f>'Entering 1'!O306</f>
        <v>0</v>
      </c>
      <c r="O163" s="22">
        <f>'Entering 1'!P306</f>
        <v>0</v>
      </c>
      <c r="P163" s="22">
        <f>'Entering 1'!Q306</f>
        <v>0</v>
      </c>
      <c r="Q163" s="22">
        <f>'Entering 1'!R306</f>
        <v>0</v>
      </c>
      <c r="R163" s="23">
        <f>'Entering 1'!S306</f>
        <v>0</v>
      </c>
    </row>
    <row r="164" spans="1:18" ht="12" customHeight="1">
      <c r="A164" s="352"/>
      <c r="B164" s="137" t="str">
        <f>'Entering 1'!C307</f>
        <v>Private Shuttles</v>
      </c>
      <c r="C164" s="123">
        <f>'Entering 1'!D307</f>
        <v>0</v>
      </c>
      <c r="D164" s="39">
        <f>'Entering 1'!E307</f>
        <v>0</v>
      </c>
      <c r="E164" s="39">
        <f>'Entering 1'!F307</f>
        <v>0</v>
      </c>
      <c r="F164" s="39">
        <f>'Entering 1'!G307</f>
        <v>0</v>
      </c>
      <c r="G164" s="39">
        <f>'Entering 1'!H307</f>
        <v>0</v>
      </c>
      <c r="H164" s="39">
        <f>'Entering 1'!I307</f>
        <v>0</v>
      </c>
      <c r="I164" s="39">
        <f>'Entering 1'!J307</f>
        <v>0</v>
      </c>
      <c r="J164" s="39">
        <f>'Entering 1'!K307</f>
        <v>0</v>
      </c>
      <c r="K164" s="39">
        <f>'Entering 1'!L307</f>
        <v>0</v>
      </c>
      <c r="L164" s="39">
        <f>'Entering 1'!M307</f>
        <v>0</v>
      </c>
      <c r="M164" s="39">
        <f>'Entering 1'!N307</f>
        <v>0</v>
      </c>
      <c r="N164" s="39">
        <f>'Entering 1'!O307</f>
        <v>0</v>
      </c>
      <c r="O164" s="39">
        <f>'Entering 1'!P307</f>
        <v>0</v>
      </c>
      <c r="P164" s="39">
        <f>'Entering 1'!Q307</f>
        <v>0</v>
      </c>
      <c r="Q164" s="39">
        <f>'Entering 1'!R307</f>
        <v>0</v>
      </c>
      <c r="R164" s="124">
        <f>'Entering 1'!S307</f>
        <v>0</v>
      </c>
    </row>
    <row r="165" spans="1:18" ht="12" customHeight="1">
      <c r="A165" s="352"/>
      <c r="B165" s="137" t="str">
        <f>'Entering 1'!C308</f>
        <v>Private Vanpool Vehicles</v>
      </c>
      <c r="C165" s="123">
        <f>'Entering 1'!D308</f>
        <v>0</v>
      </c>
      <c r="D165" s="39">
        <f>'Entering 1'!E308</f>
        <v>0</v>
      </c>
      <c r="E165" s="39">
        <f>'Entering 1'!F308</f>
        <v>0</v>
      </c>
      <c r="F165" s="39">
        <f>'Entering 1'!G308</f>
        <v>0</v>
      </c>
      <c r="G165" s="39">
        <f>'Entering 1'!H308</f>
        <v>0</v>
      </c>
      <c r="H165" s="39">
        <f>'Entering 1'!I308</f>
        <v>0</v>
      </c>
      <c r="I165" s="39">
        <f>'Entering 1'!J308</f>
        <v>0</v>
      </c>
      <c r="J165" s="39">
        <f>'Entering 1'!K308</f>
        <v>0</v>
      </c>
      <c r="K165" s="39">
        <f>'Entering 1'!L308</f>
        <v>0</v>
      </c>
      <c r="L165" s="39">
        <f>'Entering 1'!M308</f>
        <v>0</v>
      </c>
      <c r="M165" s="39">
        <f>'Entering 1'!N308</f>
        <v>0</v>
      </c>
      <c r="N165" s="39">
        <f>'Entering 1'!O308</f>
        <v>0</v>
      </c>
      <c r="O165" s="39">
        <f>'Entering 1'!P308</f>
        <v>0</v>
      </c>
      <c r="P165" s="39">
        <f>'Entering 1'!Q308</f>
        <v>0</v>
      </c>
      <c r="Q165" s="39">
        <f>'Entering 1'!R308</f>
        <v>0</v>
      </c>
      <c r="R165" s="124">
        <f>'Entering 1'!S308</f>
        <v>0</v>
      </c>
    </row>
    <row r="166" spans="1:18" ht="12" customHeight="1">
      <c r="A166" s="352"/>
      <c r="B166" s="137" t="str">
        <f>'Entering 1'!C309</f>
        <v>Taxis</v>
      </c>
      <c r="C166" s="123">
        <f>'Entering 1'!D309</f>
        <v>0</v>
      </c>
      <c r="D166" s="39">
        <f>'Entering 1'!E309</f>
        <v>0</v>
      </c>
      <c r="E166" s="39">
        <f>'Entering 1'!F309</f>
        <v>0</v>
      </c>
      <c r="F166" s="39">
        <f>'Entering 1'!G309</f>
        <v>0</v>
      </c>
      <c r="G166" s="39">
        <f>'Entering 1'!H309</f>
        <v>0</v>
      </c>
      <c r="H166" s="39">
        <f>'Entering 1'!I309</f>
        <v>0</v>
      </c>
      <c r="I166" s="39">
        <f>'Entering 1'!J309</f>
        <v>0</v>
      </c>
      <c r="J166" s="39">
        <f>'Entering 1'!K309</f>
        <v>0</v>
      </c>
      <c r="K166" s="39">
        <f>'Entering 1'!L309</f>
        <v>0</v>
      </c>
      <c r="L166" s="39">
        <f>'Entering 1'!M309</f>
        <v>0</v>
      </c>
      <c r="M166" s="39">
        <f>'Entering 1'!N309</f>
        <v>0</v>
      </c>
      <c r="N166" s="39">
        <f>'Entering 1'!O309</f>
        <v>0</v>
      </c>
      <c r="O166" s="39">
        <f>'Entering 1'!P309</f>
        <v>0</v>
      </c>
      <c r="P166" s="39">
        <f>'Entering 1'!Q309</f>
        <v>0</v>
      </c>
      <c r="Q166" s="39">
        <f>'Entering 1'!R309</f>
        <v>0</v>
      </c>
      <c r="R166" s="124">
        <f>'Entering 1'!S309</f>
        <v>0</v>
      </c>
    </row>
    <row r="167" spans="1:18" ht="12" customHeight="1">
      <c r="A167" s="352"/>
      <c r="B167" s="116" t="str">
        <f>'Entering 1'!C310</f>
        <v>Uber/Lyft Vehicles</v>
      </c>
      <c r="C167" s="123">
        <f>'Entering 1'!D310</f>
        <v>0</v>
      </c>
      <c r="D167" s="39">
        <f>'Entering 1'!E310</f>
        <v>0</v>
      </c>
      <c r="E167" s="39">
        <f>'Entering 1'!F310</f>
        <v>0</v>
      </c>
      <c r="F167" s="39">
        <f>'Entering 1'!G310</f>
        <v>0</v>
      </c>
      <c r="G167" s="39">
        <f>'Entering 1'!H310</f>
        <v>0</v>
      </c>
      <c r="H167" s="39">
        <f>'Entering 1'!I310</f>
        <v>0</v>
      </c>
      <c r="I167" s="39">
        <f>'Entering 1'!J310</f>
        <v>2</v>
      </c>
      <c r="J167" s="39">
        <f>'Entering 1'!K310</f>
        <v>2</v>
      </c>
      <c r="K167" s="39">
        <f>'Entering 1'!L310</f>
        <v>0</v>
      </c>
      <c r="L167" s="39">
        <f>'Entering 1'!M310</f>
        <v>1</v>
      </c>
      <c r="M167" s="39">
        <f>'Entering 1'!N310</f>
        <v>0</v>
      </c>
      <c r="N167" s="39">
        <f>'Entering 1'!O310</f>
        <v>0</v>
      </c>
      <c r="O167" s="39">
        <f>'Entering 1'!P310</f>
        <v>1</v>
      </c>
      <c r="P167" s="39">
        <f>'Entering 1'!Q310</f>
        <v>0</v>
      </c>
      <c r="Q167" s="39">
        <f>'Entering 1'!R310</f>
        <v>0</v>
      </c>
      <c r="R167" s="124">
        <f>'Entering 1'!S310</f>
        <v>0</v>
      </c>
    </row>
    <row r="168" spans="1:18" ht="12" customHeight="1">
      <c r="A168" s="352"/>
      <c r="B168" s="28" t="str">
        <f>'Entering 1'!C323</f>
        <v>MTS Shuttle People</v>
      </c>
      <c r="C168" s="120">
        <f>'Entering 1'!D323</f>
        <v>0</v>
      </c>
      <c r="D168" s="121">
        <f>'Entering 1'!E323</f>
        <v>0</v>
      </c>
      <c r="E168" s="121">
        <f>'Entering 1'!F323</f>
        <v>0</v>
      </c>
      <c r="F168" s="121">
        <f>'Entering 1'!G323</f>
        <v>0</v>
      </c>
      <c r="G168" s="121">
        <f>'Entering 1'!H323</f>
        <v>0</v>
      </c>
      <c r="H168" s="121">
        <f>'Entering 1'!I323</f>
        <v>0</v>
      </c>
      <c r="I168" s="121">
        <f>'Entering 1'!J323</f>
        <v>0</v>
      </c>
      <c r="J168" s="121">
        <f>'Entering 1'!K323</f>
        <v>0</v>
      </c>
      <c r="K168" s="121">
        <f>'Entering 1'!L323</f>
        <v>0</v>
      </c>
      <c r="L168" s="121">
        <f>'Entering 1'!M323</f>
        <v>0</v>
      </c>
      <c r="M168" s="121">
        <f>'Entering 1'!N323</f>
        <v>0</v>
      </c>
      <c r="N168" s="121">
        <f>'Entering 1'!O323</f>
        <v>0</v>
      </c>
      <c r="O168" s="121">
        <f>'Entering 1'!P323</f>
        <v>0</v>
      </c>
      <c r="P168" s="121">
        <f>'Entering 1'!Q323</f>
        <v>0</v>
      </c>
      <c r="Q168" s="121">
        <f>'Entering 1'!R323</f>
        <v>0</v>
      </c>
      <c r="R168" s="122">
        <f>'Entering 1'!S323</f>
        <v>0</v>
      </c>
    </row>
    <row r="169" spans="1:18" ht="12" customHeight="1">
      <c r="A169" s="352"/>
      <c r="B169" s="28" t="str">
        <f>'Entering 1'!C324</f>
        <v>Private Shuttle People</v>
      </c>
      <c r="C169" s="120">
        <f>'Entering 1'!D324</f>
        <v>0</v>
      </c>
      <c r="D169" s="121">
        <f>'Entering 1'!E324</f>
        <v>0</v>
      </c>
      <c r="E169" s="121">
        <f>'Entering 1'!F324</f>
        <v>0</v>
      </c>
      <c r="F169" s="121">
        <f>'Entering 1'!G324</f>
        <v>0</v>
      </c>
      <c r="G169" s="121">
        <f>'Entering 1'!H324</f>
        <v>0</v>
      </c>
      <c r="H169" s="121">
        <f>'Entering 1'!I324</f>
        <v>0</v>
      </c>
      <c r="I169" s="121">
        <f>'Entering 1'!J324</f>
        <v>0</v>
      </c>
      <c r="J169" s="121">
        <f>'Entering 1'!K324</f>
        <v>0</v>
      </c>
      <c r="K169" s="121">
        <f>'Entering 1'!L324</f>
        <v>0</v>
      </c>
      <c r="L169" s="121">
        <f>'Entering 1'!M324</f>
        <v>0</v>
      </c>
      <c r="M169" s="121">
        <f>'Entering 1'!N324</f>
        <v>0</v>
      </c>
      <c r="N169" s="121">
        <f>'Entering 1'!O324</f>
        <v>0</v>
      </c>
      <c r="O169" s="121">
        <f>'Entering 1'!P324</f>
        <v>0</v>
      </c>
      <c r="P169" s="121">
        <f>'Entering 1'!Q324</f>
        <v>0</v>
      </c>
      <c r="Q169" s="121">
        <f>'Entering 1'!R324</f>
        <v>0</v>
      </c>
      <c r="R169" s="122">
        <f>'Entering 1'!S324</f>
        <v>0</v>
      </c>
    </row>
    <row r="170" spans="1:18" ht="12" customHeight="1">
      <c r="A170" s="352"/>
      <c r="B170" s="28" t="str">
        <f>'Entering 1'!C325</f>
        <v>Private Vanpool People</v>
      </c>
      <c r="C170" s="120">
        <f>'Entering 1'!D325</f>
        <v>0</v>
      </c>
      <c r="D170" s="121">
        <f>'Entering 1'!E325</f>
        <v>0</v>
      </c>
      <c r="E170" s="121">
        <f>'Entering 1'!F325</f>
        <v>0</v>
      </c>
      <c r="F170" s="121">
        <f>'Entering 1'!G325</f>
        <v>0</v>
      </c>
      <c r="G170" s="121">
        <f>'Entering 1'!H325</f>
        <v>0</v>
      </c>
      <c r="H170" s="121">
        <f>'Entering 1'!I325</f>
        <v>0</v>
      </c>
      <c r="I170" s="121">
        <f>'Entering 1'!J325</f>
        <v>0</v>
      </c>
      <c r="J170" s="121">
        <f>'Entering 1'!K325</f>
        <v>0</v>
      </c>
      <c r="K170" s="121">
        <f>'Entering 1'!L325</f>
        <v>0</v>
      </c>
      <c r="L170" s="121">
        <f>'Entering 1'!M325</f>
        <v>0</v>
      </c>
      <c r="M170" s="121">
        <f>'Entering 1'!N325</f>
        <v>0</v>
      </c>
      <c r="N170" s="121">
        <f>'Entering 1'!O325</f>
        <v>0</v>
      </c>
      <c r="O170" s="121">
        <f>'Entering 1'!P325</f>
        <v>0</v>
      </c>
      <c r="P170" s="121">
        <f>'Entering 1'!Q325</f>
        <v>0</v>
      </c>
      <c r="Q170" s="121">
        <f>'Entering 1'!R325</f>
        <v>0</v>
      </c>
      <c r="R170" s="122">
        <f>'Entering 1'!S325</f>
        <v>0</v>
      </c>
    </row>
    <row r="171" spans="1:18" ht="12" customHeight="1">
      <c r="A171" s="352"/>
      <c r="B171" s="28" t="str">
        <f>'Entering 1'!C326</f>
        <v>Taxi People</v>
      </c>
      <c r="C171" s="120">
        <f>'Entering 1'!D326</f>
        <v>0</v>
      </c>
      <c r="D171" s="121">
        <f>'Entering 1'!E326</f>
        <v>0</v>
      </c>
      <c r="E171" s="121">
        <f>'Entering 1'!F326</f>
        <v>0</v>
      </c>
      <c r="F171" s="121">
        <f>'Entering 1'!G326</f>
        <v>0</v>
      </c>
      <c r="G171" s="121">
        <f>'Entering 1'!H326</f>
        <v>0</v>
      </c>
      <c r="H171" s="121">
        <f>'Entering 1'!I326</f>
        <v>0</v>
      </c>
      <c r="I171" s="121">
        <f>'Entering 1'!J326</f>
        <v>0</v>
      </c>
      <c r="J171" s="121">
        <f>'Entering 1'!K326</f>
        <v>0</v>
      </c>
      <c r="K171" s="121">
        <f>'Entering 1'!L326</f>
        <v>0</v>
      </c>
      <c r="L171" s="121">
        <f>'Entering 1'!M326</f>
        <v>0</v>
      </c>
      <c r="M171" s="121">
        <f>'Entering 1'!N326</f>
        <v>0</v>
      </c>
      <c r="N171" s="121">
        <f>'Entering 1'!O326</f>
        <v>0</v>
      </c>
      <c r="O171" s="121">
        <f>'Entering 1'!P326</f>
        <v>0</v>
      </c>
      <c r="P171" s="121">
        <f>'Entering 1'!Q326</f>
        <v>0</v>
      </c>
      <c r="Q171" s="121">
        <f>'Entering 1'!R326</f>
        <v>0</v>
      </c>
      <c r="R171" s="122">
        <f>'Entering 1'!S326</f>
        <v>0</v>
      </c>
    </row>
    <row r="172" spans="1:18" ht="12" customHeight="1">
      <c r="A172" s="352"/>
      <c r="B172" s="28" t="str">
        <f>'Entering 1'!C327</f>
        <v>Uber/Lyft People</v>
      </c>
      <c r="C172" s="120">
        <f>'Entering 1'!D327</f>
        <v>0</v>
      </c>
      <c r="D172" s="121">
        <f>'Entering 1'!E327</f>
        <v>0</v>
      </c>
      <c r="E172" s="121">
        <f>'Entering 1'!F327</f>
        <v>0</v>
      </c>
      <c r="F172" s="121">
        <f>'Entering 1'!G327</f>
        <v>0</v>
      </c>
      <c r="G172" s="121">
        <f>'Entering 1'!H327</f>
        <v>0</v>
      </c>
      <c r="H172" s="121">
        <f>'Entering 1'!I327</f>
        <v>0</v>
      </c>
      <c r="I172" s="121">
        <f>'Entering 1'!J327</f>
        <v>4</v>
      </c>
      <c r="J172" s="121">
        <f>'Entering 1'!K327</f>
        <v>4</v>
      </c>
      <c r="K172" s="121">
        <f>'Entering 1'!L327</f>
        <v>0</v>
      </c>
      <c r="L172" s="121">
        <f>'Entering 1'!M327</f>
        <v>2</v>
      </c>
      <c r="M172" s="121">
        <f>'Entering 1'!N327</f>
        <v>0</v>
      </c>
      <c r="N172" s="121">
        <f>'Entering 1'!O327</f>
        <v>0</v>
      </c>
      <c r="O172" s="121">
        <f>'Entering 1'!P327</f>
        <v>2</v>
      </c>
      <c r="P172" s="121">
        <f>'Entering 1'!Q327</f>
        <v>0</v>
      </c>
      <c r="Q172" s="121">
        <f>'Entering 1'!R327</f>
        <v>0</v>
      </c>
      <c r="R172" s="122">
        <f>'Entering 1'!S327</f>
        <v>0</v>
      </c>
    </row>
    <row r="173" spans="1:18" ht="12" customHeight="1">
      <c r="A173" s="352"/>
      <c r="B173" s="137" t="s">
        <v>239</v>
      </c>
      <c r="C173" s="123">
        <f t="shared" ref="C173:R173" si="30">SUM(C161,C163:C167)</f>
        <v>17</v>
      </c>
      <c r="D173" s="39">
        <f t="shared" si="30"/>
        <v>10</v>
      </c>
      <c r="E173" s="39">
        <f t="shared" si="30"/>
        <v>7</v>
      </c>
      <c r="F173" s="39">
        <f t="shared" si="30"/>
        <v>6</v>
      </c>
      <c r="G173" s="39">
        <f t="shared" si="30"/>
        <v>14</v>
      </c>
      <c r="H173" s="39">
        <f t="shared" si="30"/>
        <v>8</v>
      </c>
      <c r="I173" s="39">
        <f t="shared" si="30"/>
        <v>11</v>
      </c>
      <c r="J173" s="39">
        <f t="shared" si="30"/>
        <v>22</v>
      </c>
      <c r="K173" s="39">
        <f t="shared" si="30"/>
        <v>26</v>
      </c>
      <c r="L173" s="39">
        <f t="shared" si="30"/>
        <v>19</v>
      </c>
      <c r="M173" s="39">
        <f t="shared" si="30"/>
        <v>10</v>
      </c>
      <c r="N173" s="39">
        <f t="shared" si="30"/>
        <v>3</v>
      </c>
      <c r="O173" s="39">
        <f t="shared" si="30"/>
        <v>1</v>
      </c>
      <c r="P173" s="39">
        <f t="shared" si="30"/>
        <v>12</v>
      </c>
      <c r="Q173" s="39">
        <f t="shared" si="30"/>
        <v>0</v>
      </c>
      <c r="R173" s="124">
        <f t="shared" si="30"/>
        <v>0</v>
      </c>
    </row>
    <row r="174" spans="1:18" ht="12" customHeight="1">
      <c r="A174" s="352"/>
      <c r="B174" s="137" t="s">
        <v>240</v>
      </c>
      <c r="C174" s="123">
        <f t="shared" ref="C174:R174" si="31">(C162+SUM(C168:C172))</f>
        <v>35</v>
      </c>
      <c r="D174" s="39">
        <f t="shared" si="31"/>
        <v>15</v>
      </c>
      <c r="E174" s="39">
        <f t="shared" si="31"/>
        <v>14</v>
      </c>
      <c r="F174" s="39">
        <f t="shared" si="31"/>
        <v>14</v>
      </c>
      <c r="G174" s="39">
        <f t="shared" si="31"/>
        <v>29</v>
      </c>
      <c r="H174" s="39">
        <f t="shared" si="31"/>
        <v>14</v>
      </c>
      <c r="I174" s="39">
        <f t="shared" si="31"/>
        <v>24</v>
      </c>
      <c r="J174" s="39">
        <f t="shared" si="31"/>
        <v>46</v>
      </c>
      <c r="K174" s="39">
        <f t="shared" si="31"/>
        <v>56</v>
      </c>
      <c r="L174" s="39">
        <f t="shared" si="31"/>
        <v>39</v>
      </c>
      <c r="M174" s="39">
        <f t="shared" si="31"/>
        <v>21</v>
      </c>
      <c r="N174" s="39">
        <f t="shared" si="31"/>
        <v>6</v>
      </c>
      <c r="O174" s="39">
        <f t="shared" si="31"/>
        <v>2</v>
      </c>
      <c r="P174" s="39">
        <f t="shared" si="31"/>
        <v>25</v>
      </c>
      <c r="Q174" s="39">
        <f t="shared" si="31"/>
        <v>0</v>
      </c>
      <c r="R174" s="124">
        <f t="shared" si="31"/>
        <v>0</v>
      </c>
    </row>
    <row r="175" spans="1:18" ht="12" customHeight="1">
      <c r="A175" s="365" t="s">
        <v>96</v>
      </c>
      <c r="B175" s="155" t="str">
        <f>'Entering 1'!C339</f>
        <v>Automobiles (2 People)</v>
      </c>
      <c r="C175" s="156">
        <f>'Entering 1'!D339</f>
        <v>19</v>
      </c>
      <c r="D175" s="117">
        <f>'Entering 1'!E339</f>
        <v>21</v>
      </c>
      <c r="E175" s="117">
        <f>'Entering 1'!F339</f>
        <v>12</v>
      </c>
      <c r="F175" s="117">
        <f>'Entering 1'!G339</f>
        <v>6</v>
      </c>
      <c r="G175" s="117">
        <f>'Entering 1'!H339</f>
        <v>25</v>
      </c>
      <c r="H175" s="117">
        <f>'Entering 1'!I339</f>
        <v>22</v>
      </c>
      <c r="I175" s="117">
        <f>'Entering 1'!J339</f>
        <v>37</v>
      </c>
      <c r="J175" s="117">
        <f>'Entering 1'!K339</f>
        <v>41</v>
      </c>
      <c r="K175" s="117">
        <f>'Entering 1'!L339</f>
        <v>64</v>
      </c>
      <c r="L175" s="117">
        <f>'Entering 1'!M339</f>
        <v>28</v>
      </c>
      <c r="M175" s="117">
        <f>'Entering 1'!N339</f>
        <v>135</v>
      </c>
      <c r="N175" s="117">
        <f>'Entering 1'!O339</f>
        <v>20</v>
      </c>
      <c r="O175" s="117">
        <f>'Entering 1'!P339</f>
        <v>12</v>
      </c>
      <c r="P175" s="117">
        <f>'Entering 1'!Q339</f>
        <v>2</v>
      </c>
      <c r="Q175" s="117">
        <f>'Entering 1'!R339</f>
        <v>2</v>
      </c>
      <c r="R175" s="119">
        <f>'Entering 1'!S339</f>
        <v>0</v>
      </c>
    </row>
    <row r="176" spans="1:18" ht="12" customHeight="1">
      <c r="A176" s="352"/>
      <c r="B176" s="116" t="str">
        <f>'Entering 1'!C340</f>
        <v>Automobiles (3 People)</v>
      </c>
      <c r="C176" s="123">
        <f>'Entering 1'!D340</f>
        <v>2</v>
      </c>
      <c r="D176" s="39">
        <f>'Entering 1'!E340</f>
        <v>2</v>
      </c>
      <c r="E176" s="39">
        <f>'Entering 1'!F340</f>
        <v>0</v>
      </c>
      <c r="F176" s="39">
        <f>'Entering 1'!G340</f>
        <v>0</v>
      </c>
      <c r="G176" s="39">
        <f>'Entering 1'!H340</f>
        <v>0</v>
      </c>
      <c r="H176" s="39">
        <f>'Entering 1'!I340</f>
        <v>0</v>
      </c>
      <c r="I176" s="39">
        <f>'Entering 1'!J340</f>
        <v>0</v>
      </c>
      <c r="J176" s="39">
        <f>'Entering 1'!K340</f>
        <v>0</v>
      </c>
      <c r="K176" s="39">
        <f>'Entering 1'!L340</f>
        <v>0</v>
      </c>
      <c r="L176" s="39">
        <f>'Entering 1'!M340</f>
        <v>0</v>
      </c>
      <c r="M176" s="39">
        <f>'Entering 1'!N340</f>
        <v>0</v>
      </c>
      <c r="N176" s="39">
        <f>'Entering 1'!O340</f>
        <v>0</v>
      </c>
      <c r="O176" s="39">
        <f>'Entering 1'!P340</f>
        <v>0</v>
      </c>
      <c r="P176" s="39">
        <f>'Entering 1'!Q340</f>
        <v>0</v>
      </c>
      <c r="Q176" s="39">
        <f>'Entering 1'!R340</f>
        <v>0</v>
      </c>
      <c r="R176" s="124">
        <f>'Entering 1'!S340</f>
        <v>0</v>
      </c>
    </row>
    <row r="177" spans="1:18" ht="12" customHeight="1">
      <c r="A177" s="352"/>
      <c r="B177" s="116" t="str">
        <f>'Entering 1'!C341</f>
        <v>Automobiles (4 People)</v>
      </c>
      <c r="C177" s="123">
        <f>'Entering 1'!D341</f>
        <v>0</v>
      </c>
      <c r="D177" s="39">
        <f>'Entering 1'!E341</f>
        <v>0</v>
      </c>
      <c r="E177" s="39">
        <f>'Entering 1'!F341</f>
        <v>0</v>
      </c>
      <c r="F177" s="39">
        <f>'Entering 1'!G341</f>
        <v>0</v>
      </c>
      <c r="G177" s="39">
        <f>'Entering 1'!H341</f>
        <v>0</v>
      </c>
      <c r="H177" s="39">
        <f>'Entering 1'!I341</f>
        <v>0</v>
      </c>
      <c r="I177" s="39">
        <f>'Entering 1'!J341</f>
        <v>0</v>
      </c>
      <c r="J177" s="39">
        <f>'Entering 1'!K341</f>
        <v>0</v>
      </c>
      <c r="K177" s="39">
        <f>'Entering 1'!L341</f>
        <v>0</v>
      </c>
      <c r="L177" s="39">
        <f>'Entering 1'!M341</f>
        <v>0</v>
      </c>
      <c r="M177" s="39">
        <f>'Entering 1'!N341</f>
        <v>0</v>
      </c>
      <c r="N177" s="39">
        <f>'Entering 1'!O341</f>
        <v>0</v>
      </c>
      <c r="O177" s="39">
        <f>'Entering 1'!P341</f>
        <v>0</v>
      </c>
      <c r="P177" s="39">
        <f>'Entering 1'!Q341</f>
        <v>0</v>
      </c>
      <c r="Q177" s="39">
        <f>'Entering 1'!R341</f>
        <v>0</v>
      </c>
      <c r="R177" s="124">
        <f>'Entering 1'!S341</f>
        <v>0</v>
      </c>
    </row>
    <row r="178" spans="1:18" ht="12" customHeight="1">
      <c r="A178" s="352"/>
      <c r="B178" s="116" t="str">
        <f>'Entering 1'!C342</f>
        <v>Automobiles (5 People)</v>
      </c>
      <c r="C178" s="123">
        <f>'Entering 1'!D342</f>
        <v>0</v>
      </c>
      <c r="D178" s="39">
        <f>'Entering 1'!E342</f>
        <v>0</v>
      </c>
      <c r="E178" s="39">
        <f>'Entering 1'!F342</f>
        <v>0</v>
      </c>
      <c r="F178" s="39">
        <f>'Entering 1'!G342</f>
        <v>0</v>
      </c>
      <c r="G178" s="39">
        <f>'Entering 1'!H342</f>
        <v>0</v>
      </c>
      <c r="H178" s="39">
        <f>'Entering 1'!I342</f>
        <v>0</v>
      </c>
      <c r="I178" s="39">
        <f>'Entering 1'!J342</f>
        <v>0</v>
      </c>
      <c r="J178" s="39">
        <f>'Entering 1'!K342</f>
        <v>0</v>
      </c>
      <c r="K178" s="39">
        <f>'Entering 1'!L342</f>
        <v>0</v>
      </c>
      <c r="L178" s="39">
        <f>'Entering 1'!M342</f>
        <v>0</v>
      </c>
      <c r="M178" s="39">
        <f>'Entering 1'!N342</f>
        <v>0</v>
      </c>
      <c r="N178" s="39">
        <f>'Entering 1'!O342</f>
        <v>0</v>
      </c>
      <c r="O178" s="39">
        <f>'Entering 1'!P342</f>
        <v>0</v>
      </c>
      <c r="P178" s="39">
        <f>'Entering 1'!Q342</f>
        <v>0</v>
      </c>
      <c r="Q178" s="39">
        <f>'Entering 1'!R342</f>
        <v>0</v>
      </c>
      <c r="R178" s="124">
        <f>'Entering 1'!S342</f>
        <v>0</v>
      </c>
    </row>
    <row r="179" spans="1:18" ht="12" customHeight="1">
      <c r="A179" s="352"/>
      <c r="B179" s="116" t="str">
        <f>'Entering 1'!C343</f>
        <v>Automobiles (6 People)</v>
      </c>
      <c r="C179" s="123">
        <f>'Entering 1'!D343</f>
        <v>0</v>
      </c>
      <c r="D179" s="39">
        <f>'Entering 1'!E343</f>
        <v>0</v>
      </c>
      <c r="E179" s="39">
        <f>'Entering 1'!F343</f>
        <v>0</v>
      </c>
      <c r="F179" s="39">
        <f>'Entering 1'!G343</f>
        <v>0</v>
      </c>
      <c r="G179" s="39">
        <f>'Entering 1'!H343</f>
        <v>0</v>
      </c>
      <c r="H179" s="39">
        <f>'Entering 1'!I343</f>
        <v>0</v>
      </c>
      <c r="I179" s="39">
        <f>'Entering 1'!J343</f>
        <v>0</v>
      </c>
      <c r="J179" s="39">
        <f>'Entering 1'!K343</f>
        <v>0</v>
      </c>
      <c r="K179" s="39">
        <f>'Entering 1'!L343</f>
        <v>0</v>
      </c>
      <c r="L179" s="39">
        <f>'Entering 1'!M343</f>
        <v>0</v>
      </c>
      <c r="M179" s="39">
        <f>'Entering 1'!N343</f>
        <v>0</v>
      </c>
      <c r="N179" s="39">
        <f>'Entering 1'!O343</f>
        <v>0</v>
      </c>
      <c r="O179" s="39">
        <f>'Entering 1'!P343</f>
        <v>0</v>
      </c>
      <c r="P179" s="39">
        <f>'Entering 1'!Q343</f>
        <v>0</v>
      </c>
      <c r="Q179" s="39">
        <f>'Entering 1'!R343</f>
        <v>0</v>
      </c>
      <c r="R179" s="124">
        <f>'Entering 1'!S343</f>
        <v>0</v>
      </c>
    </row>
    <row r="180" spans="1:18" ht="12" customHeight="1">
      <c r="A180" s="352"/>
      <c r="B180" s="116" t="str">
        <f>'Entering 1'!C344</f>
        <v>Automobiles (7 People)</v>
      </c>
      <c r="C180" s="123">
        <f>'Entering 1'!D344</f>
        <v>0</v>
      </c>
      <c r="D180" s="39">
        <f>'Entering 1'!E344</f>
        <v>0</v>
      </c>
      <c r="E180" s="39">
        <f>'Entering 1'!F344</f>
        <v>0</v>
      </c>
      <c r="F180" s="39">
        <f>'Entering 1'!G344</f>
        <v>0</v>
      </c>
      <c r="G180" s="39">
        <f>'Entering 1'!H344</f>
        <v>0</v>
      </c>
      <c r="H180" s="39">
        <f>'Entering 1'!I344</f>
        <v>0</v>
      </c>
      <c r="I180" s="39">
        <f>'Entering 1'!J344</f>
        <v>0</v>
      </c>
      <c r="J180" s="39">
        <f>'Entering 1'!K344</f>
        <v>0</v>
      </c>
      <c r="K180" s="39">
        <f>'Entering 1'!L344</f>
        <v>0</v>
      </c>
      <c r="L180" s="39">
        <f>'Entering 1'!M344</f>
        <v>0</v>
      </c>
      <c r="M180" s="39">
        <f>'Entering 1'!N344</f>
        <v>0</v>
      </c>
      <c r="N180" s="39">
        <f>'Entering 1'!O344</f>
        <v>0</v>
      </c>
      <c r="O180" s="39">
        <f>'Entering 1'!P344</f>
        <v>0</v>
      </c>
      <c r="P180" s="39">
        <f>'Entering 1'!Q344</f>
        <v>0</v>
      </c>
      <c r="Q180" s="39">
        <f>'Entering 1'!R344</f>
        <v>0</v>
      </c>
      <c r="R180" s="124">
        <f>'Entering 1'!S344</f>
        <v>0</v>
      </c>
    </row>
    <row r="181" spans="1:18" ht="12" customHeight="1">
      <c r="A181" s="352"/>
      <c r="B181" s="157" t="str">
        <f>'Entering 1'!C345</f>
        <v>Automobiles (8 People)</v>
      </c>
      <c r="C181" s="147">
        <f>'Entering 1'!D345</f>
        <v>0</v>
      </c>
      <c r="D181" s="148">
        <f>'Entering 1'!E345</f>
        <v>0</v>
      </c>
      <c r="E181" s="148">
        <f>'Entering 1'!F345</f>
        <v>0</v>
      </c>
      <c r="F181" s="148">
        <f>'Entering 1'!G345</f>
        <v>0</v>
      </c>
      <c r="G181" s="148">
        <f>'Entering 1'!H345</f>
        <v>0</v>
      </c>
      <c r="H181" s="148">
        <f>'Entering 1'!I345</f>
        <v>0</v>
      </c>
      <c r="I181" s="148">
        <f>'Entering 1'!J345</f>
        <v>0</v>
      </c>
      <c r="J181" s="148">
        <f>'Entering 1'!K345</f>
        <v>0</v>
      </c>
      <c r="K181" s="148">
        <f>'Entering 1'!L345</f>
        <v>0</v>
      </c>
      <c r="L181" s="148">
        <f>'Entering 1'!M345</f>
        <v>0</v>
      </c>
      <c r="M181" s="148">
        <f>'Entering 1'!N345</f>
        <v>0</v>
      </c>
      <c r="N181" s="148">
        <f>'Entering 1'!O345</f>
        <v>0</v>
      </c>
      <c r="O181" s="148">
        <f>'Entering 1'!P345</f>
        <v>0</v>
      </c>
      <c r="P181" s="148">
        <f>'Entering 1'!Q345</f>
        <v>0</v>
      </c>
      <c r="Q181" s="148">
        <f>'Entering 1'!R345</f>
        <v>0</v>
      </c>
      <c r="R181" s="149">
        <f>'Entering 1'!S345</f>
        <v>0</v>
      </c>
    </row>
    <row r="182" spans="1:18" ht="12" customHeight="1">
      <c r="A182" s="352"/>
      <c r="B182" s="20" t="s">
        <v>235</v>
      </c>
      <c r="C182" s="21">
        <f t="shared" ref="C182:R182" si="32">SUM(C175:C181)</f>
        <v>21</v>
      </c>
      <c r="D182" s="22">
        <f t="shared" si="32"/>
        <v>23</v>
      </c>
      <c r="E182" s="22">
        <f t="shared" si="32"/>
        <v>12</v>
      </c>
      <c r="F182" s="22">
        <f t="shared" si="32"/>
        <v>6</v>
      </c>
      <c r="G182" s="22">
        <f t="shared" si="32"/>
        <v>25</v>
      </c>
      <c r="H182" s="22">
        <f t="shared" si="32"/>
        <v>22</v>
      </c>
      <c r="I182" s="22">
        <f t="shared" si="32"/>
        <v>37</v>
      </c>
      <c r="J182" s="22">
        <f t="shared" si="32"/>
        <v>41</v>
      </c>
      <c r="K182" s="22">
        <f t="shared" si="32"/>
        <v>64</v>
      </c>
      <c r="L182" s="22">
        <f t="shared" si="32"/>
        <v>28</v>
      </c>
      <c r="M182" s="22">
        <f t="shared" si="32"/>
        <v>135</v>
      </c>
      <c r="N182" s="22">
        <f t="shared" si="32"/>
        <v>20</v>
      </c>
      <c r="O182" s="22">
        <f t="shared" si="32"/>
        <v>12</v>
      </c>
      <c r="P182" s="22">
        <f t="shared" si="32"/>
        <v>2</v>
      </c>
      <c r="Q182" s="22">
        <f t="shared" si="32"/>
        <v>2</v>
      </c>
      <c r="R182" s="23">
        <f t="shared" si="32"/>
        <v>0</v>
      </c>
    </row>
    <row r="183" spans="1:18" ht="12" customHeight="1">
      <c r="A183" s="352"/>
      <c r="B183" s="146" t="s">
        <v>236</v>
      </c>
      <c r="C183" s="147">
        <f t="shared" ref="C183:R183" si="33">(C175*2)+(C176*3)+(C177*4)+(C178*5)+(C179*6)+(C180*7)+(C181*8)</f>
        <v>44</v>
      </c>
      <c r="D183" s="148">
        <f t="shared" si="33"/>
        <v>48</v>
      </c>
      <c r="E183" s="148">
        <f t="shared" si="33"/>
        <v>24</v>
      </c>
      <c r="F183" s="148">
        <f t="shared" si="33"/>
        <v>12</v>
      </c>
      <c r="G183" s="148">
        <f t="shared" si="33"/>
        <v>50</v>
      </c>
      <c r="H183" s="148">
        <f t="shared" si="33"/>
        <v>44</v>
      </c>
      <c r="I183" s="148">
        <f t="shared" si="33"/>
        <v>74</v>
      </c>
      <c r="J183" s="148">
        <f t="shared" si="33"/>
        <v>82</v>
      </c>
      <c r="K183" s="148">
        <f t="shared" si="33"/>
        <v>128</v>
      </c>
      <c r="L183" s="148">
        <f t="shared" si="33"/>
        <v>56</v>
      </c>
      <c r="M183" s="148">
        <f t="shared" si="33"/>
        <v>270</v>
      </c>
      <c r="N183" s="148">
        <f t="shared" si="33"/>
        <v>40</v>
      </c>
      <c r="O183" s="148">
        <f t="shared" si="33"/>
        <v>24</v>
      </c>
      <c r="P183" s="148">
        <f t="shared" si="33"/>
        <v>4</v>
      </c>
      <c r="Q183" s="148">
        <f t="shared" si="33"/>
        <v>4</v>
      </c>
      <c r="R183" s="149">
        <f t="shared" si="33"/>
        <v>0</v>
      </c>
    </row>
    <row r="184" spans="1:18" ht="12" customHeight="1">
      <c r="A184" s="352"/>
      <c r="B184" s="116" t="str">
        <f>'Entering 1'!C346</f>
        <v>MTS Shuttles</v>
      </c>
      <c r="C184" s="123">
        <f>'Entering 1'!D346</f>
        <v>0</v>
      </c>
      <c r="D184" s="39">
        <f>'Entering 1'!E346</f>
        <v>0</v>
      </c>
      <c r="E184" s="39">
        <f>'Entering 1'!F346</f>
        <v>0</v>
      </c>
      <c r="F184" s="39">
        <f>'Entering 1'!G346</f>
        <v>0</v>
      </c>
      <c r="G184" s="39">
        <f>'Entering 1'!H346</f>
        <v>0</v>
      </c>
      <c r="H184" s="39">
        <f>'Entering 1'!I346</f>
        <v>0</v>
      </c>
      <c r="I184" s="39">
        <f>'Entering 1'!J346</f>
        <v>1</v>
      </c>
      <c r="J184" s="39">
        <f>'Entering 1'!K346</f>
        <v>1</v>
      </c>
      <c r="K184" s="39">
        <f>'Entering 1'!L346</f>
        <v>0</v>
      </c>
      <c r="L184" s="39">
        <f>'Entering 1'!M346</f>
        <v>0</v>
      </c>
      <c r="M184" s="39">
        <f>'Entering 1'!N346</f>
        <v>0</v>
      </c>
      <c r="N184" s="39">
        <f>'Entering 1'!O346</f>
        <v>0</v>
      </c>
      <c r="O184" s="39">
        <f>'Entering 1'!P346</f>
        <v>0</v>
      </c>
      <c r="P184" s="39">
        <f>'Entering 1'!Q346</f>
        <v>0</v>
      </c>
      <c r="Q184" s="39">
        <f>'Entering 1'!R346</f>
        <v>0</v>
      </c>
      <c r="R184" s="124">
        <f>'Entering 1'!S346</f>
        <v>0</v>
      </c>
    </row>
    <row r="185" spans="1:18" ht="12" customHeight="1">
      <c r="A185" s="352"/>
      <c r="B185" s="137" t="str">
        <f>'Entering 1'!C347</f>
        <v>Private Shuttles</v>
      </c>
      <c r="C185" s="123">
        <f>'Entering 1'!D347</f>
        <v>0</v>
      </c>
      <c r="D185" s="39">
        <f>'Entering 1'!E347</f>
        <v>0</v>
      </c>
      <c r="E185" s="39">
        <f>'Entering 1'!F347</f>
        <v>0</v>
      </c>
      <c r="F185" s="39">
        <f>'Entering 1'!G347</f>
        <v>0</v>
      </c>
      <c r="G185" s="39">
        <f>'Entering 1'!H347</f>
        <v>0</v>
      </c>
      <c r="H185" s="39">
        <f>'Entering 1'!I347</f>
        <v>0</v>
      </c>
      <c r="I185" s="39">
        <f>'Entering 1'!J347</f>
        <v>0</v>
      </c>
      <c r="J185" s="39">
        <f>'Entering 1'!K347</f>
        <v>0</v>
      </c>
      <c r="K185" s="39">
        <f>'Entering 1'!L347</f>
        <v>0</v>
      </c>
      <c r="L185" s="39">
        <f>'Entering 1'!M347</f>
        <v>0</v>
      </c>
      <c r="M185" s="39">
        <f>'Entering 1'!N347</f>
        <v>0</v>
      </c>
      <c r="N185" s="39">
        <f>'Entering 1'!O347</f>
        <v>0</v>
      </c>
      <c r="O185" s="39">
        <f>'Entering 1'!P347</f>
        <v>0</v>
      </c>
      <c r="P185" s="39">
        <f>'Entering 1'!Q347</f>
        <v>0</v>
      </c>
      <c r="Q185" s="39">
        <f>'Entering 1'!R347</f>
        <v>0</v>
      </c>
      <c r="R185" s="124">
        <f>'Entering 1'!S347</f>
        <v>0</v>
      </c>
    </row>
    <row r="186" spans="1:18" ht="12" customHeight="1">
      <c r="A186" s="352"/>
      <c r="B186" s="116" t="str">
        <f>'Entering 1'!C348</f>
        <v>Private Vanpool Vehicles</v>
      </c>
      <c r="C186" s="123">
        <f>'Entering 1'!D348</f>
        <v>0</v>
      </c>
      <c r="D186" s="39">
        <f>'Entering 1'!E348</f>
        <v>0</v>
      </c>
      <c r="E186" s="39">
        <f>'Entering 1'!F348</f>
        <v>0</v>
      </c>
      <c r="F186" s="39">
        <f>'Entering 1'!G348</f>
        <v>0</v>
      </c>
      <c r="G186" s="39">
        <f>'Entering 1'!H348</f>
        <v>0</v>
      </c>
      <c r="H186" s="39">
        <f>'Entering 1'!I348</f>
        <v>0</v>
      </c>
      <c r="I186" s="39">
        <f>'Entering 1'!J348</f>
        <v>0</v>
      </c>
      <c r="J186" s="39">
        <f>'Entering 1'!K348</f>
        <v>0</v>
      </c>
      <c r="K186" s="39">
        <f>'Entering 1'!L348</f>
        <v>0</v>
      </c>
      <c r="L186" s="39">
        <f>'Entering 1'!M348</f>
        <v>0</v>
      </c>
      <c r="M186" s="39">
        <f>'Entering 1'!N348</f>
        <v>0</v>
      </c>
      <c r="N186" s="39">
        <f>'Entering 1'!O348</f>
        <v>0</v>
      </c>
      <c r="O186" s="39">
        <f>'Entering 1'!P348</f>
        <v>0</v>
      </c>
      <c r="P186" s="39">
        <f>'Entering 1'!Q348</f>
        <v>0</v>
      </c>
      <c r="Q186" s="39">
        <f>'Entering 1'!R348</f>
        <v>0</v>
      </c>
      <c r="R186" s="124">
        <f>'Entering 1'!S348</f>
        <v>0</v>
      </c>
    </row>
    <row r="187" spans="1:18" ht="12" customHeight="1">
      <c r="A187" s="352"/>
      <c r="B187" s="116" t="str">
        <f>'Entering 1'!C349</f>
        <v>Taxis</v>
      </c>
      <c r="C187" s="123">
        <f>'Entering 1'!D349</f>
        <v>0</v>
      </c>
      <c r="D187" s="39">
        <f>'Entering 1'!E349</f>
        <v>0</v>
      </c>
      <c r="E187" s="39">
        <f>'Entering 1'!F349</f>
        <v>0</v>
      </c>
      <c r="F187" s="39">
        <f>'Entering 1'!G349</f>
        <v>0</v>
      </c>
      <c r="G187" s="39">
        <f>'Entering 1'!H349</f>
        <v>0</v>
      </c>
      <c r="H187" s="39">
        <f>'Entering 1'!I349</f>
        <v>0</v>
      </c>
      <c r="I187" s="39">
        <f>'Entering 1'!J349</f>
        <v>0</v>
      </c>
      <c r="J187" s="39">
        <f>'Entering 1'!K349</f>
        <v>0</v>
      </c>
      <c r="K187" s="39">
        <f>'Entering 1'!L349</f>
        <v>0</v>
      </c>
      <c r="L187" s="39">
        <f>'Entering 1'!M349</f>
        <v>0</v>
      </c>
      <c r="M187" s="39">
        <f>'Entering 1'!N349</f>
        <v>0</v>
      </c>
      <c r="N187" s="39">
        <f>'Entering 1'!O349</f>
        <v>0</v>
      </c>
      <c r="O187" s="39">
        <f>'Entering 1'!P349</f>
        <v>0</v>
      </c>
      <c r="P187" s="39">
        <f>'Entering 1'!Q349</f>
        <v>0</v>
      </c>
      <c r="Q187" s="39">
        <f>'Entering 1'!R349</f>
        <v>0</v>
      </c>
      <c r="R187" s="124">
        <f>'Entering 1'!S349</f>
        <v>0</v>
      </c>
    </row>
    <row r="188" spans="1:18" ht="12" customHeight="1">
      <c r="A188" s="352"/>
      <c r="B188" s="116" t="str">
        <f>'Entering 1'!C350</f>
        <v>Uber/Lyft Vehicles</v>
      </c>
      <c r="C188" s="123">
        <f>'Entering 1'!D350</f>
        <v>0</v>
      </c>
      <c r="D188" s="39">
        <f>'Entering 1'!E350</f>
        <v>0</v>
      </c>
      <c r="E188" s="39">
        <f>'Entering 1'!F350</f>
        <v>1</v>
      </c>
      <c r="F188" s="39">
        <f>'Entering 1'!G350</f>
        <v>0</v>
      </c>
      <c r="G188" s="39">
        <f>'Entering 1'!H350</f>
        <v>0</v>
      </c>
      <c r="H188" s="39">
        <f>'Entering 1'!I350</f>
        <v>1</v>
      </c>
      <c r="I188" s="39">
        <f>'Entering 1'!J350</f>
        <v>0</v>
      </c>
      <c r="J188" s="39">
        <f>'Entering 1'!K350</f>
        <v>0</v>
      </c>
      <c r="K188" s="39">
        <f>'Entering 1'!L350</f>
        <v>0</v>
      </c>
      <c r="L188" s="39">
        <f>'Entering 1'!M350</f>
        <v>0</v>
      </c>
      <c r="M188" s="39">
        <f>'Entering 1'!N350</f>
        <v>0</v>
      </c>
      <c r="N188" s="39">
        <f>'Entering 1'!O350</f>
        <v>0</v>
      </c>
      <c r="O188" s="39">
        <f>'Entering 1'!P350</f>
        <v>0</v>
      </c>
      <c r="P188" s="39">
        <f>'Entering 1'!Q350</f>
        <v>0</v>
      </c>
      <c r="Q188" s="39">
        <f>'Entering 1'!R350</f>
        <v>0</v>
      </c>
      <c r="R188" s="124">
        <f>'Entering 1'!S350</f>
        <v>0</v>
      </c>
    </row>
    <row r="189" spans="1:18" ht="12" customHeight="1">
      <c r="A189" s="352"/>
      <c r="B189" s="28" t="str">
        <f>'Entering 1'!C364</f>
        <v>MTS Shuttle People</v>
      </c>
      <c r="C189" s="120">
        <f>'Entering 1'!D364</f>
        <v>0</v>
      </c>
      <c r="D189" s="121">
        <f>'Entering 1'!E364</f>
        <v>0</v>
      </c>
      <c r="E189" s="121">
        <f>'Entering 1'!F364</f>
        <v>0</v>
      </c>
      <c r="F189" s="121">
        <f>'Entering 1'!G364</f>
        <v>0</v>
      </c>
      <c r="G189" s="121">
        <f>'Entering 1'!H364</f>
        <v>0</v>
      </c>
      <c r="H189" s="121">
        <f>'Entering 1'!I364</f>
        <v>0</v>
      </c>
      <c r="I189" s="121">
        <f>'Entering 1'!J364</f>
        <v>0</v>
      </c>
      <c r="J189" s="121">
        <f>'Entering 1'!K364</f>
        <v>0</v>
      </c>
      <c r="K189" s="121">
        <f>'Entering 1'!L364</f>
        <v>0</v>
      </c>
      <c r="L189" s="121">
        <f>'Entering 1'!M364</f>
        <v>0</v>
      </c>
      <c r="M189" s="121">
        <f>'Entering 1'!N364</f>
        <v>0</v>
      </c>
      <c r="N189" s="121">
        <f>'Entering 1'!O364</f>
        <v>0</v>
      </c>
      <c r="O189" s="121">
        <f>'Entering 1'!P364</f>
        <v>0</v>
      </c>
      <c r="P189" s="121">
        <f>'Entering 1'!Q364</f>
        <v>0</v>
      </c>
      <c r="Q189" s="121">
        <f>'Entering 1'!R364</f>
        <v>0</v>
      </c>
      <c r="R189" s="122">
        <f>'Entering 1'!S364</f>
        <v>0</v>
      </c>
    </row>
    <row r="190" spans="1:18" ht="12" customHeight="1">
      <c r="A190" s="352"/>
      <c r="B190" s="28" t="str">
        <f>'Entering 1'!C365</f>
        <v>Private Vanpools People</v>
      </c>
      <c r="C190" s="120">
        <f>'Entering 1'!D365</f>
        <v>0</v>
      </c>
      <c r="D190" s="121">
        <f>'Entering 1'!E365</f>
        <v>0</v>
      </c>
      <c r="E190" s="121">
        <f>'Entering 1'!F365</f>
        <v>0</v>
      </c>
      <c r="F190" s="121">
        <f>'Entering 1'!G365</f>
        <v>0</v>
      </c>
      <c r="G190" s="121">
        <f>'Entering 1'!H365</f>
        <v>0</v>
      </c>
      <c r="H190" s="121">
        <f>'Entering 1'!I365</f>
        <v>0</v>
      </c>
      <c r="I190" s="121">
        <f>'Entering 1'!J365</f>
        <v>0</v>
      </c>
      <c r="J190" s="121">
        <f>'Entering 1'!K365</f>
        <v>0</v>
      </c>
      <c r="K190" s="121">
        <f>'Entering 1'!L365</f>
        <v>0</v>
      </c>
      <c r="L190" s="121">
        <f>'Entering 1'!M365</f>
        <v>0</v>
      </c>
      <c r="M190" s="121">
        <f>'Entering 1'!N365</f>
        <v>0</v>
      </c>
      <c r="N190" s="121">
        <f>'Entering 1'!O365</f>
        <v>0</v>
      </c>
      <c r="O190" s="121">
        <f>'Entering 1'!P365</f>
        <v>0</v>
      </c>
      <c r="P190" s="121">
        <f>'Entering 1'!Q365</f>
        <v>0</v>
      </c>
      <c r="Q190" s="121">
        <f>'Entering 1'!R365</f>
        <v>0</v>
      </c>
      <c r="R190" s="122">
        <f>'Entering 1'!S365</f>
        <v>0</v>
      </c>
    </row>
    <row r="191" spans="1:18" ht="12" customHeight="1">
      <c r="A191" s="352"/>
      <c r="B191" s="28" t="str">
        <f>'Entering 1'!C366</f>
        <v>School Bus People</v>
      </c>
      <c r="C191" s="120">
        <f>'Entering 1'!D366</f>
        <v>0</v>
      </c>
      <c r="D191" s="121">
        <f>'Entering 1'!E366</f>
        <v>0</v>
      </c>
      <c r="E191" s="121">
        <f>'Entering 1'!F366</f>
        <v>0</v>
      </c>
      <c r="F191" s="121">
        <f>'Entering 1'!G366</f>
        <v>0</v>
      </c>
      <c r="G191" s="121">
        <f>'Entering 1'!H366</f>
        <v>0</v>
      </c>
      <c r="H191" s="121">
        <f>'Entering 1'!I366</f>
        <v>0</v>
      </c>
      <c r="I191" s="121">
        <f>'Entering 1'!J366</f>
        <v>0</v>
      </c>
      <c r="J191" s="121">
        <f>'Entering 1'!K366</f>
        <v>0</v>
      </c>
      <c r="K191" s="121">
        <f>'Entering 1'!L366</f>
        <v>0</v>
      </c>
      <c r="L191" s="121">
        <f>'Entering 1'!M366</f>
        <v>0</v>
      </c>
      <c r="M191" s="121">
        <f>'Entering 1'!N366</f>
        <v>0</v>
      </c>
      <c r="N191" s="121">
        <f>'Entering 1'!O366</f>
        <v>0</v>
      </c>
      <c r="O191" s="121">
        <f>'Entering 1'!P366</f>
        <v>0</v>
      </c>
      <c r="P191" s="121">
        <f>'Entering 1'!Q366</f>
        <v>0</v>
      </c>
      <c r="Q191" s="121">
        <f>'Entering 1'!R366</f>
        <v>0</v>
      </c>
      <c r="R191" s="122">
        <f>'Entering 1'!S366</f>
        <v>0</v>
      </c>
    </row>
    <row r="192" spans="1:18" ht="12" customHeight="1">
      <c r="A192" s="352"/>
      <c r="B192" s="28" t="str">
        <f>'Entering 1'!C367</f>
        <v>Taxi People</v>
      </c>
      <c r="C192" s="120">
        <f>'Entering 1'!D367</f>
        <v>0</v>
      </c>
      <c r="D192" s="121">
        <f>'Entering 1'!E367</f>
        <v>0</v>
      </c>
      <c r="E192" s="121">
        <f>'Entering 1'!F367</f>
        <v>0</v>
      </c>
      <c r="F192" s="121">
        <f>'Entering 1'!G367</f>
        <v>0</v>
      </c>
      <c r="G192" s="121">
        <f>'Entering 1'!H367</f>
        <v>0</v>
      </c>
      <c r="H192" s="121">
        <f>'Entering 1'!I367</f>
        <v>0</v>
      </c>
      <c r="I192" s="121">
        <f>'Entering 1'!J367</f>
        <v>0</v>
      </c>
      <c r="J192" s="121">
        <f>'Entering 1'!K367</f>
        <v>0</v>
      </c>
      <c r="K192" s="121">
        <f>'Entering 1'!L367</f>
        <v>0</v>
      </c>
      <c r="L192" s="121">
        <f>'Entering 1'!M367</f>
        <v>0</v>
      </c>
      <c r="M192" s="121">
        <f>'Entering 1'!N367</f>
        <v>0</v>
      </c>
      <c r="N192" s="121">
        <f>'Entering 1'!O367</f>
        <v>0</v>
      </c>
      <c r="O192" s="121">
        <f>'Entering 1'!P367</f>
        <v>0</v>
      </c>
      <c r="P192" s="121">
        <f>'Entering 1'!Q367</f>
        <v>0</v>
      </c>
      <c r="Q192" s="121">
        <f>'Entering 1'!R367</f>
        <v>0</v>
      </c>
      <c r="R192" s="122">
        <f>'Entering 1'!S367</f>
        <v>0</v>
      </c>
    </row>
    <row r="193" spans="1:18" ht="12" customHeight="1">
      <c r="A193" s="352"/>
      <c r="B193" s="28" t="str">
        <f>'Entering 1'!C368</f>
        <v>Uber/Lyft People</v>
      </c>
      <c r="C193" s="120">
        <f>'Entering 1'!D368</f>
        <v>0</v>
      </c>
      <c r="D193" s="121">
        <f>'Entering 1'!E368</f>
        <v>0</v>
      </c>
      <c r="E193" s="121">
        <f>'Entering 1'!F368</f>
        <v>2</v>
      </c>
      <c r="F193" s="121">
        <f>'Entering 1'!G368</f>
        <v>0</v>
      </c>
      <c r="G193" s="121">
        <f>'Entering 1'!H368</f>
        <v>0</v>
      </c>
      <c r="H193" s="121">
        <f>'Entering 1'!I368</f>
        <v>2</v>
      </c>
      <c r="I193" s="121">
        <f>'Entering 1'!J368</f>
        <v>0</v>
      </c>
      <c r="J193" s="121">
        <f>'Entering 1'!K368</f>
        <v>0</v>
      </c>
      <c r="K193" s="121">
        <f>'Entering 1'!L368</f>
        <v>0</v>
      </c>
      <c r="L193" s="121">
        <f>'Entering 1'!M368</f>
        <v>0</v>
      </c>
      <c r="M193" s="121">
        <f>'Entering 1'!N368</f>
        <v>0</v>
      </c>
      <c r="N193" s="121">
        <f>'Entering 1'!O368</f>
        <v>0</v>
      </c>
      <c r="O193" s="121">
        <f>'Entering 1'!P368</f>
        <v>0</v>
      </c>
      <c r="P193" s="121">
        <f>'Entering 1'!Q368</f>
        <v>0</v>
      </c>
      <c r="Q193" s="121">
        <f>'Entering 1'!R368</f>
        <v>0</v>
      </c>
      <c r="R193" s="122">
        <f>'Entering 1'!S368</f>
        <v>0</v>
      </c>
    </row>
    <row r="194" spans="1:18" ht="12" customHeight="1">
      <c r="A194" s="352"/>
      <c r="B194" s="137" t="s">
        <v>239</v>
      </c>
      <c r="C194" s="123">
        <f t="shared" ref="C194:R194" si="34">SUM(C182,C184:C188)</f>
        <v>21</v>
      </c>
      <c r="D194" s="39">
        <f t="shared" si="34"/>
        <v>23</v>
      </c>
      <c r="E194" s="39">
        <f t="shared" si="34"/>
        <v>13</v>
      </c>
      <c r="F194" s="39">
        <f t="shared" si="34"/>
        <v>6</v>
      </c>
      <c r="G194" s="39">
        <f t="shared" si="34"/>
        <v>25</v>
      </c>
      <c r="H194" s="39">
        <f t="shared" si="34"/>
        <v>23</v>
      </c>
      <c r="I194" s="39">
        <f t="shared" si="34"/>
        <v>38</v>
      </c>
      <c r="J194" s="39">
        <f t="shared" si="34"/>
        <v>42</v>
      </c>
      <c r="K194" s="39">
        <f t="shared" si="34"/>
        <v>64</v>
      </c>
      <c r="L194" s="39">
        <f t="shared" si="34"/>
        <v>28</v>
      </c>
      <c r="M194" s="39">
        <f t="shared" si="34"/>
        <v>135</v>
      </c>
      <c r="N194" s="39">
        <f t="shared" si="34"/>
        <v>20</v>
      </c>
      <c r="O194" s="39">
        <f t="shared" si="34"/>
        <v>12</v>
      </c>
      <c r="P194" s="39">
        <f t="shared" si="34"/>
        <v>2</v>
      </c>
      <c r="Q194" s="39">
        <f t="shared" si="34"/>
        <v>2</v>
      </c>
      <c r="R194" s="124">
        <f t="shared" si="34"/>
        <v>0</v>
      </c>
    </row>
    <row r="195" spans="1:18" ht="12" customHeight="1">
      <c r="A195" s="352"/>
      <c r="B195" s="137" t="s">
        <v>240</v>
      </c>
      <c r="C195" s="123">
        <f t="shared" ref="C195:R195" si="35">(C183+SUM(C189:C193))</f>
        <v>44</v>
      </c>
      <c r="D195" s="39">
        <f t="shared" si="35"/>
        <v>48</v>
      </c>
      <c r="E195" s="39">
        <f t="shared" si="35"/>
        <v>26</v>
      </c>
      <c r="F195" s="39">
        <f t="shared" si="35"/>
        <v>12</v>
      </c>
      <c r="G195" s="39">
        <f t="shared" si="35"/>
        <v>50</v>
      </c>
      <c r="H195" s="39">
        <f t="shared" si="35"/>
        <v>46</v>
      </c>
      <c r="I195" s="39">
        <f t="shared" si="35"/>
        <v>74</v>
      </c>
      <c r="J195" s="39">
        <f t="shared" si="35"/>
        <v>82</v>
      </c>
      <c r="K195" s="39">
        <f t="shared" si="35"/>
        <v>128</v>
      </c>
      <c r="L195" s="39">
        <f t="shared" si="35"/>
        <v>56</v>
      </c>
      <c r="M195" s="39">
        <f t="shared" si="35"/>
        <v>270</v>
      </c>
      <c r="N195" s="39">
        <f t="shared" si="35"/>
        <v>40</v>
      </c>
      <c r="O195" s="39">
        <f t="shared" si="35"/>
        <v>24</v>
      </c>
      <c r="P195" s="39">
        <f t="shared" si="35"/>
        <v>4</v>
      </c>
      <c r="Q195" s="39">
        <f t="shared" si="35"/>
        <v>4</v>
      </c>
      <c r="R195" s="124">
        <f t="shared" si="35"/>
        <v>0</v>
      </c>
    </row>
    <row r="196" spans="1:18" ht="12" customHeight="1">
      <c r="A196" s="365" t="s">
        <v>199</v>
      </c>
      <c r="B196" s="155" t="str">
        <f>'Entering 1'!C380</f>
        <v>Automobiles (2 People)</v>
      </c>
      <c r="C196" s="156">
        <f>'Entering 1'!D380</f>
        <v>1</v>
      </c>
      <c r="D196" s="117">
        <f>'Entering 1'!E380</f>
        <v>15</v>
      </c>
      <c r="E196" s="117">
        <f>'Entering 1'!F380</f>
        <v>6</v>
      </c>
      <c r="F196" s="117">
        <f>'Entering 1'!G380</f>
        <v>24</v>
      </c>
      <c r="G196" s="117">
        <f>'Entering 1'!H380</f>
        <v>20</v>
      </c>
      <c r="H196" s="117">
        <f>'Entering 1'!I380</f>
        <v>13</v>
      </c>
      <c r="I196" s="117">
        <f>'Entering 1'!J380</f>
        <v>6</v>
      </c>
      <c r="J196" s="117">
        <f>'Entering 1'!K380</f>
        <v>19</v>
      </c>
      <c r="K196" s="117">
        <f>'Entering 1'!L380</f>
        <v>11</v>
      </c>
      <c r="L196" s="117">
        <f>'Entering 1'!M380</f>
        <v>9</v>
      </c>
      <c r="M196" s="117">
        <f>'Entering 1'!N380</f>
        <v>9</v>
      </c>
      <c r="N196" s="117">
        <f>'Entering 1'!O380</f>
        <v>7</v>
      </c>
      <c r="O196" s="117">
        <f>'Entering 1'!P380</f>
        <v>1</v>
      </c>
      <c r="P196" s="117">
        <f>'Entering 1'!Q380</f>
        <v>3</v>
      </c>
      <c r="Q196" s="117">
        <f>'Entering 1'!R380</f>
        <v>0</v>
      </c>
      <c r="R196" s="119">
        <f>'Entering 1'!S380</f>
        <v>1</v>
      </c>
    </row>
    <row r="197" spans="1:18" ht="12" customHeight="1">
      <c r="A197" s="352"/>
      <c r="B197" s="116" t="str">
        <f>'Entering 1'!C381</f>
        <v>Automobiles (3 People)</v>
      </c>
      <c r="C197" s="123">
        <f>'Entering 1'!D381</f>
        <v>0</v>
      </c>
      <c r="D197" s="39">
        <f>'Entering 1'!E381</f>
        <v>0</v>
      </c>
      <c r="E197" s="39">
        <f>'Entering 1'!F381</f>
        <v>0</v>
      </c>
      <c r="F197" s="39">
        <f>'Entering 1'!G381</f>
        <v>1</v>
      </c>
      <c r="G197" s="39">
        <f>'Entering 1'!H381</f>
        <v>0</v>
      </c>
      <c r="H197" s="39">
        <f>'Entering 1'!I381</f>
        <v>0</v>
      </c>
      <c r="I197" s="39">
        <f>'Entering 1'!J381</f>
        <v>0</v>
      </c>
      <c r="J197" s="39">
        <f>'Entering 1'!K381</f>
        <v>0</v>
      </c>
      <c r="K197" s="39">
        <f>'Entering 1'!L381</f>
        <v>4</v>
      </c>
      <c r="L197" s="39">
        <f>'Entering 1'!M381</f>
        <v>2</v>
      </c>
      <c r="M197" s="39">
        <f>'Entering 1'!N381</f>
        <v>0</v>
      </c>
      <c r="N197" s="39">
        <f>'Entering 1'!O381</f>
        <v>0</v>
      </c>
      <c r="O197" s="39">
        <f>'Entering 1'!P381</f>
        <v>0</v>
      </c>
      <c r="P197" s="39">
        <f>'Entering 1'!Q381</f>
        <v>0</v>
      </c>
      <c r="Q197" s="39">
        <f>'Entering 1'!R381</f>
        <v>0</v>
      </c>
      <c r="R197" s="124">
        <f>'Entering 1'!S381</f>
        <v>0</v>
      </c>
    </row>
    <row r="198" spans="1:18" ht="12" customHeight="1">
      <c r="A198" s="352"/>
      <c r="B198" s="116" t="str">
        <f>'Entering 1'!C382</f>
        <v>Automobiles (4 People)</v>
      </c>
      <c r="C198" s="123">
        <f>'Entering 1'!D382</f>
        <v>0</v>
      </c>
      <c r="D198" s="39">
        <f>'Entering 1'!E382</f>
        <v>0</v>
      </c>
      <c r="E198" s="39">
        <f>'Entering 1'!F382</f>
        <v>0</v>
      </c>
      <c r="F198" s="39">
        <f>'Entering 1'!G382</f>
        <v>0</v>
      </c>
      <c r="G198" s="39">
        <f>'Entering 1'!H382</f>
        <v>0</v>
      </c>
      <c r="H198" s="39">
        <f>'Entering 1'!I382</f>
        <v>0</v>
      </c>
      <c r="I198" s="39">
        <f>'Entering 1'!J382</f>
        <v>0</v>
      </c>
      <c r="J198" s="39">
        <f>'Entering 1'!K382</f>
        <v>0</v>
      </c>
      <c r="K198" s="39">
        <f>'Entering 1'!L382</f>
        <v>0</v>
      </c>
      <c r="L198" s="39">
        <f>'Entering 1'!M382</f>
        <v>0</v>
      </c>
      <c r="M198" s="39">
        <f>'Entering 1'!N382</f>
        <v>0</v>
      </c>
      <c r="N198" s="39">
        <f>'Entering 1'!O382</f>
        <v>0</v>
      </c>
      <c r="O198" s="39">
        <f>'Entering 1'!P382</f>
        <v>0</v>
      </c>
      <c r="P198" s="39">
        <f>'Entering 1'!Q382</f>
        <v>0</v>
      </c>
      <c r="Q198" s="39">
        <f>'Entering 1'!R382</f>
        <v>0</v>
      </c>
      <c r="R198" s="124">
        <f>'Entering 1'!S382</f>
        <v>0</v>
      </c>
    </row>
    <row r="199" spans="1:18" ht="12" customHeight="1">
      <c r="A199" s="352"/>
      <c r="B199" s="116" t="str">
        <f>'Entering 1'!C383</f>
        <v>Automobiles (5 People)</v>
      </c>
      <c r="C199" s="123">
        <f>'Entering 1'!D383</f>
        <v>0</v>
      </c>
      <c r="D199" s="39">
        <f>'Entering 1'!E383</f>
        <v>0</v>
      </c>
      <c r="E199" s="39">
        <f>'Entering 1'!F383</f>
        <v>0</v>
      </c>
      <c r="F199" s="39">
        <f>'Entering 1'!G383</f>
        <v>0</v>
      </c>
      <c r="G199" s="39">
        <f>'Entering 1'!H383</f>
        <v>0</v>
      </c>
      <c r="H199" s="39">
        <f>'Entering 1'!I383</f>
        <v>0</v>
      </c>
      <c r="I199" s="39">
        <f>'Entering 1'!J383</f>
        <v>0</v>
      </c>
      <c r="J199" s="39">
        <f>'Entering 1'!K383</f>
        <v>0</v>
      </c>
      <c r="K199" s="39">
        <f>'Entering 1'!L383</f>
        <v>0</v>
      </c>
      <c r="L199" s="39">
        <f>'Entering 1'!M383</f>
        <v>0</v>
      </c>
      <c r="M199" s="39">
        <f>'Entering 1'!N383</f>
        <v>0</v>
      </c>
      <c r="N199" s="39">
        <f>'Entering 1'!O383</f>
        <v>0</v>
      </c>
      <c r="O199" s="39">
        <f>'Entering 1'!P383</f>
        <v>0</v>
      </c>
      <c r="P199" s="39">
        <f>'Entering 1'!Q383</f>
        <v>0</v>
      </c>
      <c r="Q199" s="39">
        <f>'Entering 1'!R383</f>
        <v>0</v>
      </c>
      <c r="R199" s="124">
        <f>'Entering 1'!S383</f>
        <v>0</v>
      </c>
    </row>
    <row r="200" spans="1:18" ht="12" customHeight="1">
      <c r="A200" s="352"/>
      <c r="B200" s="116" t="str">
        <f>'Entering 1'!C384</f>
        <v>Automobiles (6 People)</v>
      </c>
      <c r="C200" s="123">
        <f>'Entering 1'!D384</f>
        <v>0</v>
      </c>
      <c r="D200" s="39">
        <f>'Entering 1'!E384</f>
        <v>0</v>
      </c>
      <c r="E200" s="39">
        <f>'Entering 1'!F384</f>
        <v>0</v>
      </c>
      <c r="F200" s="39">
        <f>'Entering 1'!G384</f>
        <v>0</v>
      </c>
      <c r="G200" s="39">
        <f>'Entering 1'!H384</f>
        <v>0</v>
      </c>
      <c r="H200" s="39">
        <f>'Entering 1'!I384</f>
        <v>0</v>
      </c>
      <c r="I200" s="39">
        <f>'Entering 1'!J384</f>
        <v>0</v>
      </c>
      <c r="J200" s="39">
        <f>'Entering 1'!K384</f>
        <v>0</v>
      </c>
      <c r="K200" s="39">
        <f>'Entering 1'!L384</f>
        <v>0</v>
      </c>
      <c r="L200" s="39">
        <f>'Entering 1'!M384</f>
        <v>0</v>
      </c>
      <c r="M200" s="39">
        <f>'Entering 1'!N384</f>
        <v>0</v>
      </c>
      <c r="N200" s="39">
        <f>'Entering 1'!O384</f>
        <v>0</v>
      </c>
      <c r="O200" s="39">
        <f>'Entering 1'!P384</f>
        <v>0</v>
      </c>
      <c r="P200" s="39">
        <f>'Entering 1'!Q384</f>
        <v>0</v>
      </c>
      <c r="Q200" s="39">
        <f>'Entering 1'!R384</f>
        <v>0</v>
      </c>
      <c r="R200" s="124">
        <f>'Entering 1'!S384</f>
        <v>0</v>
      </c>
    </row>
    <row r="201" spans="1:18" ht="12" customHeight="1">
      <c r="A201" s="352"/>
      <c r="B201" s="116" t="str">
        <f>'Entering 1'!C385</f>
        <v>Automobiles (7 People)</v>
      </c>
      <c r="C201" s="123">
        <f>'Entering 1'!D385</f>
        <v>0</v>
      </c>
      <c r="D201" s="39">
        <f>'Entering 1'!E385</f>
        <v>0</v>
      </c>
      <c r="E201" s="39">
        <f>'Entering 1'!F385</f>
        <v>0</v>
      </c>
      <c r="F201" s="39">
        <f>'Entering 1'!G385</f>
        <v>0</v>
      </c>
      <c r="G201" s="39">
        <f>'Entering 1'!H385</f>
        <v>0</v>
      </c>
      <c r="H201" s="39">
        <f>'Entering 1'!I385</f>
        <v>0</v>
      </c>
      <c r="I201" s="39">
        <f>'Entering 1'!J385</f>
        <v>0</v>
      </c>
      <c r="J201" s="39">
        <f>'Entering 1'!K385</f>
        <v>0</v>
      </c>
      <c r="K201" s="39">
        <f>'Entering 1'!L385</f>
        <v>0</v>
      </c>
      <c r="L201" s="39">
        <f>'Entering 1'!M385</f>
        <v>0</v>
      </c>
      <c r="M201" s="39">
        <f>'Entering 1'!N385</f>
        <v>0</v>
      </c>
      <c r="N201" s="39">
        <f>'Entering 1'!O385</f>
        <v>0</v>
      </c>
      <c r="O201" s="39">
        <f>'Entering 1'!P385</f>
        <v>0</v>
      </c>
      <c r="P201" s="39">
        <f>'Entering 1'!Q385</f>
        <v>0</v>
      </c>
      <c r="Q201" s="39">
        <f>'Entering 1'!R385</f>
        <v>0</v>
      </c>
      <c r="R201" s="124">
        <f>'Entering 1'!S385</f>
        <v>0</v>
      </c>
    </row>
    <row r="202" spans="1:18" ht="12" customHeight="1">
      <c r="A202" s="352"/>
      <c r="B202" s="157" t="str">
        <f>'Entering 1'!C386</f>
        <v>Automobiles (8 People)</v>
      </c>
      <c r="C202" s="147">
        <f>'Entering 1'!D386</f>
        <v>0</v>
      </c>
      <c r="D202" s="148">
        <f>'Entering 1'!E386</f>
        <v>0</v>
      </c>
      <c r="E202" s="148">
        <f>'Entering 1'!F386</f>
        <v>0</v>
      </c>
      <c r="F202" s="148">
        <f>'Entering 1'!G386</f>
        <v>0</v>
      </c>
      <c r="G202" s="148">
        <f>'Entering 1'!H386</f>
        <v>0</v>
      </c>
      <c r="H202" s="148">
        <f>'Entering 1'!I386</f>
        <v>0</v>
      </c>
      <c r="I202" s="148">
        <f>'Entering 1'!J386</f>
        <v>0</v>
      </c>
      <c r="J202" s="148">
        <f>'Entering 1'!K386</f>
        <v>0</v>
      </c>
      <c r="K202" s="148">
        <f>'Entering 1'!L386</f>
        <v>0</v>
      </c>
      <c r="L202" s="148">
        <f>'Entering 1'!M386</f>
        <v>0</v>
      </c>
      <c r="M202" s="148">
        <f>'Entering 1'!N386</f>
        <v>0</v>
      </c>
      <c r="N202" s="148">
        <f>'Entering 1'!O386</f>
        <v>0</v>
      </c>
      <c r="O202" s="148">
        <f>'Entering 1'!P386</f>
        <v>0</v>
      </c>
      <c r="P202" s="148">
        <f>'Entering 1'!Q386</f>
        <v>0</v>
      </c>
      <c r="Q202" s="148">
        <f>'Entering 1'!R386</f>
        <v>0</v>
      </c>
      <c r="R202" s="149">
        <f>'Entering 1'!S386</f>
        <v>0</v>
      </c>
    </row>
    <row r="203" spans="1:18" ht="12" customHeight="1">
      <c r="A203" s="352"/>
      <c r="B203" s="20" t="s">
        <v>235</v>
      </c>
      <c r="C203" s="21">
        <f t="shared" ref="C203:R203" si="36">SUM(C196:C202)</f>
        <v>1</v>
      </c>
      <c r="D203" s="22">
        <f t="shared" si="36"/>
        <v>15</v>
      </c>
      <c r="E203" s="22">
        <f t="shared" si="36"/>
        <v>6</v>
      </c>
      <c r="F203" s="22">
        <f t="shared" si="36"/>
        <v>25</v>
      </c>
      <c r="G203" s="22">
        <f t="shared" si="36"/>
        <v>20</v>
      </c>
      <c r="H203" s="22">
        <f t="shared" si="36"/>
        <v>13</v>
      </c>
      <c r="I203" s="22">
        <f t="shared" si="36"/>
        <v>6</v>
      </c>
      <c r="J203" s="22">
        <f t="shared" si="36"/>
        <v>19</v>
      </c>
      <c r="K203" s="22">
        <f t="shared" si="36"/>
        <v>15</v>
      </c>
      <c r="L203" s="22">
        <f t="shared" si="36"/>
        <v>11</v>
      </c>
      <c r="M203" s="22">
        <f t="shared" si="36"/>
        <v>9</v>
      </c>
      <c r="N203" s="22">
        <f t="shared" si="36"/>
        <v>7</v>
      </c>
      <c r="O203" s="22">
        <f t="shared" si="36"/>
        <v>1</v>
      </c>
      <c r="P203" s="22">
        <f t="shared" si="36"/>
        <v>3</v>
      </c>
      <c r="Q203" s="22">
        <f t="shared" si="36"/>
        <v>0</v>
      </c>
      <c r="R203" s="23">
        <f t="shared" si="36"/>
        <v>1</v>
      </c>
    </row>
    <row r="204" spans="1:18" ht="12" customHeight="1">
      <c r="A204" s="352"/>
      <c r="B204" s="146" t="s">
        <v>236</v>
      </c>
      <c r="C204" s="147">
        <f t="shared" ref="C204:R204" si="37">(C196*2)+(C197*3)+(C198*4)+(C199*5)+(C200*6)+(C201*7)+(C202*8)</f>
        <v>2</v>
      </c>
      <c r="D204" s="148">
        <f t="shared" si="37"/>
        <v>30</v>
      </c>
      <c r="E204" s="148">
        <f t="shared" si="37"/>
        <v>12</v>
      </c>
      <c r="F204" s="148">
        <f t="shared" si="37"/>
        <v>51</v>
      </c>
      <c r="G204" s="148">
        <f t="shared" si="37"/>
        <v>40</v>
      </c>
      <c r="H204" s="148">
        <f t="shared" si="37"/>
        <v>26</v>
      </c>
      <c r="I204" s="148">
        <f t="shared" si="37"/>
        <v>12</v>
      </c>
      <c r="J204" s="148">
        <f t="shared" si="37"/>
        <v>38</v>
      </c>
      <c r="K204" s="148">
        <f t="shared" si="37"/>
        <v>34</v>
      </c>
      <c r="L204" s="148">
        <f t="shared" si="37"/>
        <v>24</v>
      </c>
      <c r="M204" s="148">
        <f t="shared" si="37"/>
        <v>18</v>
      </c>
      <c r="N204" s="148">
        <f t="shared" si="37"/>
        <v>14</v>
      </c>
      <c r="O204" s="148">
        <f t="shared" si="37"/>
        <v>2</v>
      </c>
      <c r="P204" s="148">
        <f t="shared" si="37"/>
        <v>6</v>
      </c>
      <c r="Q204" s="148">
        <f t="shared" si="37"/>
        <v>0</v>
      </c>
      <c r="R204" s="149">
        <f t="shared" si="37"/>
        <v>2</v>
      </c>
    </row>
    <row r="205" spans="1:18" ht="12" customHeight="1">
      <c r="A205" s="352"/>
      <c r="B205" s="116" t="str">
        <f>'Entering 1'!C387</f>
        <v>MTS Shuttles</v>
      </c>
      <c r="C205" s="123">
        <f>'Entering 1'!D387</f>
        <v>0</v>
      </c>
      <c r="D205" s="39">
        <f>'Entering 1'!E387</f>
        <v>0</v>
      </c>
      <c r="E205" s="39">
        <f>'Entering 1'!F387</f>
        <v>0</v>
      </c>
      <c r="F205" s="39">
        <f>'Entering 1'!G387</f>
        <v>0</v>
      </c>
      <c r="G205" s="39">
        <f>'Entering 1'!H387</f>
        <v>0</v>
      </c>
      <c r="H205" s="39">
        <f>'Entering 1'!I387</f>
        <v>0</v>
      </c>
      <c r="I205" s="39">
        <f>'Entering 1'!J387</f>
        <v>0</v>
      </c>
      <c r="J205" s="39">
        <f>'Entering 1'!K387</f>
        <v>0</v>
      </c>
      <c r="K205" s="39">
        <f>'Entering 1'!L387</f>
        <v>0</v>
      </c>
      <c r="L205" s="39">
        <f>'Entering 1'!M387</f>
        <v>0</v>
      </c>
      <c r="M205" s="39">
        <f>'Entering 1'!N387</f>
        <v>0</v>
      </c>
      <c r="N205" s="39">
        <f>'Entering 1'!O387</f>
        <v>0</v>
      </c>
      <c r="O205" s="39">
        <f>'Entering 1'!P387</f>
        <v>0</v>
      </c>
      <c r="P205" s="39">
        <f>'Entering 1'!Q387</f>
        <v>0</v>
      </c>
      <c r="Q205" s="39">
        <f>'Entering 1'!R387</f>
        <v>0</v>
      </c>
      <c r="R205" s="124">
        <f>'Entering 1'!S387</f>
        <v>0</v>
      </c>
    </row>
    <row r="206" spans="1:18" ht="12" customHeight="1">
      <c r="A206" s="352"/>
      <c r="B206" s="116" t="str">
        <f>'Entering 1'!C388</f>
        <v>Private Shuttles</v>
      </c>
      <c r="C206" s="123">
        <f>'Entering 1'!D388</f>
        <v>0</v>
      </c>
      <c r="D206" s="39">
        <f>'Entering 1'!E388</f>
        <v>0</v>
      </c>
      <c r="E206" s="39">
        <f>'Entering 1'!F388</f>
        <v>0</v>
      </c>
      <c r="F206" s="39">
        <f>'Entering 1'!G388</f>
        <v>0</v>
      </c>
      <c r="G206" s="39">
        <f>'Entering 1'!H388</f>
        <v>0</v>
      </c>
      <c r="H206" s="39">
        <f>'Entering 1'!I388</f>
        <v>0</v>
      </c>
      <c r="I206" s="39">
        <f>'Entering 1'!J388</f>
        <v>0</v>
      </c>
      <c r="J206" s="39">
        <f>'Entering 1'!K388</f>
        <v>0</v>
      </c>
      <c r="K206" s="39">
        <f>'Entering 1'!L388</f>
        <v>0</v>
      </c>
      <c r="L206" s="39">
        <f>'Entering 1'!M388</f>
        <v>0</v>
      </c>
      <c r="M206" s="39">
        <f>'Entering 1'!N388</f>
        <v>0</v>
      </c>
      <c r="N206" s="39">
        <f>'Entering 1'!O388</f>
        <v>0</v>
      </c>
      <c r="O206" s="39">
        <f>'Entering 1'!P388</f>
        <v>0</v>
      </c>
      <c r="P206" s="39">
        <f>'Entering 1'!Q388</f>
        <v>0</v>
      </c>
      <c r="Q206" s="39">
        <f>'Entering 1'!R388</f>
        <v>0</v>
      </c>
      <c r="R206" s="124">
        <f>'Entering 1'!S388</f>
        <v>0</v>
      </c>
    </row>
    <row r="207" spans="1:18" ht="12" customHeight="1">
      <c r="A207" s="352"/>
      <c r="B207" s="116" t="str">
        <f>'Entering 1'!C389</f>
        <v>Private Vanpool Vehicles</v>
      </c>
      <c r="C207" s="123">
        <f>'Entering 1'!D389</f>
        <v>0</v>
      </c>
      <c r="D207" s="39">
        <f>'Entering 1'!E389</f>
        <v>0</v>
      </c>
      <c r="E207" s="39">
        <f>'Entering 1'!F389</f>
        <v>0</v>
      </c>
      <c r="F207" s="39">
        <f>'Entering 1'!G389</f>
        <v>0</v>
      </c>
      <c r="G207" s="39">
        <f>'Entering 1'!H389</f>
        <v>0</v>
      </c>
      <c r="H207" s="39">
        <f>'Entering 1'!I389</f>
        <v>0</v>
      </c>
      <c r="I207" s="39">
        <f>'Entering 1'!J389</f>
        <v>0</v>
      </c>
      <c r="J207" s="39">
        <f>'Entering 1'!K389</f>
        <v>0</v>
      </c>
      <c r="K207" s="39">
        <f>'Entering 1'!L389</f>
        <v>0</v>
      </c>
      <c r="L207" s="39">
        <f>'Entering 1'!M389</f>
        <v>0</v>
      </c>
      <c r="M207" s="39">
        <f>'Entering 1'!N389</f>
        <v>0</v>
      </c>
      <c r="N207" s="39">
        <f>'Entering 1'!O389</f>
        <v>0</v>
      </c>
      <c r="O207" s="39">
        <f>'Entering 1'!P389</f>
        <v>0</v>
      </c>
      <c r="P207" s="39">
        <f>'Entering 1'!Q389</f>
        <v>0</v>
      </c>
      <c r="Q207" s="39">
        <f>'Entering 1'!R389</f>
        <v>0</v>
      </c>
      <c r="R207" s="124">
        <f>'Entering 1'!S389</f>
        <v>0</v>
      </c>
    </row>
    <row r="208" spans="1:18" ht="12" customHeight="1">
      <c r="A208" s="352"/>
      <c r="B208" s="116" t="str">
        <f>'Entering 1'!C390</f>
        <v>Taxis</v>
      </c>
      <c r="C208" s="123">
        <f>'Entering 1'!D390</f>
        <v>0</v>
      </c>
      <c r="D208" s="39">
        <f>'Entering 1'!E390</f>
        <v>0</v>
      </c>
      <c r="E208" s="39">
        <f>'Entering 1'!F390</f>
        <v>0</v>
      </c>
      <c r="F208" s="39">
        <f>'Entering 1'!G390</f>
        <v>0</v>
      </c>
      <c r="G208" s="39">
        <f>'Entering 1'!H390</f>
        <v>0</v>
      </c>
      <c r="H208" s="39">
        <f>'Entering 1'!I390</f>
        <v>0</v>
      </c>
      <c r="I208" s="39">
        <f>'Entering 1'!J390</f>
        <v>0</v>
      </c>
      <c r="J208" s="39">
        <f>'Entering 1'!K390</f>
        <v>0</v>
      </c>
      <c r="K208" s="39">
        <f>'Entering 1'!L390</f>
        <v>0</v>
      </c>
      <c r="L208" s="39">
        <f>'Entering 1'!M390</f>
        <v>0</v>
      </c>
      <c r="M208" s="39">
        <f>'Entering 1'!N390</f>
        <v>0</v>
      </c>
      <c r="N208" s="39">
        <f>'Entering 1'!O390</f>
        <v>0</v>
      </c>
      <c r="O208" s="39">
        <f>'Entering 1'!P390</f>
        <v>0</v>
      </c>
      <c r="P208" s="39">
        <f>'Entering 1'!Q390</f>
        <v>0</v>
      </c>
      <c r="Q208" s="39">
        <f>'Entering 1'!R390</f>
        <v>0</v>
      </c>
      <c r="R208" s="124">
        <f>'Entering 1'!S390</f>
        <v>0</v>
      </c>
    </row>
    <row r="209" spans="1:18" ht="12" customHeight="1">
      <c r="A209" s="352"/>
      <c r="B209" s="116" t="str">
        <f>'Entering 1'!C391</f>
        <v>Uber/Lyft Vehicles</v>
      </c>
      <c r="C209" s="123">
        <f>'Entering 1'!D391</f>
        <v>0</v>
      </c>
      <c r="D209" s="39">
        <f>'Entering 1'!E391</f>
        <v>0</v>
      </c>
      <c r="E209" s="39">
        <f>'Entering 1'!F391</f>
        <v>0</v>
      </c>
      <c r="F209" s="39">
        <f>'Entering 1'!G391</f>
        <v>0</v>
      </c>
      <c r="G209" s="39">
        <f>'Entering 1'!H391</f>
        <v>0</v>
      </c>
      <c r="H209" s="39">
        <f>'Entering 1'!I391</f>
        <v>0</v>
      </c>
      <c r="I209" s="39">
        <f>'Entering 1'!J391</f>
        <v>0</v>
      </c>
      <c r="J209" s="39">
        <f>'Entering 1'!K391</f>
        <v>0</v>
      </c>
      <c r="K209" s="39">
        <f>'Entering 1'!L391</f>
        <v>0</v>
      </c>
      <c r="L209" s="39">
        <f>'Entering 1'!M391</f>
        <v>0</v>
      </c>
      <c r="M209" s="39">
        <f>'Entering 1'!N391</f>
        <v>0</v>
      </c>
      <c r="N209" s="39">
        <f>'Entering 1'!O391</f>
        <v>0</v>
      </c>
      <c r="O209" s="39">
        <f>'Entering 1'!P391</f>
        <v>0</v>
      </c>
      <c r="P209" s="39">
        <f>'Entering 1'!Q391</f>
        <v>0</v>
      </c>
      <c r="Q209" s="39">
        <f>'Entering 1'!R391</f>
        <v>0</v>
      </c>
      <c r="R209" s="124">
        <f>'Entering 1'!S391</f>
        <v>0</v>
      </c>
    </row>
    <row r="210" spans="1:18" ht="12" customHeight="1">
      <c r="A210" s="352"/>
      <c r="B210" s="28" t="str">
        <f>'Entering 1'!C405</f>
        <v>MTS Shuttle People</v>
      </c>
      <c r="C210" s="120">
        <f>'Entering 1'!D405</f>
        <v>0</v>
      </c>
      <c r="D210" s="121">
        <f>'Entering 1'!E405</f>
        <v>0</v>
      </c>
      <c r="E210" s="121">
        <f>'Entering 1'!F405</f>
        <v>0</v>
      </c>
      <c r="F210" s="121">
        <f>'Entering 1'!G405</f>
        <v>0</v>
      </c>
      <c r="G210" s="121">
        <f>'Entering 1'!H405</f>
        <v>0</v>
      </c>
      <c r="H210" s="121">
        <f>'Entering 1'!I405</f>
        <v>0</v>
      </c>
      <c r="I210" s="121">
        <f>'Entering 1'!J405</f>
        <v>0</v>
      </c>
      <c r="J210" s="121">
        <f>'Entering 1'!K405</f>
        <v>0</v>
      </c>
      <c r="K210" s="121">
        <f>'Entering 1'!L405</f>
        <v>0</v>
      </c>
      <c r="L210" s="121">
        <f>'Entering 1'!M405</f>
        <v>0</v>
      </c>
      <c r="M210" s="121">
        <f>'Entering 1'!N405</f>
        <v>0</v>
      </c>
      <c r="N210" s="121">
        <f>'Entering 1'!O405</f>
        <v>0</v>
      </c>
      <c r="O210" s="121">
        <f>'Entering 1'!P405</f>
        <v>0</v>
      </c>
      <c r="P210" s="121">
        <f>'Entering 1'!Q405</f>
        <v>0</v>
      </c>
      <c r="Q210" s="121">
        <f>'Entering 1'!R405</f>
        <v>0</v>
      </c>
      <c r="R210" s="122">
        <f>'Entering 1'!S405</f>
        <v>0</v>
      </c>
    </row>
    <row r="211" spans="1:18" ht="12" customHeight="1">
      <c r="A211" s="352"/>
      <c r="B211" s="28" t="str">
        <f>'Entering 1'!C406</f>
        <v>Private Shuttle People</v>
      </c>
      <c r="C211" s="120">
        <f>'Entering 1'!D406</f>
        <v>0</v>
      </c>
      <c r="D211" s="121">
        <f>'Entering 1'!E406</f>
        <v>0</v>
      </c>
      <c r="E211" s="121">
        <f>'Entering 1'!F406</f>
        <v>0</v>
      </c>
      <c r="F211" s="121">
        <f>'Entering 1'!G406</f>
        <v>0</v>
      </c>
      <c r="G211" s="121">
        <f>'Entering 1'!H406</f>
        <v>0</v>
      </c>
      <c r="H211" s="121">
        <f>'Entering 1'!I406</f>
        <v>0</v>
      </c>
      <c r="I211" s="121">
        <f>'Entering 1'!J406</f>
        <v>0</v>
      </c>
      <c r="J211" s="121">
        <f>'Entering 1'!K406</f>
        <v>0</v>
      </c>
      <c r="K211" s="121">
        <f>'Entering 1'!L406</f>
        <v>0</v>
      </c>
      <c r="L211" s="121">
        <f>'Entering 1'!M406</f>
        <v>0</v>
      </c>
      <c r="M211" s="121">
        <f>'Entering 1'!N406</f>
        <v>0</v>
      </c>
      <c r="N211" s="121">
        <f>'Entering 1'!O406</f>
        <v>0</v>
      </c>
      <c r="O211" s="121">
        <f>'Entering 1'!P406</f>
        <v>0</v>
      </c>
      <c r="P211" s="121">
        <f>'Entering 1'!Q406</f>
        <v>0</v>
      </c>
      <c r="Q211" s="121">
        <f>'Entering 1'!R406</f>
        <v>0</v>
      </c>
      <c r="R211" s="122">
        <f>'Entering 1'!S406</f>
        <v>0</v>
      </c>
    </row>
    <row r="212" spans="1:18" ht="12" customHeight="1">
      <c r="A212" s="352"/>
      <c r="B212" s="28" t="str">
        <f>'Entering 1'!C407</f>
        <v>Private Vanpool People</v>
      </c>
      <c r="C212" s="120">
        <f>'Entering 1'!D407</f>
        <v>0</v>
      </c>
      <c r="D212" s="121">
        <f>'Entering 1'!E407</f>
        <v>0</v>
      </c>
      <c r="E212" s="121">
        <f>'Entering 1'!F407</f>
        <v>0</v>
      </c>
      <c r="F212" s="121">
        <f>'Entering 1'!G407</f>
        <v>0</v>
      </c>
      <c r="G212" s="121">
        <f>'Entering 1'!H407</f>
        <v>0</v>
      </c>
      <c r="H212" s="121">
        <f>'Entering 1'!I407</f>
        <v>0</v>
      </c>
      <c r="I212" s="121">
        <f>'Entering 1'!J407</f>
        <v>0</v>
      </c>
      <c r="J212" s="121">
        <f>'Entering 1'!K407</f>
        <v>0</v>
      </c>
      <c r="K212" s="121">
        <f>'Entering 1'!L407</f>
        <v>0</v>
      </c>
      <c r="L212" s="121">
        <f>'Entering 1'!M407</f>
        <v>0</v>
      </c>
      <c r="M212" s="121">
        <f>'Entering 1'!N407</f>
        <v>0</v>
      </c>
      <c r="N212" s="121">
        <f>'Entering 1'!O407</f>
        <v>0</v>
      </c>
      <c r="O212" s="121">
        <f>'Entering 1'!P407</f>
        <v>0</v>
      </c>
      <c r="P212" s="121">
        <f>'Entering 1'!Q407</f>
        <v>0</v>
      </c>
      <c r="Q212" s="121">
        <f>'Entering 1'!R407</f>
        <v>0</v>
      </c>
      <c r="R212" s="122">
        <f>'Entering 1'!S407</f>
        <v>0</v>
      </c>
    </row>
    <row r="213" spans="1:18" ht="12" customHeight="1">
      <c r="A213" s="352"/>
      <c r="B213" s="28" t="str">
        <f>'Entering 1'!C408</f>
        <v>Taxi People</v>
      </c>
      <c r="C213" s="120">
        <f>'Entering 1'!D408</f>
        <v>0</v>
      </c>
      <c r="D213" s="121">
        <f>'Entering 1'!E408</f>
        <v>0</v>
      </c>
      <c r="E213" s="121">
        <f>'Entering 1'!F408</f>
        <v>0</v>
      </c>
      <c r="F213" s="121">
        <f>'Entering 1'!G408</f>
        <v>0</v>
      </c>
      <c r="G213" s="121">
        <f>'Entering 1'!H408</f>
        <v>0</v>
      </c>
      <c r="H213" s="121">
        <f>'Entering 1'!I408</f>
        <v>0</v>
      </c>
      <c r="I213" s="121">
        <f>'Entering 1'!J408</f>
        <v>0</v>
      </c>
      <c r="J213" s="121">
        <f>'Entering 1'!K408</f>
        <v>0</v>
      </c>
      <c r="K213" s="121">
        <f>'Entering 1'!L408</f>
        <v>0</v>
      </c>
      <c r="L213" s="121">
        <f>'Entering 1'!M408</f>
        <v>0</v>
      </c>
      <c r="M213" s="121">
        <f>'Entering 1'!N408</f>
        <v>0</v>
      </c>
      <c r="N213" s="121">
        <f>'Entering 1'!O408</f>
        <v>0</v>
      </c>
      <c r="O213" s="121">
        <f>'Entering 1'!P408</f>
        <v>0</v>
      </c>
      <c r="P213" s="121">
        <f>'Entering 1'!Q408</f>
        <v>0</v>
      </c>
      <c r="Q213" s="121">
        <f>'Entering 1'!R408</f>
        <v>0</v>
      </c>
      <c r="R213" s="122">
        <f>'Entering 1'!S408</f>
        <v>0</v>
      </c>
    </row>
    <row r="214" spans="1:18" ht="12" customHeight="1">
      <c r="A214" s="352"/>
      <c r="B214" s="28" t="str">
        <f>'Entering 1'!C409</f>
        <v>Uber/Lyft People</v>
      </c>
      <c r="C214" s="120">
        <f>'Entering 1'!D409</f>
        <v>0</v>
      </c>
      <c r="D214" s="121">
        <f>'Entering 1'!E409</f>
        <v>0</v>
      </c>
      <c r="E214" s="121">
        <f>'Entering 1'!F409</f>
        <v>0</v>
      </c>
      <c r="F214" s="121">
        <f>'Entering 1'!G409</f>
        <v>0</v>
      </c>
      <c r="G214" s="121">
        <f>'Entering 1'!H409</f>
        <v>0</v>
      </c>
      <c r="H214" s="121">
        <f>'Entering 1'!I409</f>
        <v>0</v>
      </c>
      <c r="I214" s="121">
        <f>'Entering 1'!J409</f>
        <v>0</v>
      </c>
      <c r="J214" s="121">
        <f>'Entering 1'!K409</f>
        <v>0</v>
      </c>
      <c r="K214" s="121">
        <f>'Entering 1'!L409</f>
        <v>0</v>
      </c>
      <c r="L214" s="121">
        <f>'Entering 1'!M409</f>
        <v>0</v>
      </c>
      <c r="M214" s="121">
        <f>'Entering 1'!N409</f>
        <v>0</v>
      </c>
      <c r="N214" s="121">
        <f>'Entering 1'!O409</f>
        <v>0</v>
      </c>
      <c r="O214" s="121">
        <f>'Entering 1'!P409</f>
        <v>0</v>
      </c>
      <c r="P214" s="121">
        <f>'Entering 1'!Q409</f>
        <v>0</v>
      </c>
      <c r="Q214" s="121">
        <f>'Entering 1'!R409</f>
        <v>0</v>
      </c>
      <c r="R214" s="122">
        <f>'Entering 1'!S409</f>
        <v>0</v>
      </c>
    </row>
    <row r="215" spans="1:18" ht="12" customHeight="1">
      <c r="A215" s="352"/>
      <c r="B215" s="137" t="s">
        <v>239</v>
      </c>
      <c r="C215" s="123">
        <f t="shared" ref="C215:R215" si="38">SUM(C203,C205:C209)</f>
        <v>1</v>
      </c>
      <c r="D215" s="39">
        <f t="shared" si="38"/>
        <v>15</v>
      </c>
      <c r="E215" s="39">
        <f t="shared" si="38"/>
        <v>6</v>
      </c>
      <c r="F215" s="39">
        <f t="shared" si="38"/>
        <v>25</v>
      </c>
      <c r="G215" s="39">
        <f t="shared" si="38"/>
        <v>20</v>
      </c>
      <c r="H215" s="39">
        <f t="shared" si="38"/>
        <v>13</v>
      </c>
      <c r="I215" s="39">
        <f t="shared" si="38"/>
        <v>6</v>
      </c>
      <c r="J215" s="39">
        <f t="shared" si="38"/>
        <v>19</v>
      </c>
      <c r="K215" s="39">
        <f t="shared" si="38"/>
        <v>15</v>
      </c>
      <c r="L215" s="39">
        <f t="shared" si="38"/>
        <v>11</v>
      </c>
      <c r="M215" s="39">
        <f t="shared" si="38"/>
        <v>9</v>
      </c>
      <c r="N215" s="39">
        <f t="shared" si="38"/>
        <v>7</v>
      </c>
      <c r="O215" s="39">
        <f t="shared" si="38"/>
        <v>1</v>
      </c>
      <c r="P215" s="39">
        <f t="shared" si="38"/>
        <v>3</v>
      </c>
      <c r="Q215" s="39">
        <f t="shared" si="38"/>
        <v>0</v>
      </c>
      <c r="R215" s="124">
        <f t="shared" si="38"/>
        <v>1</v>
      </c>
    </row>
    <row r="216" spans="1:18" ht="12" customHeight="1">
      <c r="A216" s="352"/>
      <c r="B216" s="137" t="s">
        <v>240</v>
      </c>
      <c r="C216" s="123">
        <f t="shared" ref="C216:R216" si="39">(C204+SUM(C210:C214))</f>
        <v>2</v>
      </c>
      <c r="D216" s="39">
        <f t="shared" si="39"/>
        <v>30</v>
      </c>
      <c r="E216" s="39">
        <f t="shared" si="39"/>
        <v>12</v>
      </c>
      <c r="F216" s="39">
        <f t="shared" si="39"/>
        <v>51</v>
      </c>
      <c r="G216" s="39">
        <f t="shared" si="39"/>
        <v>40</v>
      </c>
      <c r="H216" s="39">
        <f t="shared" si="39"/>
        <v>26</v>
      </c>
      <c r="I216" s="39">
        <f t="shared" si="39"/>
        <v>12</v>
      </c>
      <c r="J216" s="39">
        <f t="shared" si="39"/>
        <v>38</v>
      </c>
      <c r="K216" s="39">
        <f t="shared" si="39"/>
        <v>34</v>
      </c>
      <c r="L216" s="39">
        <f t="shared" si="39"/>
        <v>24</v>
      </c>
      <c r="M216" s="39">
        <f t="shared" si="39"/>
        <v>18</v>
      </c>
      <c r="N216" s="39">
        <f t="shared" si="39"/>
        <v>14</v>
      </c>
      <c r="O216" s="39">
        <f t="shared" si="39"/>
        <v>2</v>
      </c>
      <c r="P216" s="39">
        <f t="shared" si="39"/>
        <v>6</v>
      </c>
      <c r="Q216" s="39">
        <f t="shared" si="39"/>
        <v>0</v>
      </c>
      <c r="R216" s="124">
        <f t="shared" si="39"/>
        <v>2</v>
      </c>
    </row>
    <row r="217" spans="1:18" ht="12" customHeight="1">
      <c r="A217" s="365" t="s">
        <v>200</v>
      </c>
      <c r="B217" s="155" t="str">
        <f>'Entering 1'!C421</f>
        <v>Automobiles (2 People)</v>
      </c>
      <c r="C217" s="156">
        <f>'Entering 1'!D421</f>
        <v>8</v>
      </c>
      <c r="D217" s="117">
        <f>'Entering 1'!E421</f>
        <v>22</v>
      </c>
      <c r="E217" s="117">
        <f>'Entering 1'!F421</f>
        <v>0</v>
      </c>
      <c r="F217" s="117">
        <f>'Entering 1'!G421</f>
        <v>36</v>
      </c>
      <c r="G217" s="117">
        <f>'Entering 1'!H421</f>
        <v>19</v>
      </c>
      <c r="H217" s="117">
        <f>'Entering 1'!I421</f>
        <v>20</v>
      </c>
      <c r="I217" s="117">
        <f>'Entering 1'!J421</f>
        <v>30</v>
      </c>
      <c r="J217" s="117">
        <f>'Entering 1'!K421</f>
        <v>29</v>
      </c>
      <c r="K217" s="117">
        <f>'Entering 1'!L421</f>
        <v>17</v>
      </c>
      <c r="L217" s="117">
        <f>'Entering 1'!M421</f>
        <v>15</v>
      </c>
      <c r="M217" s="117">
        <f>'Entering 1'!N421</f>
        <v>17</v>
      </c>
      <c r="N217" s="117">
        <f>'Entering 1'!O421</f>
        <v>0</v>
      </c>
      <c r="O217" s="117">
        <f>'Entering 1'!P421</f>
        <v>2</v>
      </c>
      <c r="P217" s="117">
        <f>'Entering 1'!Q421</f>
        <v>0</v>
      </c>
      <c r="Q217" s="117">
        <f>'Entering 1'!R421</f>
        <v>1</v>
      </c>
      <c r="R217" s="119">
        <f>'Entering 1'!S421</f>
        <v>1</v>
      </c>
    </row>
    <row r="218" spans="1:18" ht="12" customHeight="1">
      <c r="A218" s="352"/>
      <c r="B218" s="116" t="str">
        <f>'Entering 1'!C422</f>
        <v>Automobiles (3 People)</v>
      </c>
      <c r="C218" s="123">
        <f>'Entering 1'!D422</f>
        <v>0</v>
      </c>
      <c r="D218" s="39">
        <f>'Entering 1'!E422</f>
        <v>0</v>
      </c>
      <c r="E218" s="39">
        <f>'Entering 1'!F422</f>
        <v>0</v>
      </c>
      <c r="F218" s="39">
        <f>'Entering 1'!G422</f>
        <v>0</v>
      </c>
      <c r="G218" s="39">
        <f>'Entering 1'!H422</f>
        <v>1</v>
      </c>
      <c r="H218" s="39">
        <f>'Entering 1'!I422</f>
        <v>1</v>
      </c>
      <c r="I218" s="39">
        <f>'Entering 1'!J422</f>
        <v>1</v>
      </c>
      <c r="J218" s="39">
        <f>'Entering 1'!K422</f>
        <v>0</v>
      </c>
      <c r="K218" s="39">
        <f>'Entering 1'!L422</f>
        <v>2</v>
      </c>
      <c r="L218" s="39">
        <f>'Entering 1'!M422</f>
        <v>2</v>
      </c>
      <c r="M218" s="39">
        <f>'Entering 1'!N422</f>
        <v>0</v>
      </c>
      <c r="N218" s="39">
        <f>'Entering 1'!O422</f>
        <v>0</v>
      </c>
      <c r="O218" s="39">
        <f>'Entering 1'!P422</f>
        <v>0</v>
      </c>
      <c r="P218" s="39">
        <f>'Entering 1'!Q422</f>
        <v>0</v>
      </c>
      <c r="Q218" s="39">
        <f>'Entering 1'!R422</f>
        <v>0</v>
      </c>
      <c r="R218" s="124">
        <f>'Entering 1'!S422</f>
        <v>0</v>
      </c>
    </row>
    <row r="219" spans="1:18" ht="12" customHeight="1">
      <c r="A219" s="352"/>
      <c r="B219" s="116" t="str">
        <f>'Entering 1'!C423</f>
        <v>Automobiles (4 People)</v>
      </c>
      <c r="C219" s="123">
        <f>'Entering 1'!D423</f>
        <v>0</v>
      </c>
      <c r="D219" s="39">
        <f>'Entering 1'!E423</f>
        <v>0</v>
      </c>
      <c r="E219" s="39">
        <f>'Entering 1'!F423</f>
        <v>0</v>
      </c>
      <c r="F219" s="39">
        <f>'Entering 1'!G423</f>
        <v>0</v>
      </c>
      <c r="G219" s="39">
        <f>'Entering 1'!H423</f>
        <v>0</v>
      </c>
      <c r="H219" s="39">
        <f>'Entering 1'!I423</f>
        <v>0</v>
      </c>
      <c r="I219" s="39">
        <f>'Entering 1'!J423</f>
        <v>1</v>
      </c>
      <c r="J219" s="39">
        <f>'Entering 1'!K423</f>
        <v>0</v>
      </c>
      <c r="K219" s="39">
        <f>'Entering 1'!L423</f>
        <v>0</v>
      </c>
      <c r="L219" s="39">
        <f>'Entering 1'!M423</f>
        <v>0</v>
      </c>
      <c r="M219" s="39">
        <f>'Entering 1'!N423</f>
        <v>0</v>
      </c>
      <c r="N219" s="39">
        <f>'Entering 1'!O423</f>
        <v>0</v>
      </c>
      <c r="O219" s="39">
        <f>'Entering 1'!P423</f>
        <v>0</v>
      </c>
      <c r="P219" s="39">
        <f>'Entering 1'!Q423</f>
        <v>0</v>
      </c>
      <c r="Q219" s="39">
        <f>'Entering 1'!R423</f>
        <v>0</v>
      </c>
      <c r="R219" s="124">
        <f>'Entering 1'!S423</f>
        <v>0</v>
      </c>
    </row>
    <row r="220" spans="1:18" ht="12" customHeight="1">
      <c r="A220" s="352"/>
      <c r="B220" s="116" t="str">
        <f>'Entering 1'!C424</f>
        <v>Automobiles (5 People)</v>
      </c>
      <c r="C220" s="123">
        <f>'Entering 1'!D424</f>
        <v>0</v>
      </c>
      <c r="D220" s="39">
        <f>'Entering 1'!E424</f>
        <v>0</v>
      </c>
      <c r="E220" s="39">
        <f>'Entering 1'!F424</f>
        <v>0</v>
      </c>
      <c r="F220" s="39">
        <f>'Entering 1'!G424</f>
        <v>0</v>
      </c>
      <c r="G220" s="39">
        <f>'Entering 1'!H424</f>
        <v>0</v>
      </c>
      <c r="H220" s="39">
        <f>'Entering 1'!I424</f>
        <v>0</v>
      </c>
      <c r="I220" s="39">
        <f>'Entering 1'!J424</f>
        <v>0</v>
      </c>
      <c r="J220" s="39">
        <f>'Entering 1'!K424</f>
        <v>0</v>
      </c>
      <c r="K220" s="39">
        <f>'Entering 1'!L424</f>
        <v>0</v>
      </c>
      <c r="L220" s="39">
        <f>'Entering 1'!M424</f>
        <v>0</v>
      </c>
      <c r="M220" s="39">
        <f>'Entering 1'!N424</f>
        <v>0</v>
      </c>
      <c r="N220" s="39">
        <f>'Entering 1'!O424</f>
        <v>0</v>
      </c>
      <c r="O220" s="39">
        <f>'Entering 1'!P424</f>
        <v>0</v>
      </c>
      <c r="P220" s="39">
        <f>'Entering 1'!Q424</f>
        <v>0</v>
      </c>
      <c r="Q220" s="39">
        <f>'Entering 1'!R424</f>
        <v>0</v>
      </c>
      <c r="R220" s="124">
        <f>'Entering 1'!S424</f>
        <v>0</v>
      </c>
    </row>
    <row r="221" spans="1:18" ht="12" customHeight="1">
      <c r="A221" s="352"/>
      <c r="B221" s="116" t="str">
        <f>'Entering 1'!C425</f>
        <v>Automobiles (6 People)</v>
      </c>
      <c r="C221" s="123">
        <f>'Entering 1'!D425</f>
        <v>0</v>
      </c>
      <c r="D221" s="39">
        <f>'Entering 1'!E425</f>
        <v>0</v>
      </c>
      <c r="E221" s="39">
        <f>'Entering 1'!F425</f>
        <v>0</v>
      </c>
      <c r="F221" s="39">
        <f>'Entering 1'!G425</f>
        <v>0</v>
      </c>
      <c r="G221" s="39">
        <f>'Entering 1'!H425</f>
        <v>0</v>
      </c>
      <c r="H221" s="39">
        <f>'Entering 1'!I425</f>
        <v>0</v>
      </c>
      <c r="I221" s="39">
        <f>'Entering 1'!J425</f>
        <v>0</v>
      </c>
      <c r="J221" s="39">
        <f>'Entering 1'!K425</f>
        <v>0</v>
      </c>
      <c r="K221" s="39">
        <f>'Entering 1'!L425</f>
        <v>0</v>
      </c>
      <c r="L221" s="39">
        <f>'Entering 1'!M425</f>
        <v>0</v>
      </c>
      <c r="M221" s="39">
        <f>'Entering 1'!N425</f>
        <v>0</v>
      </c>
      <c r="N221" s="39">
        <f>'Entering 1'!O425</f>
        <v>0</v>
      </c>
      <c r="O221" s="39">
        <f>'Entering 1'!P425</f>
        <v>0</v>
      </c>
      <c r="P221" s="39">
        <f>'Entering 1'!Q425</f>
        <v>0</v>
      </c>
      <c r="Q221" s="39">
        <f>'Entering 1'!R425</f>
        <v>0</v>
      </c>
      <c r="R221" s="124">
        <f>'Entering 1'!S425</f>
        <v>0</v>
      </c>
    </row>
    <row r="222" spans="1:18" ht="12" customHeight="1">
      <c r="A222" s="352"/>
      <c r="B222" s="116" t="str">
        <f>'Entering 1'!C426</f>
        <v>Automobiles (7 People)</v>
      </c>
      <c r="C222" s="123">
        <f>'Entering 1'!D426</f>
        <v>0</v>
      </c>
      <c r="D222" s="39">
        <f>'Entering 1'!E426</f>
        <v>0</v>
      </c>
      <c r="E222" s="39">
        <f>'Entering 1'!F426</f>
        <v>0</v>
      </c>
      <c r="F222" s="39">
        <f>'Entering 1'!G426</f>
        <v>0</v>
      </c>
      <c r="G222" s="39">
        <f>'Entering 1'!H426</f>
        <v>0</v>
      </c>
      <c r="H222" s="39">
        <f>'Entering 1'!I426</f>
        <v>0</v>
      </c>
      <c r="I222" s="39">
        <f>'Entering 1'!J426</f>
        <v>0</v>
      </c>
      <c r="J222" s="39">
        <f>'Entering 1'!K426</f>
        <v>0</v>
      </c>
      <c r="K222" s="39">
        <f>'Entering 1'!L426</f>
        <v>0</v>
      </c>
      <c r="L222" s="39">
        <f>'Entering 1'!M426</f>
        <v>0</v>
      </c>
      <c r="M222" s="39">
        <f>'Entering 1'!N426</f>
        <v>0</v>
      </c>
      <c r="N222" s="39">
        <f>'Entering 1'!O426</f>
        <v>0</v>
      </c>
      <c r="O222" s="39">
        <f>'Entering 1'!P426</f>
        <v>0</v>
      </c>
      <c r="P222" s="39">
        <f>'Entering 1'!Q426</f>
        <v>0</v>
      </c>
      <c r="Q222" s="39">
        <f>'Entering 1'!R426</f>
        <v>0</v>
      </c>
      <c r="R222" s="124">
        <f>'Entering 1'!S426</f>
        <v>0</v>
      </c>
    </row>
    <row r="223" spans="1:18" ht="12" customHeight="1">
      <c r="A223" s="352"/>
      <c r="B223" s="157" t="str">
        <f>'Entering 1'!C427</f>
        <v>Automobiles (8 People)</v>
      </c>
      <c r="C223" s="147">
        <f>'Entering 1'!D427</f>
        <v>0</v>
      </c>
      <c r="D223" s="148">
        <f>'Entering 1'!E427</f>
        <v>0</v>
      </c>
      <c r="E223" s="148">
        <f>'Entering 1'!F427</f>
        <v>0</v>
      </c>
      <c r="F223" s="148">
        <f>'Entering 1'!G427</f>
        <v>0</v>
      </c>
      <c r="G223" s="148">
        <f>'Entering 1'!H427</f>
        <v>0</v>
      </c>
      <c r="H223" s="148">
        <f>'Entering 1'!I427</f>
        <v>0</v>
      </c>
      <c r="I223" s="148">
        <f>'Entering 1'!J427</f>
        <v>0</v>
      </c>
      <c r="J223" s="148">
        <f>'Entering 1'!K427</f>
        <v>0</v>
      </c>
      <c r="K223" s="148">
        <f>'Entering 1'!L427</f>
        <v>0</v>
      </c>
      <c r="L223" s="148">
        <f>'Entering 1'!M427</f>
        <v>0</v>
      </c>
      <c r="M223" s="148">
        <f>'Entering 1'!N427</f>
        <v>0</v>
      </c>
      <c r="N223" s="148">
        <f>'Entering 1'!O427</f>
        <v>0</v>
      </c>
      <c r="O223" s="148">
        <f>'Entering 1'!P427</f>
        <v>0</v>
      </c>
      <c r="P223" s="148">
        <f>'Entering 1'!Q427</f>
        <v>0</v>
      </c>
      <c r="Q223" s="148">
        <f>'Entering 1'!R427</f>
        <v>0</v>
      </c>
      <c r="R223" s="149">
        <f>'Entering 1'!S427</f>
        <v>0</v>
      </c>
    </row>
    <row r="224" spans="1:18" ht="12" customHeight="1">
      <c r="A224" s="352"/>
      <c r="B224" s="20" t="s">
        <v>235</v>
      </c>
      <c r="C224" s="21">
        <f t="shared" ref="C224:R224" si="40">SUM(C217:C223)</f>
        <v>8</v>
      </c>
      <c r="D224" s="22">
        <f t="shared" si="40"/>
        <v>22</v>
      </c>
      <c r="E224" s="22">
        <f t="shared" si="40"/>
        <v>0</v>
      </c>
      <c r="F224" s="22">
        <f t="shared" si="40"/>
        <v>36</v>
      </c>
      <c r="G224" s="22">
        <f t="shared" si="40"/>
        <v>20</v>
      </c>
      <c r="H224" s="22">
        <f t="shared" si="40"/>
        <v>21</v>
      </c>
      <c r="I224" s="22">
        <f t="shared" si="40"/>
        <v>32</v>
      </c>
      <c r="J224" s="22">
        <f t="shared" si="40"/>
        <v>29</v>
      </c>
      <c r="K224" s="22">
        <f t="shared" si="40"/>
        <v>19</v>
      </c>
      <c r="L224" s="22">
        <f t="shared" si="40"/>
        <v>17</v>
      </c>
      <c r="M224" s="22">
        <f t="shared" si="40"/>
        <v>17</v>
      </c>
      <c r="N224" s="22">
        <f t="shared" si="40"/>
        <v>0</v>
      </c>
      <c r="O224" s="22">
        <f t="shared" si="40"/>
        <v>2</v>
      </c>
      <c r="P224" s="22">
        <f t="shared" si="40"/>
        <v>0</v>
      </c>
      <c r="Q224" s="22">
        <f t="shared" si="40"/>
        <v>1</v>
      </c>
      <c r="R224" s="23">
        <f t="shared" si="40"/>
        <v>1</v>
      </c>
    </row>
    <row r="225" spans="1:18" ht="12" customHeight="1">
      <c r="A225" s="352"/>
      <c r="B225" s="146" t="s">
        <v>236</v>
      </c>
      <c r="C225" s="147">
        <f t="shared" ref="C225:R225" si="41">(C217*2)+(C218*3)+(C219*4)+(C220*5)+(C221*6)+(C222*7)+(C223*8)</f>
        <v>16</v>
      </c>
      <c r="D225" s="148">
        <f t="shared" si="41"/>
        <v>44</v>
      </c>
      <c r="E225" s="148">
        <f t="shared" si="41"/>
        <v>0</v>
      </c>
      <c r="F225" s="148">
        <f t="shared" si="41"/>
        <v>72</v>
      </c>
      <c r="G225" s="148">
        <f t="shared" si="41"/>
        <v>41</v>
      </c>
      <c r="H225" s="148">
        <f t="shared" si="41"/>
        <v>43</v>
      </c>
      <c r="I225" s="148">
        <f t="shared" si="41"/>
        <v>67</v>
      </c>
      <c r="J225" s="148">
        <f t="shared" si="41"/>
        <v>58</v>
      </c>
      <c r="K225" s="148">
        <f t="shared" si="41"/>
        <v>40</v>
      </c>
      <c r="L225" s="148">
        <f t="shared" si="41"/>
        <v>36</v>
      </c>
      <c r="M225" s="148">
        <f t="shared" si="41"/>
        <v>34</v>
      </c>
      <c r="N225" s="148">
        <f t="shared" si="41"/>
        <v>0</v>
      </c>
      <c r="O225" s="148">
        <f t="shared" si="41"/>
        <v>4</v>
      </c>
      <c r="P225" s="148">
        <f t="shared" si="41"/>
        <v>0</v>
      </c>
      <c r="Q225" s="148">
        <f t="shared" si="41"/>
        <v>2</v>
      </c>
      <c r="R225" s="149">
        <f t="shared" si="41"/>
        <v>2</v>
      </c>
    </row>
    <row r="226" spans="1:18" ht="12" customHeight="1">
      <c r="A226" s="352"/>
      <c r="B226" s="116" t="str">
        <f>'Entering 1'!C428</f>
        <v>MTS Shuttles</v>
      </c>
      <c r="C226" s="123">
        <f>'Entering 1'!D428</f>
        <v>4</v>
      </c>
      <c r="D226" s="39">
        <f>'Entering 1'!E428</f>
        <v>4</v>
      </c>
      <c r="E226" s="39">
        <f>'Entering 1'!F428</f>
        <v>6</v>
      </c>
      <c r="F226" s="39">
        <f>'Entering 1'!G428</f>
        <v>8</v>
      </c>
      <c r="G226" s="39">
        <f>'Entering 1'!H428</f>
        <v>3</v>
      </c>
      <c r="H226" s="39">
        <f>'Entering 1'!I428</f>
        <v>0</v>
      </c>
      <c r="I226" s="39">
        <f>'Entering 1'!J428</f>
        <v>7</v>
      </c>
      <c r="J226" s="39">
        <f>'Entering 1'!K428</f>
        <v>6</v>
      </c>
      <c r="K226" s="39">
        <f>'Entering 1'!L428</f>
        <v>7</v>
      </c>
      <c r="L226" s="39">
        <f>'Entering 1'!M428</f>
        <v>6</v>
      </c>
      <c r="M226" s="39">
        <f>'Entering 1'!N428</f>
        <v>7</v>
      </c>
      <c r="N226" s="39">
        <f>'Entering 1'!O428</f>
        <v>1</v>
      </c>
      <c r="O226" s="39">
        <f>'Entering 1'!P428</f>
        <v>6</v>
      </c>
      <c r="P226" s="39">
        <f>'Entering 1'!Q428</f>
        <v>1</v>
      </c>
      <c r="Q226" s="39">
        <f>'Entering 1'!R428</f>
        <v>3</v>
      </c>
      <c r="R226" s="124">
        <f>'Entering 1'!S428</f>
        <v>3</v>
      </c>
    </row>
    <row r="227" spans="1:18" ht="12" customHeight="1">
      <c r="A227" s="352"/>
      <c r="B227" s="116" t="str">
        <f>'Entering 1'!C429</f>
        <v>Private Shuttles</v>
      </c>
      <c r="C227" s="123">
        <f>'Entering 1'!D429</f>
        <v>0</v>
      </c>
      <c r="D227" s="39">
        <f>'Entering 1'!E429</f>
        <v>0</v>
      </c>
      <c r="E227" s="39">
        <f>'Entering 1'!F429</f>
        <v>0</v>
      </c>
      <c r="F227" s="39">
        <f>'Entering 1'!G429</f>
        <v>0</v>
      </c>
      <c r="G227" s="39">
        <f>'Entering 1'!H429</f>
        <v>1</v>
      </c>
      <c r="H227" s="39">
        <f>'Entering 1'!I429</f>
        <v>2</v>
      </c>
      <c r="I227" s="39">
        <f>'Entering 1'!J429</f>
        <v>1</v>
      </c>
      <c r="J227" s="39">
        <f>'Entering 1'!K429</f>
        <v>0</v>
      </c>
      <c r="K227" s="39">
        <f>'Entering 1'!L429</f>
        <v>0</v>
      </c>
      <c r="L227" s="39">
        <f>'Entering 1'!M429</f>
        <v>1</v>
      </c>
      <c r="M227" s="39">
        <f>'Entering 1'!N429</f>
        <v>0</v>
      </c>
      <c r="N227" s="39">
        <f>'Entering 1'!O429</f>
        <v>0</v>
      </c>
      <c r="O227" s="39">
        <f>'Entering 1'!P429</f>
        <v>0</v>
      </c>
      <c r="P227" s="39">
        <f>'Entering 1'!Q429</f>
        <v>0</v>
      </c>
      <c r="Q227" s="39">
        <f>'Entering 1'!R429</f>
        <v>2</v>
      </c>
      <c r="R227" s="124">
        <f>'Entering 1'!S429</f>
        <v>0</v>
      </c>
    </row>
    <row r="228" spans="1:18" ht="12" customHeight="1">
      <c r="A228" s="352"/>
      <c r="B228" s="116" t="str">
        <f>'Entering 1'!C430</f>
        <v>Private Vanpool Vehicles</v>
      </c>
      <c r="C228" s="123">
        <f>'Entering 1'!D430</f>
        <v>0</v>
      </c>
      <c r="D228" s="39">
        <f>'Entering 1'!E430</f>
        <v>0</v>
      </c>
      <c r="E228" s="39">
        <f>'Entering 1'!F430</f>
        <v>0</v>
      </c>
      <c r="F228" s="39">
        <f>'Entering 1'!G430</f>
        <v>0</v>
      </c>
      <c r="G228" s="39">
        <f>'Entering 1'!H430</f>
        <v>0</v>
      </c>
      <c r="H228" s="39">
        <f>'Entering 1'!I430</f>
        <v>0</v>
      </c>
      <c r="I228" s="39">
        <f>'Entering 1'!J430</f>
        <v>0</v>
      </c>
      <c r="J228" s="39">
        <f>'Entering 1'!K430</f>
        <v>0</v>
      </c>
      <c r="K228" s="39">
        <f>'Entering 1'!L430</f>
        <v>0</v>
      </c>
      <c r="L228" s="39">
        <f>'Entering 1'!M430</f>
        <v>0</v>
      </c>
      <c r="M228" s="39">
        <f>'Entering 1'!N430</f>
        <v>0</v>
      </c>
      <c r="N228" s="39">
        <f>'Entering 1'!O430</f>
        <v>0</v>
      </c>
      <c r="O228" s="39">
        <f>'Entering 1'!P430</f>
        <v>0</v>
      </c>
      <c r="P228" s="39">
        <f>'Entering 1'!Q430</f>
        <v>0</v>
      </c>
      <c r="Q228" s="39">
        <f>'Entering 1'!R430</f>
        <v>0</v>
      </c>
      <c r="R228" s="124">
        <f>'Entering 1'!S430</f>
        <v>0</v>
      </c>
    </row>
    <row r="229" spans="1:18" ht="12" customHeight="1">
      <c r="A229" s="352"/>
      <c r="B229" s="116" t="str">
        <f>'Entering 1'!C431</f>
        <v>Taxis</v>
      </c>
      <c r="C229" s="123">
        <f>'Entering 1'!D431</f>
        <v>0</v>
      </c>
      <c r="D229" s="39">
        <f>'Entering 1'!E431</f>
        <v>0</v>
      </c>
      <c r="E229" s="39">
        <f>'Entering 1'!F431</f>
        <v>0</v>
      </c>
      <c r="F229" s="39">
        <f>'Entering 1'!G431</f>
        <v>0</v>
      </c>
      <c r="G229" s="39">
        <f>'Entering 1'!H431</f>
        <v>0</v>
      </c>
      <c r="H229" s="39">
        <f>'Entering 1'!I431</f>
        <v>0</v>
      </c>
      <c r="I229" s="39">
        <f>'Entering 1'!J431</f>
        <v>0</v>
      </c>
      <c r="J229" s="39">
        <f>'Entering 1'!K431</f>
        <v>0</v>
      </c>
      <c r="K229" s="39">
        <f>'Entering 1'!L431</f>
        <v>0</v>
      </c>
      <c r="L229" s="39">
        <f>'Entering 1'!M431</f>
        <v>0</v>
      </c>
      <c r="M229" s="39">
        <f>'Entering 1'!N431</f>
        <v>0</v>
      </c>
      <c r="N229" s="39">
        <f>'Entering 1'!O431</f>
        <v>1</v>
      </c>
      <c r="O229" s="39">
        <f>'Entering 1'!P431</f>
        <v>0</v>
      </c>
      <c r="P229" s="39">
        <f>'Entering 1'!Q431</f>
        <v>0</v>
      </c>
      <c r="Q229" s="39">
        <f>'Entering 1'!R431</f>
        <v>0</v>
      </c>
      <c r="R229" s="124">
        <f>'Entering 1'!S431</f>
        <v>0</v>
      </c>
    </row>
    <row r="230" spans="1:18" ht="12" customHeight="1">
      <c r="A230" s="352"/>
      <c r="B230" s="116" t="str">
        <f>'Entering 1'!C432</f>
        <v>Uber/Lyft Vehicles</v>
      </c>
      <c r="C230" s="123">
        <f>'Entering 1'!D432</f>
        <v>0</v>
      </c>
      <c r="D230" s="39">
        <f>'Entering 1'!E432</f>
        <v>0</v>
      </c>
      <c r="E230" s="39">
        <f>'Entering 1'!F432</f>
        <v>0</v>
      </c>
      <c r="F230" s="39">
        <f>'Entering 1'!G432</f>
        <v>0</v>
      </c>
      <c r="G230" s="39">
        <f>'Entering 1'!H432</f>
        <v>0</v>
      </c>
      <c r="H230" s="39">
        <f>'Entering 1'!I432</f>
        <v>2</v>
      </c>
      <c r="I230" s="39">
        <f>'Entering 1'!J432</f>
        <v>0</v>
      </c>
      <c r="J230" s="39">
        <f>'Entering 1'!K432</f>
        <v>1</v>
      </c>
      <c r="K230" s="39">
        <f>'Entering 1'!L432</f>
        <v>0</v>
      </c>
      <c r="L230" s="39">
        <f>'Entering 1'!M432</f>
        <v>1</v>
      </c>
      <c r="M230" s="39">
        <f>'Entering 1'!N432</f>
        <v>0</v>
      </c>
      <c r="N230" s="39">
        <f>'Entering 1'!O432</f>
        <v>0</v>
      </c>
      <c r="O230" s="39">
        <f>'Entering 1'!P432</f>
        <v>0</v>
      </c>
      <c r="P230" s="39">
        <f>'Entering 1'!Q432</f>
        <v>0</v>
      </c>
      <c r="Q230" s="39">
        <f>'Entering 1'!R432</f>
        <v>0</v>
      </c>
      <c r="R230" s="124">
        <f>'Entering 1'!S432</f>
        <v>0</v>
      </c>
    </row>
    <row r="231" spans="1:18" ht="12" customHeight="1">
      <c r="A231" s="352"/>
      <c r="B231" s="28" t="str">
        <f>'Entering 1'!C445</f>
        <v>MTS Shuttle People</v>
      </c>
      <c r="C231" s="120">
        <f>'Entering 1'!D445</f>
        <v>0</v>
      </c>
      <c r="D231" s="121">
        <f>'Entering 1'!E445</f>
        <v>0</v>
      </c>
      <c r="E231" s="121">
        <f>'Entering 1'!F445</f>
        <v>0</v>
      </c>
      <c r="F231" s="121">
        <f>'Entering 1'!G445</f>
        <v>0</v>
      </c>
      <c r="G231" s="121">
        <f>'Entering 1'!H445</f>
        <v>0</v>
      </c>
      <c r="H231" s="121">
        <f>'Entering 1'!I445</f>
        <v>0</v>
      </c>
      <c r="I231" s="121">
        <f>'Entering 1'!J445</f>
        <v>0</v>
      </c>
      <c r="J231" s="121">
        <f>'Entering 1'!K445</f>
        <v>0</v>
      </c>
      <c r="K231" s="121">
        <f>'Entering 1'!L445</f>
        <v>0</v>
      </c>
      <c r="L231" s="121">
        <f>'Entering 1'!M445</f>
        <v>0</v>
      </c>
      <c r="M231" s="121">
        <f>'Entering 1'!N445</f>
        <v>0</v>
      </c>
      <c r="N231" s="121">
        <f>'Entering 1'!O445</f>
        <v>0</v>
      </c>
      <c r="O231" s="121">
        <f>'Entering 1'!P445</f>
        <v>0</v>
      </c>
      <c r="P231" s="121">
        <f>'Entering 1'!Q445</f>
        <v>0</v>
      </c>
      <c r="Q231" s="121">
        <f>'Entering 1'!R445</f>
        <v>0</v>
      </c>
      <c r="R231" s="122">
        <f>'Entering 1'!S445</f>
        <v>0</v>
      </c>
    </row>
    <row r="232" spans="1:18" ht="12" customHeight="1">
      <c r="A232" s="352"/>
      <c r="B232" s="28" t="str">
        <f>'Entering 1'!C446</f>
        <v>Private Shuttle People</v>
      </c>
      <c r="C232" s="120">
        <f>'Entering 1'!D446</f>
        <v>0</v>
      </c>
      <c r="D232" s="121">
        <f>'Entering 1'!E446</f>
        <v>0</v>
      </c>
      <c r="E232" s="121">
        <f>'Entering 1'!F446</f>
        <v>0</v>
      </c>
      <c r="F232" s="121">
        <f>'Entering 1'!G446</f>
        <v>0</v>
      </c>
      <c r="G232" s="121">
        <f>'Entering 1'!H446</f>
        <v>0</v>
      </c>
      <c r="H232" s="121">
        <f>'Entering 1'!I446</f>
        <v>0</v>
      </c>
      <c r="I232" s="121">
        <f>'Entering 1'!J446</f>
        <v>0</v>
      </c>
      <c r="J232" s="121">
        <f>'Entering 1'!K446</f>
        <v>0</v>
      </c>
      <c r="K232" s="121">
        <f>'Entering 1'!L446</f>
        <v>0</v>
      </c>
      <c r="L232" s="121">
        <f>'Entering 1'!M446</f>
        <v>0</v>
      </c>
      <c r="M232" s="121">
        <f>'Entering 1'!N446</f>
        <v>0</v>
      </c>
      <c r="N232" s="121">
        <f>'Entering 1'!O446</f>
        <v>0</v>
      </c>
      <c r="O232" s="121">
        <f>'Entering 1'!P446</f>
        <v>0</v>
      </c>
      <c r="P232" s="121">
        <f>'Entering 1'!Q446</f>
        <v>0</v>
      </c>
      <c r="Q232" s="121">
        <f>'Entering 1'!R446</f>
        <v>0</v>
      </c>
      <c r="R232" s="122">
        <f>'Entering 1'!S446</f>
        <v>0</v>
      </c>
    </row>
    <row r="233" spans="1:18" ht="12" customHeight="1">
      <c r="A233" s="352"/>
      <c r="B233" s="28" t="str">
        <f>'Entering 1'!C447</f>
        <v>Private Vanpool People</v>
      </c>
      <c r="C233" s="120">
        <f>'Entering 1'!D447</f>
        <v>0</v>
      </c>
      <c r="D233" s="121">
        <f>'Entering 1'!E447</f>
        <v>0</v>
      </c>
      <c r="E233" s="121">
        <f>'Entering 1'!F447</f>
        <v>0</v>
      </c>
      <c r="F233" s="121">
        <f>'Entering 1'!G447</f>
        <v>0</v>
      </c>
      <c r="G233" s="121">
        <f>'Entering 1'!H447</f>
        <v>0</v>
      </c>
      <c r="H233" s="121">
        <f>'Entering 1'!I447</f>
        <v>0</v>
      </c>
      <c r="I233" s="121">
        <f>'Entering 1'!J447</f>
        <v>0</v>
      </c>
      <c r="J233" s="121">
        <f>'Entering 1'!K447</f>
        <v>0</v>
      </c>
      <c r="K233" s="121">
        <f>'Entering 1'!L447</f>
        <v>0</v>
      </c>
      <c r="L233" s="121">
        <f>'Entering 1'!M447</f>
        <v>0</v>
      </c>
      <c r="M233" s="121">
        <f>'Entering 1'!N447</f>
        <v>0</v>
      </c>
      <c r="N233" s="121">
        <f>'Entering 1'!O447</f>
        <v>0</v>
      </c>
      <c r="O233" s="121">
        <f>'Entering 1'!P447</f>
        <v>0</v>
      </c>
      <c r="P233" s="121">
        <f>'Entering 1'!Q447</f>
        <v>0</v>
      </c>
      <c r="Q233" s="121">
        <f>'Entering 1'!R447</f>
        <v>0</v>
      </c>
      <c r="R233" s="122">
        <f>'Entering 1'!S447</f>
        <v>0</v>
      </c>
    </row>
    <row r="234" spans="1:18" ht="12" customHeight="1">
      <c r="A234" s="352"/>
      <c r="B234" s="28" t="str">
        <f>'Entering 1'!C448</f>
        <v>Taxi People</v>
      </c>
      <c r="C234" s="120">
        <f>'Entering 1'!D448</f>
        <v>0</v>
      </c>
      <c r="D234" s="121">
        <f>'Entering 1'!E448</f>
        <v>0</v>
      </c>
      <c r="E234" s="121">
        <f>'Entering 1'!F448</f>
        <v>0</v>
      </c>
      <c r="F234" s="121">
        <f>'Entering 1'!G448</f>
        <v>0</v>
      </c>
      <c r="G234" s="121">
        <f>'Entering 1'!H448</f>
        <v>0</v>
      </c>
      <c r="H234" s="121">
        <f>'Entering 1'!I448</f>
        <v>0</v>
      </c>
      <c r="I234" s="121">
        <f>'Entering 1'!J448</f>
        <v>0</v>
      </c>
      <c r="J234" s="121">
        <f>'Entering 1'!K448</f>
        <v>0</v>
      </c>
      <c r="K234" s="121">
        <f>'Entering 1'!L448</f>
        <v>0</v>
      </c>
      <c r="L234" s="121">
        <f>'Entering 1'!M448</f>
        <v>0</v>
      </c>
      <c r="M234" s="121">
        <f>'Entering 1'!N448</f>
        <v>0</v>
      </c>
      <c r="N234" s="121">
        <f>'Entering 1'!O448</f>
        <v>0</v>
      </c>
      <c r="O234" s="121">
        <f>'Entering 1'!P448</f>
        <v>0</v>
      </c>
      <c r="P234" s="121">
        <f>'Entering 1'!Q448</f>
        <v>0</v>
      </c>
      <c r="Q234" s="121">
        <f>'Entering 1'!R448</f>
        <v>0</v>
      </c>
      <c r="R234" s="122">
        <f>'Entering 1'!S448</f>
        <v>0</v>
      </c>
    </row>
    <row r="235" spans="1:18" ht="12" customHeight="1">
      <c r="A235" s="352"/>
      <c r="B235" s="28" t="str">
        <f>'Entering 1'!C449</f>
        <v>Uber/Lyft People</v>
      </c>
      <c r="C235" s="120">
        <f>'Entering 1'!D449</f>
        <v>0</v>
      </c>
      <c r="D235" s="121">
        <f>'Entering 1'!E449</f>
        <v>0</v>
      </c>
      <c r="E235" s="121">
        <f>'Entering 1'!F449</f>
        <v>0</v>
      </c>
      <c r="F235" s="121">
        <f>'Entering 1'!G449</f>
        <v>0</v>
      </c>
      <c r="G235" s="121">
        <f>'Entering 1'!H449</f>
        <v>0</v>
      </c>
      <c r="H235" s="121">
        <f>'Entering 1'!I449</f>
        <v>4</v>
      </c>
      <c r="I235" s="121">
        <f>'Entering 1'!J449</f>
        <v>0</v>
      </c>
      <c r="J235" s="121">
        <f>'Entering 1'!K449</f>
        <v>2</v>
      </c>
      <c r="K235" s="121">
        <f>'Entering 1'!L449</f>
        <v>0</v>
      </c>
      <c r="L235" s="121">
        <f>'Entering 1'!M449</f>
        <v>2</v>
      </c>
      <c r="M235" s="121">
        <f>'Entering 1'!N449</f>
        <v>0</v>
      </c>
      <c r="N235" s="121">
        <f>'Entering 1'!O449</f>
        <v>0</v>
      </c>
      <c r="O235" s="121">
        <f>'Entering 1'!P449</f>
        <v>0</v>
      </c>
      <c r="P235" s="121">
        <f>'Entering 1'!Q449</f>
        <v>0</v>
      </c>
      <c r="Q235" s="121">
        <f>'Entering 1'!R449</f>
        <v>0</v>
      </c>
      <c r="R235" s="122">
        <f>'Entering 1'!S449</f>
        <v>0</v>
      </c>
    </row>
    <row r="236" spans="1:18" ht="12" customHeight="1">
      <c r="A236" s="352"/>
      <c r="B236" s="137" t="s">
        <v>239</v>
      </c>
      <c r="C236" s="123">
        <f t="shared" ref="C236:R236" si="42">SUM(C224,C226:C230)</f>
        <v>12</v>
      </c>
      <c r="D236" s="39">
        <f t="shared" si="42"/>
        <v>26</v>
      </c>
      <c r="E236" s="39">
        <f t="shared" si="42"/>
        <v>6</v>
      </c>
      <c r="F236" s="39">
        <f t="shared" si="42"/>
        <v>44</v>
      </c>
      <c r="G236" s="39">
        <f t="shared" si="42"/>
        <v>24</v>
      </c>
      <c r="H236" s="39">
        <f t="shared" si="42"/>
        <v>25</v>
      </c>
      <c r="I236" s="39">
        <f t="shared" si="42"/>
        <v>40</v>
      </c>
      <c r="J236" s="39">
        <f t="shared" si="42"/>
        <v>36</v>
      </c>
      <c r="K236" s="39">
        <f t="shared" si="42"/>
        <v>26</v>
      </c>
      <c r="L236" s="39">
        <f t="shared" si="42"/>
        <v>25</v>
      </c>
      <c r="M236" s="39">
        <f t="shared" si="42"/>
        <v>24</v>
      </c>
      <c r="N236" s="39">
        <f t="shared" si="42"/>
        <v>2</v>
      </c>
      <c r="O236" s="39">
        <f t="shared" si="42"/>
        <v>8</v>
      </c>
      <c r="P236" s="39">
        <f t="shared" si="42"/>
        <v>1</v>
      </c>
      <c r="Q236" s="39">
        <f t="shared" si="42"/>
        <v>6</v>
      </c>
      <c r="R236" s="124">
        <f t="shared" si="42"/>
        <v>4</v>
      </c>
    </row>
    <row r="237" spans="1:18" ht="12" customHeight="1">
      <c r="A237" s="352"/>
      <c r="B237" s="137" t="s">
        <v>240</v>
      </c>
      <c r="C237" s="123">
        <f t="shared" ref="C237:R237" si="43">(C225+SUM(C231:C235))</f>
        <v>16</v>
      </c>
      <c r="D237" s="39">
        <f t="shared" si="43"/>
        <v>44</v>
      </c>
      <c r="E237" s="39">
        <f t="shared" si="43"/>
        <v>0</v>
      </c>
      <c r="F237" s="39">
        <f t="shared" si="43"/>
        <v>72</v>
      </c>
      <c r="G237" s="39">
        <f t="shared" si="43"/>
        <v>41</v>
      </c>
      <c r="H237" s="39">
        <f t="shared" si="43"/>
        <v>47</v>
      </c>
      <c r="I237" s="39">
        <f t="shared" si="43"/>
        <v>67</v>
      </c>
      <c r="J237" s="39">
        <f t="shared" si="43"/>
        <v>60</v>
      </c>
      <c r="K237" s="39">
        <f t="shared" si="43"/>
        <v>40</v>
      </c>
      <c r="L237" s="39">
        <f t="shared" si="43"/>
        <v>38</v>
      </c>
      <c r="M237" s="39">
        <f t="shared" si="43"/>
        <v>34</v>
      </c>
      <c r="N237" s="39">
        <f t="shared" si="43"/>
        <v>0</v>
      </c>
      <c r="O237" s="39">
        <f t="shared" si="43"/>
        <v>4</v>
      </c>
      <c r="P237" s="39">
        <f t="shared" si="43"/>
        <v>0</v>
      </c>
      <c r="Q237" s="39">
        <f t="shared" si="43"/>
        <v>2</v>
      </c>
      <c r="R237" s="124">
        <f t="shared" si="43"/>
        <v>2</v>
      </c>
    </row>
    <row r="238" spans="1:18" ht="12" customHeight="1">
      <c r="A238" s="365" t="s">
        <v>201</v>
      </c>
      <c r="B238" s="155" t="str">
        <f>'Entering 1'!C461</f>
        <v>Automobiles (2 People)</v>
      </c>
      <c r="C238" s="156">
        <f>'Entering 1'!D461</f>
        <v>14</v>
      </c>
      <c r="D238" s="117">
        <f>'Entering 1'!E461</f>
        <v>0</v>
      </c>
      <c r="E238" s="117">
        <f>'Entering 1'!F461</f>
        <v>2</v>
      </c>
      <c r="F238" s="117">
        <f>'Entering 1'!G461</f>
        <v>11</v>
      </c>
      <c r="G238" s="117">
        <f>'Entering 1'!H461</f>
        <v>1</v>
      </c>
      <c r="H238" s="117">
        <f>'Entering 1'!I461</f>
        <v>0</v>
      </c>
      <c r="I238" s="117">
        <f>'Entering 1'!J461</f>
        <v>9</v>
      </c>
      <c r="J238" s="117">
        <f>'Entering 1'!K461</f>
        <v>8</v>
      </c>
      <c r="K238" s="117">
        <f>'Entering 1'!L461</f>
        <v>9</v>
      </c>
      <c r="L238" s="117">
        <f>'Entering 1'!M461</f>
        <v>11</v>
      </c>
      <c r="M238" s="117">
        <f>'Entering 1'!N461</f>
        <v>10</v>
      </c>
      <c r="N238" s="117">
        <f>'Entering 1'!O461</f>
        <v>5</v>
      </c>
      <c r="O238" s="117">
        <f>'Entering 1'!P461</f>
        <v>4</v>
      </c>
      <c r="P238" s="117">
        <f>'Entering 1'!Q461</f>
        <v>0</v>
      </c>
      <c r="Q238" s="117">
        <f>'Entering 1'!R461</f>
        <v>1</v>
      </c>
      <c r="R238" s="119">
        <f>'Entering 1'!S461</f>
        <v>0</v>
      </c>
    </row>
    <row r="239" spans="1:18" ht="12" customHeight="1">
      <c r="A239" s="352"/>
      <c r="B239" s="116" t="str">
        <f>'Entering 1'!C462</f>
        <v>Automobiles (3 People)</v>
      </c>
      <c r="C239" s="123">
        <f>'Entering 1'!D462</f>
        <v>0</v>
      </c>
      <c r="D239" s="39">
        <f>'Entering 1'!E462</f>
        <v>0</v>
      </c>
      <c r="E239" s="39">
        <f>'Entering 1'!F462</f>
        <v>1</v>
      </c>
      <c r="F239" s="39">
        <f>'Entering 1'!G462</f>
        <v>1</v>
      </c>
      <c r="G239" s="39">
        <f>'Entering 1'!H462</f>
        <v>0</v>
      </c>
      <c r="H239" s="39">
        <f>'Entering 1'!I462</f>
        <v>0</v>
      </c>
      <c r="I239" s="39">
        <f>'Entering 1'!J462</f>
        <v>0</v>
      </c>
      <c r="J239" s="39">
        <f>'Entering 1'!K462</f>
        <v>0</v>
      </c>
      <c r="K239" s="39">
        <f>'Entering 1'!L462</f>
        <v>0</v>
      </c>
      <c r="L239" s="39">
        <f>'Entering 1'!M462</f>
        <v>1</v>
      </c>
      <c r="M239" s="39">
        <f>'Entering 1'!N462</f>
        <v>0</v>
      </c>
      <c r="N239" s="39">
        <f>'Entering 1'!O462</f>
        <v>0</v>
      </c>
      <c r="O239" s="39">
        <f>'Entering 1'!P462</f>
        <v>0</v>
      </c>
      <c r="P239" s="39">
        <f>'Entering 1'!Q462</f>
        <v>0</v>
      </c>
      <c r="Q239" s="39">
        <f>'Entering 1'!R462</f>
        <v>0</v>
      </c>
      <c r="R239" s="124">
        <f>'Entering 1'!S462</f>
        <v>0</v>
      </c>
    </row>
    <row r="240" spans="1:18" ht="12" customHeight="1">
      <c r="A240" s="352"/>
      <c r="B240" s="116" t="str">
        <f>'Entering 1'!C463</f>
        <v>Automobiles (4 People)</v>
      </c>
      <c r="C240" s="123">
        <f>'Entering 1'!D463</f>
        <v>0</v>
      </c>
      <c r="D240" s="39">
        <f>'Entering 1'!E463</f>
        <v>0</v>
      </c>
      <c r="E240" s="39">
        <f>'Entering 1'!F463</f>
        <v>0</v>
      </c>
      <c r="F240" s="39">
        <f>'Entering 1'!G463</f>
        <v>0</v>
      </c>
      <c r="G240" s="39">
        <f>'Entering 1'!H463</f>
        <v>0</v>
      </c>
      <c r="H240" s="39">
        <f>'Entering 1'!I463</f>
        <v>0</v>
      </c>
      <c r="I240" s="39">
        <f>'Entering 1'!J463</f>
        <v>0</v>
      </c>
      <c r="J240" s="39">
        <f>'Entering 1'!K463</f>
        <v>0</v>
      </c>
      <c r="K240" s="39">
        <f>'Entering 1'!L463</f>
        <v>0</v>
      </c>
      <c r="L240" s="39">
        <f>'Entering 1'!M463</f>
        <v>0</v>
      </c>
      <c r="M240" s="39">
        <f>'Entering 1'!N463</f>
        <v>0</v>
      </c>
      <c r="N240" s="39">
        <f>'Entering 1'!O463</f>
        <v>0</v>
      </c>
      <c r="O240" s="39">
        <f>'Entering 1'!P463</f>
        <v>0</v>
      </c>
      <c r="P240" s="39">
        <f>'Entering 1'!Q463</f>
        <v>0</v>
      </c>
      <c r="Q240" s="39">
        <f>'Entering 1'!R463</f>
        <v>0</v>
      </c>
      <c r="R240" s="124">
        <f>'Entering 1'!S463</f>
        <v>0</v>
      </c>
    </row>
    <row r="241" spans="1:18" ht="12" customHeight="1">
      <c r="A241" s="352"/>
      <c r="B241" s="116" t="str">
        <f>'Entering 1'!C464</f>
        <v>Automobiles (5 People)</v>
      </c>
      <c r="C241" s="123">
        <f>'Entering 1'!D464</f>
        <v>0</v>
      </c>
      <c r="D241" s="39">
        <f>'Entering 1'!E464</f>
        <v>0</v>
      </c>
      <c r="E241" s="39">
        <f>'Entering 1'!F464</f>
        <v>0</v>
      </c>
      <c r="F241" s="39">
        <f>'Entering 1'!G464</f>
        <v>0</v>
      </c>
      <c r="G241" s="39">
        <f>'Entering 1'!H464</f>
        <v>0</v>
      </c>
      <c r="H241" s="39">
        <f>'Entering 1'!I464</f>
        <v>0</v>
      </c>
      <c r="I241" s="39">
        <f>'Entering 1'!J464</f>
        <v>0</v>
      </c>
      <c r="J241" s="39">
        <f>'Entering 1'!K464</f>
        <v>0</v>
      </c>
      <c r="K241" s="39">
        <f>'Entering 1'!L464</f>
        <v>0</v>
      </c>
      <c r="L241" s="39">
        <f>'Entering 1'!M464</f>
        <v>0</v>
      </c>
      <c r="M241" s="39">
        <f>'Entering 1'!N464</f>
        <v>0</v>
      </c>
      <c r="N241" s="39">
        <f>'Entering 1'!O464</f>
        <v>0</v>
      </c>
      <c r="O241" s="39">
        <f>'Entering 1'!P464</f>
        <v>0</v>
      </c>
      <c r="P241" s="39">
        <f>'Entering 1'!Q464</f>
        <v>0</v>
      </c>
      <c r="Q241" s="39">
        <f>'Entering 1'!R464</f>
        <v>0</v>
      </c>
      <c r="R241" s="124">
        <f>'Entering 1'!S464</f>
        <v>0</v>
      </c>
    </row>
    <row r="242" spans="1:18" ht="12" customHeight="1">
      <c r="A242" s="352"/>
      <c r="B242" s="116" t="str">
        <f>'Entering 1'!C465</f>
        <v>Automobiles (6 People)</v>
      </c>
      <c r="C242" s="123">
        <f>'Entering 1'!D465</f>
        <v>0</v>
      </c>
      <c r="D242" s="39">
        <f>'Entering 1'!E465</f>
        <v>0</v>
      </c>
      <c r="E242" s="39">
        <f>'Entering 1'!F465</f>
        <v>0</v>
      </c>
      <c r="F242" s="39">
        <f>'Entering 1'!G465</f>
        <v>0</v>
      </c>
      <c r="G242" s="39">
        <f>'Entering 1'!H465</f>
        <v>0</v>
      </c>
      <c r="H242" s="39">
        <f>'Entering 1'!I465</f>
        <v>0</v>
      </c>
      <c r="I242" s="39">
        <f>'Entering 1'!J465</f>
        <v>0</v>
      </c>
      <c r="J242" s="39">
        <f>'Entering 1'!K465</f>
        <v>0</v>
      </c>
      <c r="K242" s="39">
        <f>'Entering 1'!L465</f>
        <v>0</v>
      </c>
      <c r="L242" s="39">
        <f>'Entering 1'!M465</f>
        <v>0</v>
      </c>
      <c r="M242" s="39">
        <f>'Entering 1'!N465</f>
        <v>0</v>
      </c>
      <c r="N242" s="39">
        <f>'Entering 1'!O465</f>
        <v>0</v>
      </c>
      <c r="O242" s="39">
        <f>'Entering 1'!P465</f>
        <v>0</v>
      </c>
      <c r="P242" s="39">
        <f>'Entering 1'!Q465</f>
        <v>0</v>
      </c>
      <c r="Q242" s="39">
        <f>'Entering 1'!R465</f>
        <v>0</v>
      </c>
      <c r="R242" s="124">
        <f>'Entering 1'!S465</f>
        <v>0</v>
      </c>
    </row>
    <row r="243" spans="1:18" ht="12" customHeight="1">
      <c r="A243" s="352"/>
      <c r="B243" s="116" t="str">
        <f>'Entering 1'!C466</f>
        <v>Automobiles (7 People)</v>
      </c>
      <c r="C243" s="123">
        <f>'Entering 1'!D466</f>
        <v>0</v>
      </c>
      <c r="D243" s="39">
        <f>'Entering 1'!E466</f>
        <v>0</v>
      </c>
      <c r="E243" s="39">
        <f>'Entering 1'!F466</f>
        <v>0</v>
      </c>
      <c r="F243" s="39">
        <f>'Entering 1'!G466</f>
        <v>0</v>
      </c>
      <c r="G243" s="39">
        <f>'Entering 1'!H466</f>
        <v>0</v>
      </c>
      <c r="H243" s="39">
        <f>'Entering 1'!I466</f>
        <v>0</v>
      </c>
      <c r="I243" s="39">
        <f>'Entering 1'!J466</f>
        <v>0</v>
      </c>
      <c r="J243" s="39">
        <f>'Entering 1'!K466</f>
        <v>0</v>
      </c>
      <c r="K243" s="39">
        <f>'Entering 1'!L466</f>
        <v>0</v>
      </c>
      <c r="L243" s="39">
        <f>'Entering 1'!M466</f>
        <v>0</v>
      </c>
      <c r="M243" s="39">
        <f>'Entering 1'!N466</f>
        <v>0</v>
      </c>
      <c r="N243" s="39">
        <f>'Entering 1'!O466</f>
        <v>0</v>
      </c>
      <c r="O243" s="39">
        <f>'Entering 1'!P466</f>
        <v>0</v>
      </c>
      <c r="P243" s="39">
        <f>'Entering 1'!Q466</f>
        <v>0</v>
      </c>
      <c r="Q243" s="39">
        <f>'Entering 1'!R466</f>
        <v>0</v>
      </c>
      <c r="R243" s="124">
        <f>'Entering 1'!S466</f>
        <v>0</v>
      </c>
    </row>
    <row r="244" spans="1:18" ht="12" customHeight="1">
      <c r="A244" s="352"/>
      <c r="B244" s="157" t="str">
        <f>'Entering 1'!C467</f>
        <v>Automobiles (8 People)</v>
      </c>
      <c r="C244" s="147">
        <f>'Entering 1'!D467</f>
        <v>0</v>
      </c>
      <c r="D244" s="148">
        <f>'Entering 1'!E467</f>
        <v>0</v>
      </c>
      <c r="E244" s="148">
        <f>'Entering 1'!F467</f>
        <v>0</v>
      </c>
      <c r="F244" s="148">
        <f>'Entering 1'!G467</f>
        <v>0</v>
      </c>
      <c r="G244" s="148">
        <f>'Entering 1'!H467</f>
        <v>0</v>
      </c>
      <c r="H244" s="148">
        <f>'Entering 1'!I467</f>
        <v>0</v>
      </c>
      <c r="I244" s="148">
        <f>'Entering 1'!J467</f>
        <v>0</v>
      </c>
      <c r="J244" s="148">
        <f>'Entering 1'!K467</f>
        <v>0</v>
      </c>
      <c r="K244" s="148">
        <f>'Entering 1'!L467</f>
        <v>0</v>
      </c>
      <c r="L244" s="148">
        <f>'Entering 1'!M467</f>
        <v>0</v>
      </c>
      <c r="M244" s="148">
        <f>'Entering 1'!N467</f>
        <v>0</v>
      </c>
      <c r="N244" s="148">
        <f>'Entering 1'!O467</f>
        <v>0</v>
      </c>
      <c r="O244" s="148">
        <f>'Entering 1'!P467</f>
        <v>0</v>
      </c>
      <c r="P244" s="148">
        <f>'Entering 1'!Q467</f>
        <v>0</v>
      </c>
      <c r="Q244" s="148">
        <f>'Entering 1'!R467</f>
        <v>0</v>
      </c>
      <c r="R244" s="149">
        <f>'Entering 1'!S467</f>
        <v>0</v>
      </c>
    </row>
    <row r="245" spans="1:18" ht="12" customHeight="1">
      <c r="A245" s="352"/>
      <c r="B245" s="20" t="s">
        <v>235</v>
      </c>
      <c r="C245" s="21">
        <f t="shared" ref="C245:R245" si="44">SUM(C238:C244)</f>
        <v>14</v>
      </c>
      <c r="D245" s="22">
        <f t="shared" si="44"/>
        <v>0</v>
      </c>
      <c r="E245" s="22">
        <f t="shared" si="44"/>
        <v>3</v>
      </c>
      <c r="F245" s="22">
        <f t="shared" si="44"/>
        <v>12</v>
      </c>
      <c r="G245" s="22">
        <f t="shared" si="44"/>
        <v>1</v>
      </c>
      <c r="H245" s="22">
        <f t="shared" si="44"/>
        <v>0</v>
      </c>
      <c r="I245" s="22">
        <f t="shared" si="44"/>
        <v>9</v>
      </c>
      <c r="J245" s="22">
        <f t="shared" si="44"/>
        <v>8</v>
      </c>
      <c r="K245" s="22">
        <f t="shared" si="44"/>
        <v>9</v>
      </c>
      <c r="L245" s="22">
        <f t="shared" si="44"/>
        <v>12</v>
      </c>
      <c r="M245" s="22">
        <f t="shared" si="44"/>
        <v>10</v>
      </c>
      <c r="N245" s="22">
        <f t="shared" si="44"/>
        <v>5</v>
      </c>
      <c r="O245" s="22">
        <f t="shared" si="44"/>
        <v>4</v>
      </c>
      <c r="P245" s="22">
        <f t="shared" si="44"/>
        <v>0</v>
      </c>
      <c r="Q245" s="22">
        <f t="shared" si="44"/>
        <v>1</v>
      </c>
      <c r="R245" s="23">
        <f t="shared" si="44"/>
        <v>0</v>
      </c>
    </row>
    <row r="246" spans="1:18" ht="12" customHeight="1">
      <c r="A246" s="352"/>
      <c r="B246" s="146" t="s">
        <v>236</v>
      </c>
      <c r="C246" s="147">
        <f t="shared" ref="C246:R246" si="45">(C238*2)+(C239*3)+(C240*4)+(C241*5)+(C242*6)+(C243*7)+(C244*8)</f>
        <v>28</v>
      </c>
      <c r="D246" s="148">
        <f t="shared" si="45"/>
        <v>0</v>
      </c>
      <c r="E246" s="148">
        <f t="shared" si="45"/>
        <v>7</v>
      </c>
      <c r="F246" s="148">
        <f t="shared" si="45"/>
        <v>25</v>
      </c>
      <c r="G246" s="148">
        <f t="shared" si="45"/>
        <v>2</v>
      </c>
      <c r="H246" s="148">
        <f t="shared" si="45"/>
        <v>0</v>
      </c>
      <c r="I246" s="148">
        <f t="shared" si="45"/>
        <v>18</v>
      </c>
      <c r="J246" s="148">
        <f t="shared" si="45"/>
        <v>16</v>
      </c>
      <c r="K246" s="148">
        <f t="shared" si="45"/>
        <v>18</v>
      </c>
      <c r="L246" s="148">
        <f t="shared" si="45"/>
        <v>25</v>
      </c>
      <c r="M246" s="148">
        <f t="shared" si="45"/>
        <v>20</v>
      </c>
      <c r="N246" s="148">
        <f t="shared" si="45"/>
        <v>10</v>
      </c>
      <c r="O246" s="148">
        <f t="shared" si="45"/>
        <v>8</v>
      </c>
      <c r="P246" s="148">
        <f t="shared" si="45"/>
        <v>0</v>
      </c>
      <c r="Q246" s="148">
        <f t="shared" si="45"/>
        <v>2</v>
      </c>
      <c r="R246" s="149">
        <f t="shared" si="45"/>
        <v>0</v>
      </c>
    </row>
    <row r="247" spans="1:18" ht="12" customHeight="1">
      <c r="A247" s="352"/>
      <c r="B247" s="116" t="str">
        <f>'Entering 1'!C468</f>
        <v>MTS Shuttles</v>
      </c>
      <c r="C247" s="123">
        <f>'Entering 1'!D468</f>
        <v>0</v>
      </c>
      <c r="D247" s="39">
        <f>'Entering 1'!E468</f>
        <v>0</v>
      </c>
      <c r="E247" s="39">
        <f>'Entering 1'!F468</f>
        <v>0</v>
      </c>
      <c r="F247" s="39">
        <f>'Entering 1'!G468</f>
        <v>0</v>
      </c>
      <c r="G247" s="39">
        <f>'Entering 1'!H468</f>
        <v>0</v>
      </c>
      <c r="H247" s="39">
        <f>'Entering 1'!I468</f>
        <v>0</v>
      </c>
      <c r="I247" s="39">
        <f>'Entering 1'!J468</f>
        <v>0</v>
      </c>
      <c r="J247" s="39">
        <f>'Entering 1'!K468</f>
        <v>0</v>
      </c>
      <c r="K247" s="39">
        <f>'Entering 1'!L468</f>
        <v>0</v>
      </c>
      <c r="L247" s="39">
        <f>'Entering 1'!M468</f>
        <v>0</v>
      </c>
      <c r="M247" s="39">
        <f>'Entering 1'!N468</f>
        <v>0</v>
      </c>
      <c r="N247" s="39">
        <f>'Entering 1'!O468</f>
        <v>0</v>
      </c>
      <c r="O247" s="39">
        <f>'Entering 1'!P468</f>
        <v>0</v>
      </c>
      <c r="P247" s="39">
        <f>'Entering 1'!Q468</f>
        <v>0</v>
      </c>
      <c r="Q247" s="39">
        <f>'Entering 1'!R468</f>
        <v>0</v>
      </c>
      <c r="R247" s="124">
        <f>'Entering 1'!S468</f>
        <v>0</v>
      </c>
    </row>
    <row r="248" spans="1:18" ht="12" customHeight="1">
      <c r="A248" s="352"/>
      <c r="B248" s="116" t="str">
        <f>'Entering 1'!C469</f>
        <v>Private Shuttle Vehicles</v>
      </c>
      <c r="C248" s="123">
        <f>'Entering 1'!D469</f>
        <v>0</v>
      </c>
      <c r="D248" s="39">
        <f>'Entering 1'!E469</f>
        <v>0</v>
      </c>
      <c r="E248" s="39">
        <f>'Entering 1'!F469</f>
        <v>0</v>
      </c>
      <c r="F248" s="39">
        <f>'Entering 1'!G469</f>
        <v>0</v>
      </c>
      <c r="G248" s="39">
        <f>'Entering 1'!H469</f>
        <v>0</v>
      </c>
      <c r="H248" s="39">
        <f>'Entering 1'!I469</f>
        <v>0</v>
      </c>
      <c r="I248" s="39">
        <f>'Entering 1'!J469</f>
        <v>0</v>
      </c>
      <c r="J248" s="39">
        <f>'Entering 1'!K469</f>
        <v>0</v>
      </c>
      <c r="K248" s="39">
        <f>'Entering 1'!L469</f>
        <v>0</v>
      </c>
      <c r="L248" s="39">
        <f>'Entering 1'!M469</f>
        <v>0</v>
      </c>
      <c r="M248" s="39">
        <f>'Entering 1'!N469</f>
        <v>0</v>
      </c>
      <c r="N248" s="39">
        <f>'Entering 1'!O469</f>
        <v>0</v>
      </c>
      <c r="O248" s="39">
        <f>'Entering 1'!P469</f>
        <v>0</v>
      </c>
      <c r="P248" s="39">
        <f>'Entering 1'!Q469</f>
        <v>0</v>
      </c>
      <c r="Q248" s="39">
        <f>'Entering 1'!R469</f>
        <v>0</v>
      </c>
      <c r="R248" s="124">
        <f>'Entering 1'!S469</f>
        <v>0</v>
      </c>
    </row>
    <row r="249" spans="1:18" ht="12" customHeight="1">
      <c r="A249" s="352"/>
      <c r="B249" s="116" t="str">
        <f>'Entering 1'!C470</f>
        <v>Private Vanpool Vehicles</v>
      </c>
      <c r="C249" s="123">
        <f>'Entering 1'!D470</f>
        <v>0</v>
      </c>
      <c r="D249" s="39">
        <f>'Entering 1'!E470</f>
        <v>0</v>
      </c>
      <c r="E249" s="39">
        <f>'Entering 1'!F470</f>
        <v>0</v>
      </c>
      <c r="F249" s="39">
        <f>'Entering 1'!G470</f>
        <v>0</v>
      </c>
      <c r="G249" s="39">
        <f>'Entering 1'!H470</f>
        <v>0</v>
      </c>
      <c r="H249" s="39">
        <f>'Entering 1'!I470</f>
        <v>0</v>
      </c>
      <c r="I249" s="39">
        <f>'Entering 1'!J470</f>
        <v>0</v>
      </c>
      <c r="J249" s="39">
        <f>'Entering 1'!K470</f>
        <v>0</v>
      </c>
      <c r="K249" s="39">
        <f>'Entering 1'!L470</f>
        <v>0</v>
      </c>
      <c r="L249" s="39">
        <f>'Entering 1'!M470</f>
        <v>0</v>
      </c>
      <c r="M249" s="39">
        <f>'Entering 1'!N470</f>
        <v>0</v>
      </c>
      <c r="N249" s="39">
        <f>'Entering 1'!O470</f>
        <v>0</v>
      </c>
      <c r="O249" s="39">
        <f>'Entering 1'!P470</f>
        <v>0</v>
      </c>
      <c r="P249" s="39">
        <f>'Entering 1'!Q470</f>
        <v>0</v>
      </c>
      <c r="Q249" s="39">
        <f>'Entering 1'!R470</f>
        <v>0</v>
      </c>
      <c r="R249" s="124">
        <f>'Entering 1'!S470</f>
        <v>0</v>
      </c>
    </row>
    <row r="250" spans="1:18" ht="12" customHeight="1">
      <c r="A250" s="352"/>
      <c r="B250" s="116" t="str">
        <f>'Entering 1'!C471</f>
        <v>Taxis</v>
      </c>
      <c r="C250" s="123">
        <f>'Entering 1'!D471</f>
        <v>0</v>
      </c>
      <c r="D250" s="39">
        <f>'Entering 1'!E471</f>
        <v>0</v>
      </c>
      <c r="E250" s="39">
        <f>'Entering 1'!F471</f>
        <v>0</v>
      </c>
      <c r="F250" s="39">
        <f>'Entering 1'!G471</f>
        <v>0</v>
      </c>
      <c r="G250" s="39">
        <f>'Entering 1'!H471</f>
        <v>0</v>
      </c>
      <c r="H250" s="39">
        <f>'Entering 1'!I471</f>
        <v>0</v>
      </c>
      <c r="I250" s="39">
        <f>'Entering 1'!J471</f>
        <v>0</v>
      </c>
      <c r="J250" s="39">
        <f>'Entering 1'!K471</f>
        <v>0</v>
      </c>
      <c r="K250" s="39">
        <f>'Entering 1'!L471</f>
        <v>0</v>
      </c>
      <c r="L250" s="39">
        <f>'Entering 1'!M471</f>
        <v>0</v>
      </c>
      <c r="M250" s="39">
        <f>'Entering 1'!N471</f>
        <v>0</v>
      </c>
      <c r="N250" s="39">
        <f>'Entering 1'!O471</f>
        <v>0</v>
      </c>
      <c r="O250" s="39">
        <f>'Entering 1'!P471</f>
        <v>0</v>
      </c>
      <c r="P250" s="39">
        <f>'Entering 1'!Q471</f>
        <v>0</v>
      </c>
      <c r="Q250" s="39">
        <f>'Entering 1'!R471</f>
        <v>0</v>
      </c>
      <c r="R250" s="124">
        <f>'Entering 1'!S471</f>
        <v>0</v>
      </c>
    </row>
    <row r="251" spans="1:18" ht="12" customHeight="1">
      <c r="A251" s="352"/>
      <c r="B251" s="116" t="str">
        <f>'Entering 1'!C472</f>
        <v>Uber/Lyft Vehicles</v>
      </c>
      <c r="C251" s="123">
        <f>'Entering 1'!D472</f>
        <v>0</v>
      </c>
      <c r="D251" s="39">
        <f>'Entering 1'!E472</f>
        <v>0</v>
      </c>
      <c r="E251" s="39">
        <f>'Entering 1'!F472</f>
        <v>0</v>
      </c>
      <c r="F251" s="39">
        <f>'Entering 1'!G472</f>
        <v>0</v>
      </c>
      <c r="G251" s="39">
        <f>'Entering 1'!H472</f>
        <v>0</v>
      </c>
      <c r="H251" s="39">
        <f>'Entering 1'!I472</f>
        <v>0</v>
      </c>
      <c r="I251" s="39">
        <f>'Entering 1'!J472</f>
        <v>0</v>
      </c>
      <c r="J251" s="39">
        <f>'Entering 1'!K472</f>
        <v>0</v>
      </c>
      <c r="K251" s="39">
        <f>'Entering 1'!L472</f>
        <v>0</v>
      </c>
      <c r="L251" s="39">
        <f>'Entering 1'!M472</f>
        <v>2</v>
      </c>
      <c r="M251" s="39">
        <f>'Entering 1'!N472</f>
        <v>1</v>
      </c>
      <c r="N251" s="39">
        <f>'Entering 1'!O472</f>
        <v>0</v>
      </c>
      <c r="O251" s="39">
        <f>'Entering 1'!P472</f>
        <v>0</v>
      </c>
      <c r="P251" s="39">
        <f>'Entering 1'!Q472</f>
        <v>1</v>
      </c>
      <c r="Q251" s="39">
        <f>'Entering 1'!R472</f>
        <v>0</v>
      </c>
      <c r="R251" s="124">
        <f>'Entering 1'!S472</f>
        <v>0</v>
      </c>
    </row>
    <row r="252" spans="1:18" ht="12" customHeight="1">
      <c r="A252" s="352"/>
      <c r="B252" s="244" t="str">
        <f>'Entering 1'!C486</f>
        <v>MTS Shuttle People</v>
      </c>
      <c r="C252" s="245">
        <f>'Entering 1'!D486</f>
        <v>0</v>
      </c>
      <c r="D252" s="246">
        <f>'Entering 1'!E486</f>
        <v>0</v>
      </c>
      <c r="E252" s="246">
        <f>'Entering 1'!F486</f>
        <v>0</v>
      </c>
      <c r="F252" s="246">
        <f>'Entering 1'!G486</f>
        <v>0</v>
      </c>
      <c r="G252" s="246">
        <f>'Entering 1'!H486</f>
        <v>0</v>
      </c>
      <c r="H252" s="246">
        <f>'Entering 1'!I486</f>
        <v>0</v>
      </c>
      <c r="I252" s="246">
        <f>'Entering 1'!J486</f>
        <v>0</v>
      </c>
      <c r="J252" s="246">
        <f>'Entering 1'!K486</f>
        <v>0</v>
      </c>
      <c r="K252" s="246">
        <f>'Entering 1'!L486</f>
        <v>0</v>
      </c>
      <c r="L252" s="246">
        <f>'Entering 1'!M486</f>
        <v>0</v>
      </c>
      <c r="M252" s="246">
        <f>'Entering 1'!N486</f>
        <v>0</v>
      </c>
      <c r="N252" s="246">
        <f>'Entering 1'!O486</f>
        <v>0</v>
      </c>
      <c r="O252" s="246">
        <f>'Entering 1'!P486</f>
        <v>0</v>
      </c>
      <c r="P252" s="246">
        <f>'Entering 1'!Q486</f>
        <v>0</v>
      </c>
      <c r="Q252" s="246">
        <f>'Entering 1'!R486</f>
        <v>0</v>
      </c>
      <c r="R252" s="247">
        <f>'Entering 1'!S486</f>
        <v>0</v>
      </c>
    </row>
    <row r="253" spans="1:18" ht="12" customHeight="1">
      <c r="A253" s="352"/>
      <c r="B253" s="244" t="str">
        <f>'Entering 1'!C487</f>
        <v>Private Shuttle People</v>
      </c>
      <c r="C253" s="245">
        <f>'Entering 1'!D487</f>
        <v>0</v>
      </c>
      <c r="D253" s="246">
        <f>'Entering 1'!E487</f>
        <v>0</v>
      </c>
      <c r="E253" s="246">
        <f>'Entering 1'!F487</f>
        <v>0</v>
      </c>
      <c r="F253" s="246">
        <f>'Entering 1'!G487</f>
        <v>0</v>
      </c>
      <c r="G253" s="246">
        <f>'Entering 1'!H487</f>
        <v>0</v>
      </c>
      <c r="H253" s="246">
        <f>'Entering 1'!I487</f>
        <v>0</v>
      </c>
      <c r="I253" s="246">
        <f>'Entering 1'!J487</f>
        <v>0</v>
      </c>
      <c r="J253" s="246">
        <f>'Entering 1'!K487</f>
        <v>0</v>
      </c>
      <c r="K253" s="246">
        <f>'Entering 1'!L487</f>
        <v>0</v>
      </c>
      <c r="L253" s="246">
        <f>'Entering 1'!M487</f>
        <v>0</v>
      </c>
      <c r="M253" s="246">
        <f>'Entering 1'!N487</f>
        <v>0</v>
      </c>
      <c r="N253" s="246">
        <f>'Entering 1'!O487</f>
        <v>0</v>
      </c>
      <c r="O253" s="246">
        <f>'Entering 1'!P487</f>
        <v>0</v>
      </c>
      <c r="P253" s="246">
        <f>'Entering 1'!Q487</f>
        <v>0</v>
      </c>
      <c r="Q253" s="246">
        <f>'Entering 1'!R487</f>
        <v>0</v>
      </c>
      <c r="R253" s="247">
        <f>'Entering 1'!S487</f>
        <v>0</v>
      </c>
    </row>
    <row r="254" spans="1:18" ht="12" customHeight="1">
      <c r="A254" s="352"/>
      <c r="B254" s="244" t="str">
        <f>'Entering 1'!C488</f>
        <v>Private Vanpool People</v>
      </c>
      <c r="C254" s="245">
        <f>'Entering 1'!D488</f>
        <v>0</v>
      </c>
      <c r="D254" s="246">
        <f>'Entering 1'!E488</f>
        <v>0</v>
      </c>
      <c r="E254" s="246">
        <f>'Entering 1'!F488</f>
        <v>0</v>
      </c>
      <c r="F254" s="246">
        <f>'Entering 1'!G488</f>
        <v>0</v>
      </c>
      <c r="G254" s="246">
        <f>'Entering 1'!H488</f>
        <v>0</v>
      </c>
      <c r="H254" s="246">
        <f>'Entering 1'!I488</f>
        <v>0</v>
      </c>
      <c r="I254" s="246">
        <f>'Entering 1'!J488</f>
        <v>0</v>
      </c>
      <c r="J254" s="246">
        <f>'Entering 1'!K488</f>
        <v>0</v>
      </c>
      <c r="K254" s="246">
        <f>'Entering 1'!L488</f>
        <v>0</v>
      </c>
      <c r="L254" s="246">
        <f>'Entering 1'!M488</f>
        <v>0</v>
      </c>
      <c r="M254" s="246">
        <f>'Entering 1'!N488</f>
        <v>0</v>
      </c>
      <c r="N254" s="246">
        <f>'Entering 1'!O488</f>
        <v>0</v>
      </c>
      <c r="O254" s="246">
        <f>'Entering 1'!P488</f>
        <v>0</v>
      </c>
      <c r="P254" s="246">
        <f>'Entering 1'!Q488</f>
        <v>0</v>
      </c>
      <c r="Q254" s="246">
        <f>'Entering 1'!R488</f>
        <v>0</v>
      </c>
      <c r="R254" s="247">
        <f>'Entering 1'!S488</f>
        <v>0</v>
      </c>
    </row>
    <row r="255" spans="1:18" ht="12" customHeight="1">
      <c r="A255" s="352"/>
      <c r="B255" s="244" t="str">
        <f>'Entering 1'!C489</f>
        <v>Taxi People</v>
      </c>
      <c r="C255" s="245">
        <f>'Entering 1'!D489</f>
        <v>0</v>
      </c>
      <c r="D255" s="246">
        <f>'Entering 1'!E489</f>
        <v>0</v>
      </c>
      <c r="E255" s="246">
        <f>'Entering 1'!F489</f>
        <v>0</v>
      </c>
      <c r="F255" s="246">
        <f>'Entering 1'!G489</f>
        <v>0</v>
      </c>
      <c r="G255" s="246">
        <f>'Entering 1'!H489</f>
        <v>0</v>
      </c>
      <c r="H255" s="246">
        <f>'Entering 1'!I489</f>
        <v>0</v>
      </c>
      <c r="I255" s="246">
        <f>'Entering 1'!J489</f>
        <v>0</v>
      </c>
      <c r="J255" s="246">
        <f>'Entering 1'!K489</f>
        <v>0</v>
      </c>
      <c r="K255" s="246">
        <f>'Entering 1'!L489</f>
        <v>0</v>
      </c>
      <c r="L255" s="246">
        <f>'Entering 1'!M489</f>
        <v>0</v>
      </c>
      <c r="M255" s="246">
        <f>'Entering 1'!N489</f>
        <v>0</v>
      </c>
      <c r="N255" s="246">
        <f>'Entering 1'!O489</f>
        <v>0</v>
      </c>
      <c r="O255" s="246">
        <f>'Entering 1'!P489</f>
        <v>0</v>
      </c>
      <c r="P255" s="246">
        <f>'Entering 1'!Q489</f>
        <v>0</v>
      </c>
      <c r="Q255" s="246">
        <f>'Entering 1'!R489</f>
        <v>0</v>
      </c>
      <c r="R255" s="247">
        <f>'Entering 1'!S489</f>
        <v>0</v>
      </c>
    </row>
    <row r="256" spans="1:18" ht="12" customHeight="1">
      <c r="A256" s="352"/>
      <c r="B256" s="244" t="str">
        <f>'Entering 1'!C490</f>
        <v>Uber/Lyft People</v>
      </c>
      <c r="C256" s="245">
        <f>'Entering 1'!D490</f>
        <v>0</v>
      </c>
      <c r="D256" s="246">
        <f>'Entering 1'!E490</f>
        <v>0</v>
      </c>
      <c r="E256" s="246">
        <f>'Entering 1'!F490</f>
        <v>0</v>
      </c>
      <c r="F256" s="246">
        <f>'Entering 1'!G490</f>
        <v>0</v>
      </c>
      <c r="G256" s="246">
        <f>'Entering 1'!H490</f>
        <v>0</v>
      </c>
      <c r="H256" s="246">
        <f>'Entering 1'!I490</f>
        <v>0</v>
      </c>
      <c r="I256" s="246">
        <f>'Entering 1'!J490</f>
        <v>0</v>
      </c>
      <c r="J256" s="246">
        <f>'Entering 1'!K490</f>
        <v>0</v>
      </c>
      <c r="K256" s="246">
        <f>'Entering 1'!L490</f>
        <v>0</v>
      </c>
      <c r="L256" s="246">
        <f>'Entering 1'!M490</f>
        <v>4</v>
      </c>
      <c r="M256" s="246">
        <f>'Entering 1'!N490</f>
        <v>2</v>
      </c>
      <c r="N256" s="246">
        <f>'Entering 1'!O490</f>
        <v>0</v>
      </c>
      <c r="O256" s="246">
        <f>'Entering 1'!P490</f>
        <v>0</v>
      </c>
      <c r="P256" s="246">
        <f>'Entering 1'!Q490</f>
        <v>2</v>
      </c>
      <c r="Q256" s="246">
        <f>'Entering 1'!R490</f>
        <v>0</v>
      </c>
      <c r="R256" s="247">
        <f>'Entering 1'!S490</f>
        <v>0</v>
      </c>
    </row>
    <row r="257" spans="1:18" ht="12" customHeight="1">
      <c r="A257" s="352"/>
      <c r="B257" s="137" t="s">
        <v>239</v>
      </c>
      <c r="C257" s="123">
        <f t="shared" ref="C257:R257" si="46">SUM(C245,C247:C251)</f>
        <v>14</v>
      </c>
      <c r="D257" s="39">
        <f t="shared" si="46"/>
        <v>0</v>
      </c>
      <c r="E257" s="39">
        <f t="shared" si="46"/>
        <v>3</v>
      </c>
      <c r="F257" s="39">
        <f t="shared" si="46"/>
        <v>12</v>
      </c>
      <c r="G257" s="39">
        <f t="shared" si="46"/>
        <v>1</v>
      </c>
      <c r="H257" s="39">
        <f t="shared" si="46"/>
        <v>0</v>
      </c>
      <c r="I257" s="39">
        <f t="shared" si="46"/>
        <v>9</v>
      </c>
      <c r="J257" s="39">
        <f t="shared" si="46"/>
        <v>8</v>
      </c>
      <c r="K257" s="39">
        <f t="shared" si="46"/>
        <v>9</v>
      </c>
      <c r="L257" s="39">
        <f t="shared" si="46"/>
        <v>14</v>
      </c>
      <c r="M257" s="39">
        <f t="shared" si="46"/>
        <v>11</v>
      </c>
      <c r="N257" s="39">
        <f t="shared" si="46"/>
        <v>5</v>
      </c>
      <c r="O257" s="39">
        <f t="shared" si="46"/>
        <v>4</v>
      </c>
      <c r="P257" s="39">
        <f t="shared" si="46"/>
        <v>1</v>
      </c>
      <c r="Q257" s="39">
        <f t="shared" si="46"/>
        <v>1</v>
      </c>
      <c r="R257" s="124">
        <f t="shared" si="46"/>
        <v>0</v>
      </c>
    </row>
    <row r="258" spans="1:18" ht="12" customHeight="1">
      <c r="A258" s="352"/>
      <c r="B258" s="137" t="s">
        <v>240</v>
      </c>
      <c r="C258" s="123">
        <f t="shared" ref="C258:R258" si="47">(C246+SUM(C252:C256))</f>
        <v>28</v>
      </c>
      <c r="D258" s="39">
        <f t="shared" si="47"/>
        <v>0</v>
      </c>
      <c r="E258" s="39">
        <f t="shared" si="47"/>
        <v>7</v>
      </c>
      <c r="F258" s="39">
        <f t="shared" si="47"/>
        <v>25</v>
      </c>
      <c r="G258" s="39">
        <f t="shared" si="47"/>
        <v>2</v>
      </c>
      <c r="H258" s="39">
        <f t="shared" si="47"/>
        <v>0</v>
      </c>
      <c r="I258" s="39">
        <f t="shared" si="47"/>
        <v>18</v>
      </c>
      <c r="J258" s="39">
        <f t="shared" si="47"/>
        <v>16</v>
      </c>
      <c r="K258" s="39">
        <f t="shared" si="47"/>
        <v>18</v>
      </c>
      <c r="L258" s="39">
        <f t="shared" si="47"/>
        <v>29</v>
      </c>
      <c r="M258" s="39">
        <f t="shared" si="47"/>
        <v>22</v>
      </c>
      <c r="N258" s="39">
        <f t="shared" si="47"/>
        <v>10</v>
      </c>
      <c r="O258" s="39">
        <f t="shared" si="47"/>
        <v>8</v>
      </c>
      <c r="P258" s="39">
        <f t="shared" si="47"/>
        <v>2</v>
      </c>
      <c r="Q258" s="39">
        <f t="shared" si="47"/>
        <v>2</v>
      </c>
      <c r="R258" s="124">
        <f t="shared" si="47"/>
        <v>0</v>
      </c>
    </row>
    <row r="259" spans="1:18" ht="12" customHeight="1">
      <c r="A259" s="365" t="s">
        <v>110</v>
      </c>
      <c r="B259" s="155" t="str">
        <f>'Entering 1'!C503</f>
        <v>Automobiles (2 People)</v>
      </c>
      <c r="C259" s="156">
        <f>'Entering 1'!D503</f>
        <v>5</v>
      </c>
      <c r="D259" s="117">
        <f>'Entering 1'!E503</f>
        <v>0</v>
      </c>
      <c r="E259" s="117">
        <f>'Entering 1'!F503</f>
        <v>5</v>
      </c>
      <c r="F259" s="117">
        <f>'Entering 1'!G503</f>
        <v>3</v>
      </c>
      <c r="G259" s="117">
        <f>'Entering 1'!H503</f>
        <v>5</v>
      </c>
      <c r="H259" s="117">
        <f>'Entering 1'!I503</f>
        <v>6</v>
      </c>
      <c r="I259" s="117">
        <f>'Entering 1'!J503</f>
        <v>20</v>
      </c>
      <c r="J259" s="117">
        <f>'Entering 1'!K503</f>
        <v>10</v>
      </c>
      <c r="K259" s="117">
        <f>'Entering 1'!L503</f>
        <v>15</v>
      </c>
      <c r="L259" s="117">
        <f>'Entering 1'!M503</f>
        <v>0</v>
      </c>
      <c r="M259" s="117">
        <f>'Entering 1'!N503</f>
        <v>3</v>
      </c>
      <c r="N259" s="117">
        <f>'Entering 1'!O503</f>
        <v>0</v>
      </c>
      <c r="O259" s="117">
        <f>'Entering 1'!P503</f>
        <v>0</v>
      </c>
      <c r="P259" s="117">
        <f>'Entering 1'!Q503</f>
        <v>2</v>
      </c>
      <c r="Q259" s="117">
        <f>'Entering 1'!R503</f>
        <v>2</v>
      </c>
      <c r="R259" s="119">
        <f>'Entering 1'!S503</f>
        <v>3</v>
      </c>
    </row>
    <row r="260" spans="1:18" ht="12" customHeight="1">
      <c r="A260" s="352"/>
      <c r="B260" s="116" t="str">
        <f>'Entering 1'!C504</f>
        <v>Automobiles (3 People)</v>
      </c>
      <c r="C260" s="123">
        <f>'Entering 1'!D504</f>
        <v>0</v>
      </c>
      <c r="D260" s="39">
        <f>'Entering 1'!E504</f>
        <v>0</v>
      </c>
      <c r="E260" s="39">
        <f>'Entering 1'!F504</f>
        <v>0</v>
      </c>
      <c r="F260" s="39">
        <f>'Entering 1'!G504</f>
        <v>0</v>
      </c>
      <c r="G260" s="39">
        <f>'Entering 1'!H504</f>
        <v>0</v>
      </c>
      <c r="H260" s="39">
        <f>'Entering 1'!I504</f>
        <v>0</v>
      </c>
      <c r="I260" s="39">
        <f>'Entering 1'!J504</f>
        <v>0</v>
      </c>
      <c r="J260" s="39">
        <f>'Entering 1'!K504</f>
        <v>0</v>
      </c>
      <c r="K260" s="39">
        <f>'Entering 1'!L504</f>
        <v>0</v>
      </c>
      <c r="L260" s="39">
        <f>'Entering 1'!M504</f>
        <v>0</v>
      </c>
      <c r="M260" s="39">
        <f>'Entering 1'!N504</f>
        <v>0</v>
      </c>
      <c r="N260" s="39">
        <f>'Entering 1'!O504</f>
        <v>0</v>
      </c>
      <c r="O260" s="39">
        <f>'Entering 1'!P504</f>
        <v>0</v>
      </c>
      <c r="P260" s="39">
        <f>'Entering 1'!Q504</f>
        <v>2</v>
      </c>
      <c r="Q260" s="39">
        <f>'Entering 1'!R504</f>
        <v>0</v>
      </c>
      <c r="R260" s="124">
        <f>'Entering 1'!S504</f>
        <v>0</v>
      </c>
    </row>
    <row r="261" spans="1:18" ht="12" customHeight="1">
      <c r="A261" s="352"/>
      <c r="B261" s="116" t="str">
        <f>'Entering 1'!C505</f>
        <v>Automobiles (4 People)</v>
      </c>
      <c r="C261" s="123">
        <f>'Entering 1'!D505</f>
        <v>0</v>
      </c>
      <c r="D261" s="39">
        <f>'Entering 1'!E505</f>
        <v>0</v>
      </c>
      <c r="E261" s="39">
        <f>'Entering 1'!F505</f>
        <v>0</v>
      </c>
      <c r="F261" s="39">
        <f>'Entering 1'!G505</f>
        <v>0</v>
      </c>
      <c r="G261" s="39">
        <f>'Entering 1'!H505</f>
        <v>0</v>
      </c>
      <c r="H261" s="39">
        <f>'Entering 1'!I505</f>
        <v>0</v>
      </c>
      <c r="I261" s="39">
        <f>'Entering 1'!J505</f>
        <v>0</v>
      </c>
      <c r="J261" s="39">
        <f>'Entering 1'!K505</f>
        <v>0</v>
      </c>
      <c r="K261" s="39">
        <f>'Entering 1'!L505</f>
        <v>0</v>
      </c>
      <c r="L261" s="39">
        <f>'Entering 1'!M505</f>
        <v>0</v>
      </c>
      <c r="M261" s="39">
        <f>'Entering 1'!N505</f>
        <v>0</v>
      </c>
      <c r="N261" s="39">
        <f>'Entering 1'!O505</f>
        <v>0</v>
      </c>
      <c r="O261" s="39">
        <f>'Entering 1'!P505</f>
        <v>0</v>
      </c>
      <c r="P261" s="39">
        <f>'Entering 1'!Q505</f>
        <v>0</v>
      </c>
      <c r="Q261" s="39">
        <f>'Entering 1'!R505</f>
        <v>0</v>
      </c>
      <c r="R261" s="124">
        <f>'Entering 1'!S505</f>
        <v>0</v>
      </c>
    </row>
    <row r="262" spans="1:18" ht="12" customHeight="1">
      <c r="A262" s="352"/>
      <c r="B262" s="116" t="str">
        <f>'Entering 1'!C506</f>
        <v>Automobiles (5 People)</v>
      </c>
      <c r="C262" s="123">
        <f>'Entering 1'!D506</f>
        <v>0</v>
      </c>
      <c r="D262" s="39">
        <f>'Entering 1'!E506</f>
        <v>0</v>
      </c>
      <c r="E262" s="39">
        <f>'Entering 1'!F506</f>
        <v>0</v>
      </c>
      <c r="F262" s="39">
        <f>'Entering 1'!G506</f>
        <v>0</v>
      </c>
      <c r="G262" s="39">
        <f>'Entering 1'!H506</f>
        <v>0</v>
      </c>
      <c r="H262" s="39">
        <f>'Entering 1'!I506</f>
        <v>0</v>
      </c>
      <c r="I262" s="39">
        <f>'Entering 1'!J506</f>
        <v>0</v>
      </c>
      <c r="J262" s="39">
        <f>'Entering 1'!K506</f>
        <v>0</v>
      </c>
      <c r="K262" s="39">
        <f>'Entering 1'!L506</f>
        <v>0</v>
      </c>
      <c r="L262" s="39">
        <f>'Entering 1'!M506</f>
        <v>0</v>
      </c>
      <c r="M262" s="39">
        <f>'Entering 1'!N506</f>
        <v>0</v>
      </c>
      <c r="N262" s="39">
        <f>'Entering 1'!O506</f>
        <v>0</v>
      </c>
      <c r="O262" s="39">
        <f>'Entering 1'!P506</f>
        <v>0</v>
      </c>
      <c r="P262" s="39">
        <f>'Entering 1'!Q506</f>
        <v>0</v>
      </c>
      <c r="Q262" s="39">
        <f>'Entering 1'!R506</f>
        <v>0</v>
      </c>
      <c r="R262" s="124">
        <f>'Entering 1'!S506</f>
        <v>0</v>
      </c>
    </row>
    <row r="263" spans="1:18" ht="12" customHeight="1">
      <c r="A263" s="352"/>
      <c r="B263" s="116" t="str">
        <f>'Entering 1'!C507</f>
        <v>Automobiles (6 People)</v>
      </c>
      <c r="C263" s="123">
        <f>'Entering 1'!D507</f>
        <v>0</v>
      </c>
      <c r="D263" s="39">
        <f>'Entering 1'!E507</f>
        <v>0</v>
      </c>
      <c r="E263" s="39">
        <f>'Entering 1'!F507</f>
        <v>0</v>
      </c>
      <c r="F263" s="39">
        <f>'Entering 1'!G507</f>
        <v>0</v>
      </c>
      <c r="G263" s="39">
        <f>'Entering 1'!H507</f>
        <v>0</v>
      </c>
      <c r="H263" s="39">
        <f>'Entering 1'!I507</f>
        <v>0</v>
      </c>
      <c r="I263" s="39">
        <f>'Entering 1'!J507</f>
        <v>0</v>
      </c>
      <c r="J263" s="39">
        <f>'Entering 1'!K507</f>
        <v>0</v>
      </c>
      <c r="K263" s="39">
        <f>'Entering 1'!L507</f>
        <v>0</v>
      </c>
      <c r="L263" s="39">
        <f>'Entering 1'!M507</f>
        <v>0</v>
      </c>
      <c r="M263" s="39">
        <f>'Entering 1'!N507</f>
        <v>0</v>
      </c>
      <c r="N263" s="39">
        <f>'Entering 1'!O507</f>
        <v>0</v>
      </c>
      <c r="O263" s="39">
        <f>'Entering 1'!P507</f>
        <v>0</v>
      </c>
      <c r="P263" s="39">
        <f>'Entering 1'!Q507</f>
        <v>0</v>
      </c>
      <c r="Q263" s="39">
        <f>'Entering 1'!R507</f>
        <v>0</v>
      </c>
      <c r="R263" s="124">
        <f>'Entering 1'!S507</f>
        <v>0</v>
      </c>
    </row>
    <row r="264" spans="1:18" ht="12" customHeight="1">
      <c r="A264" s="352"/>
      <c r="B264" s="116" t="str">
        <f>'Entering 1'!C508</f>
        <v>Automobiles (7 People)</v>
      </c>
      <c r="C264" s="123">
        <f>'Entering 1'!D508</f>
        <v>0</v>
      </c>
      <c r="D264" s="39">
        <f>'Entering 1'!E508</f>
        <v>0</v>
      </c>
      <c r="E264" s="39">
        <f>'Entering 1'!F508</f>
        <v>0</v>
      </c>
      <c r="F264" s="39">
        <f>'Entering 1'!G508</f>
        <v>0</v>
      </c>
      <c r="G264" s="39">
        <f>'Entering 1'!H508</f>
        <v>0</v>
      </c>
      <c r="H264" s="39">
        <f>'Entering 1'!I508</f>
        <v>0</v>
      </c>
      <c r="I264" s="39">
        <f>'Entering 1'!J508</f>
        <v>0</v>
      </c>
      <c r="J264" s="39">
        <f>'Entering 1'!K508</f>
        <v>0</v>
      </c>
      <c r="K264" s="39">
        <f>'Entering 1'!L508</f>
        <v>0</v>
      </c>
      <c r="L264" s="39">
        <f>'Entering 1'!M508</f>
        <v>0</v>
      </c>
      <c r="M264" s="39">
        <f>'Entering 1'!N508</f>
        <v>0</v>
      </c>
      <c r="N264" s="39">
        <f>'Entering 1'!O508</f>
        <v>0</v>
      </c>
      <c r="O264" s="39">
        <f>'Entering 1'!P508</f>
        <v>0</v>
      </c>
      <c r="P264" s="39">
        <f>'Entering 1'!Q508</f>
        <v>0</v>
      </c>
      <c r="Q264" s="39">
        <f>'Entering 1'!R508</f>
        <v>0</v>
      </c>
      <c r="R264" s="124">
        <f>'Entering 1'!S508</f>
        <v>0</v>
      </c>
    </row>
    <row r="265" spans="1:18" ht="12" customHeight="1">
      <c r="A265" s="352"/>
      <c r="B265" s="157" t="str">
        <f>'Entering 1'!C509</f>
        <v>Automobiles (8 People)</v>
      </c>
      <c r="C265" s="147">
        <f>'Entering 1'!D509</f>
        <v>0</v>
      </c>
      <c r="D265" s="148">
        <f>'Entering 1'!E509</f>
        <v>0</v>
      </c>
      <c r="E265" s="148">
        <f>'Entering 1'!F509</f>
        <v>0</v>
      </c>
      <c r="F265" s="148">
        <f>'Entering 1'!G509</f>
        <v>0</v>
      </c>
      <c r="G265" s="148">
        <f>'Entering 1'!H509</f>
        <v>0</v>
      </c>
      <c r="H265" s="148">
        <f>'Entering 1'!I509</f>
        <v>0</v>
      </c>
      <c r="I265" s="148">
        <f>'Entering 1'!J509</f>
        <v>0</v>
      </c>
      <c r="J265" s="148">
        <f>'Entering 1'!K509</f>
        <v>0</v>
      </c>
      <c r="K265" s="148">
        <f>'Entering 1'!L509</f>
        <v>0</v>
      </c>
      <c r="L265" s="148">
        <f>'Entering 1'!M509</f>
        <v>0</v>
      </c>
      <c r="M265" s="148">
        <f>'Entering 1'!N509</f>
        <v>0</v>
      </c>
      <c r="N265" s="148">
        <f>'Entering 1'!O509</f>
        <v>0</v>
      </c>
      <c r="O265" s="148">
        <f>'Entering 1'!P509</f>
        <v>0</v>
      </c>
      <c r="P265" s="148">
        <f>'Entering 1'!Q509</f>
        <v>0</v>
      </c>
      <c r="Q265" s="148">
        <f>'Entering 1'!R509</f>
        <v>0</v>
      </c>
      <c r="R265" s="149">
        <f>'Entering 1'!S509</f>
        <v>0</v>
      </c>
    </row>
    <row r="266" spans="1:18" ht="12" customHeight="1">
      <c r="A266" s="352"/>
      <c r="B266" s="20" t="s">
        <v>235</v>
      </c>
      <c r="C266" s="21">
        <f t="shared" ref="C266:R266" si="48">SUM(C259:C265)</f>
        <v>5</v>
      </c>
      <c r="D266" s="22">
        <f t="shared" si="48"/>
        <v>0</v>
      </c>
      <c r="E266" s="22">
        <f t="shared" si="48"/>
        <v>5</v>
      </c>
      <c r="F266" s="22">
        <f t="shared" si="48"/>
        <v>3</v>
      </c>
      <c r="G266" s="22">
        <f t="shared" si="48"/>
        <v>5</v>
      </c>
      <c r="H266" s="22">
        <f t="shared" si="48"/>
        <v>6</v>
      </c>
      <c r="I266" s="22">
        <f t="shared" si="48"/>
        <v>20</v>
      </c>
      <c r="J266" s="22">
        <f t="shared" si="48"/>
        <v>10</v>
      </c>
      <c r="K266" s="22">
        <f t="shared" si="48"/>
        <v>15</v>
      </c>
      <c r="L266" s="22">
        <f t="shared" si="48"/>
        <v>0</v>
      </c>
      <c r="M266" s="22">
        <f t="shared" si="48"/>
        <v>3</v>
      </c>
      <c r="N266" s="22">
        <f t="shared" si="48"/>
        <v>0</v>
      </c>
      <c r="O266" s="22">
        <f t="shared" si="48"/>
        <v>0</v>
      </c>
      <c r="P266" s="22">
        <f t="shared" si="48"/>
        <v>4</v>
      </c>
      <c r="Q266" s="22">
        <f t="shared" si="48"/>
        <v>2</v>
      </c>
      <c r="R266" s="23">
        <f t="shared" si="48"/>
        <v>3</v>
      </c>
    </row>
    <row r="267" spans="1:18" ht="12" customHeight="1">
      <c r="A267" s="352"/>
      <c r="B267" s="146" t="s">
        <v>236</v>
      </c>
      <c r="C267" s="147">
        <f t="shared" ref="C267:R267" si="49">(C259*2)+(C260*3)+(C261*4)+(C262*5)+(C263*6)+(C264*7)+(C265*8)</f>
        <v>10</v>
      </c>
      <c r="D267" s="148">
        <f t="shared" si="49"/>
        <v>0</v>
      </c>
      <c r="E267" s="148">
        <f t="shared" si="49"/>
        <v>10</v>
      </c>
      <c r="F267" s="148">
        <f t="shared" si="49"/>
        <v>6</v>
      </c>
      <c r="G267" s="148">
        <f t="shared" si="49"/>
        <v>10</v>
      </c>
      <c r="H267" s="148">
        <f t="shared" si="49"/>
        <v>12</v>
      </c>
      <c r="I267" s="148">
        <f t="shared" si="49"/>
        <v>40</v>
      </c>
      <c r="J267" s="148">
        <f t="shared" si="49"/>
        <v>20</v>
      </c>
      <c r="K267" s="148">
        <f t="shared" si="49"/>
        <v>30</v>
      </c>
      <c r="L267" s="148">
        <f t="shared" si="49"/>
        <v>0</v>
      </c>
      <c r="M267" s="148">
        <f t="shared" si="49"/>
        <v>6</v>
      </c>
      <c r="N267" s="148">
        <f t="shared" si="49"/>
        <v>0</v>
      </c>
      <c r="O267" s="148">
        <f t="shared" si="49"/>
        <v>0</v>
      </c>
      <c r="P267" s="148">
        <f t="shared" si="49"/>
        <v>10</v>
      </c>
      <c r="Q267" s="148">
        <f t="shared" si="49"/>
        <v>4</v>
      </c>
      <c r="R267" s="149">
        <f t="shared" si="49"/>
        <v>6</v>
      </c>
    </row>
    <row r="268" spans="1:18" ht="12" customHeight="1">
      <c r="A268" s="352"/>
      <c r="B268" s="116" t="str">
        <f>'Entering 1'!C510</f>
        <v>MTS Shuttles</v>
      </c>
      <c r="C268" s="123">
        <f>'Entering 1'!D510</f>
        <v>12</v>
      </c>
      <c r="D268" s="39">
        <f>'Entering 1'!E510</f>
        <v>2</v>
      </c>
      <c r="E268" s="39">
        <f>'Entering 1'!F510</f>
        <v>13</v>
      </c>
      <c r="F268" s="39">
        <f>'Entering 1'!G510</f>
        <v>11</v>
      </c>
      <c r="G268" s="39">
        <f>'Entering 1'!H510</f>
        <v>12</v>
      </c>
      <c r="H268" s="39">
        <f>'Entering 1'!I510</f>
        <v>12</v>
      </c>
      <c r="I268" s="39">
        <f>'Entering 1'!J510</f>
        <v>0</v>
      </c>
      <c r="J268" s="39">
        <f>'Entering 1'!K510</f>
        <v>0</v>
      </c>
      <c r="K268" s="39">
        <f>'Entering 1'!L510</f>
        <v>0</v>
      </c>
      <c r="L268" s="39">
        <f>'Entering 1'!M510</f>
        <v>0</v>
      </c>
      <c r="M268" s="39">
        <f>'Entering 1'!N510</f>
        <v>0</v>
      </c>
      <c r="N268" s="39">
        <f>'Entering 1'!O510</f>
        <v>0</v>
      </c>
      <c r="O268" s="39">
        <f>'Entering 1'!P510</f>
        <v>0</v>
      </c>
      <c r="P268" s="39">
        <f>'Entering 1'!Q510</f>
        <v>0</v>
      </c>
      <c r="Q268" s="39">
        <f>'Entering 1'!R510</f>
        <v>0</v>
      </c>
      <c r="R268" s="124">
        <f>'Entering 1'!S510</f>
        <v>0</v>
      </c>
    </row>
    <row r="269" spans="1:18" ht="12" customHeight="1">
      <c r="A269" s="352"/>
      <c r="B269" s="116" t="str">
        <f>'Entering 1'!C511</f>
        <v>Private Shuttle Vehicles</v>
      </c>
      <c r="C269" s="123">
        <f>'Entering 1'!D511</f>
        <v>0</v>
      </c>
      <c r="D269" s="39">
        <f>'Entering 1'!E511</f>
        <v>0</v>
      </c>
      <c r="E269" s="39">
        <f>'Entering 1'!F511</f>
        <v>0</v>
      </c>
      <c r="F269" s="39">
        <f>'Entering 1'!G511</f>
        <v>0</v>
      </c>
      <c r="G269" s="39">
        <f>'Entering 1'!H511</f>
        <v>0</v>
      </c>
      <c r="H269" s="39">
        <f>'Entering 1'!I511</f>
        <v>0</v>
      </c>
      <c r="I269" s="39">
        <f>'Entering 1'!J511</f>
        <v>0</v>
      </c>
      <c r="J269" s="39">
        <f>'Entering 1'!K511</f>
        <v>1</v>
      </c>
      <c r="K269" s="39">
        <f>'Entering 1'!L511</f>
        <v>1</v>
      </c>
      <c r="L269" s="39">
        <f>'Entering 1'!M511</f>
        <v>0</v>
      </c>
      <c r="M269" s="39">
        <f>'Entering 1'!N511</f>
        <v>0</v>
      </c>
      <c r="N269" s="39">
        <f>'Entering 1'!O511</f>
        <v>0</v>
      </c>
      <c r="O269" s="39">
        <f>'Entering 1'!P511</f>
        <v>0</v>
      </c>
      <c r="P269" s="39">
        <f>'Entering 1'!Q511</f>
        <v>0</v>
      </c>
      <c r="Q269" s="39">
        <f>'Entering 1'!R511</f>
        <v>0</v>
      </c>
      <c r="R269" s="124">
        <f>'Entering 1'!S511</f>
        <v>0</v>
      </c>
    </row>
    <row r="270" spans="1:18" ht="12" customHeight="1">
      <c r="A270" s="352"/>
      <c r="B270" s="116" t="str">
        <f>'Entering 1'!C512</f>
        <v>Private Vanpool Vehicles</v>
      </c>
      <c r="C270" s="123">
        <f>'Entering 1'!D512</f>
        <v>0</v>
      </c>
      <c r="D270" s="39">
        <f>'Entering 1'!E512</f>
        <v>0</v>
      </c>
      <c r="E270" s="39">
        <f>'Entering 1'!F512</f>
        <v>0</v>
      </c>
      <c r="F270" s="39">
        <f>'Entering 1'!G512</f>
        <v>0</v>
      </c>
      <c r="G270" s="39">
        <f>'Entering 1'!H512</f>
        <v>0</v>
      </c>
      <c r="H270" s="39">
        <f>'Entering 1'!I512</f>
        <v>0</v>
      </c>
      <c r="I270" s="39">
        <f>'Entering 1'!J512</f>
        <v>0</v>
      </c>
      <c r="J270" s="39">
        <f>'Entering 1'!K512</f>
        <v>0</v>
      </c>
      <c r="K270" s="39">
        <f>'Entering 1'!L512</f>
        <v>0</v>
      </c>
      <c r="L270" s="39">
        <f>'Entering 1'!M512</f>
        <v>0</v>
      </c>
      <c r="M270" s="39">
        <f>'Entering 1'!N512</f>
        <v>0</v>
      </c>
      <c r="N270" s="39">
        <f>'Entering 1'!O512</f>
        <v>0</v>
      </c>
      <c r="O270" s="39">
        <f>'Entering 1'!P512</f>
        <v>0</v>
      </c>
      <c r="P270" s="39">
        <f>'Entering 1'!Q512</f>
        <v>0</v>
      </c>
      <c r="Q270" s="39">
        <f>'Entering 1'!R512</f>
        <v>0</v>
      </c>
      <c r="R270" s="124">
        <f>'Entering 1'!S512</f>
        <v>0</v>
      </c>
    </row>
    <row r="271" spans="1:18" ht="12" customHeight="1">
      <c r="A271" s="352"/>
      <c r="B271" s="116" t="str">
        <f>'Entering 1'!C513</f>
        <v>Taxis</v>
      </c>
      <c r="C271" s="123">
        <f>'Entering 1'!D513</f>
        <v>0</v>
      </c>
      <c r="D271" s="39">
        <f>'Entering 1'!E513</f>
        <v>0</v>
      </c>
      <c r="E271" s="39">
        <f>'Entering 1'!F513</f>
        <v>0</v>
      </c>
      <c r="F271" s="39">
        <f>'Entering 1'!G513</f>
        <v>0</v>
      </c>
      <c r="G271" s="39">
        <f>'Entering 1'!H513</f>
        <v>0</v>
      </c>
      <c r="H271" s="39">
        <f>'Entering 1'!I513</f>
        <v>0</v>
      </c>
      <c r="I271" s="39">
        <f>'Entering 1'!J513</f>
        <v>0</v>
      </c>
      <c r="J271" s="39">
        <f>'Entering 1'!K513</f>
        <v>0</v>
      </c>
      <c r="K271" s="39">
        <f>'Entering 1'!L513</f>
        <v>0</v>
      </c>
      <c r="L271" s="39">
        <f>'Entering 1'!M513</f>
        <v>0</v>
      </c>
      <c r="M271" s="39">
        <f>'Entering 1'!N513</f>
        <v>0</v>
      </c>
      <c r="N271" s="39">
        <f>'Entering 1'!O513</f>
        <v>0</v>
      </c>
      <c r="O271" s="39">
        <f>'Entering 1'!P513</f>
        <v>0</v>
      </c>
      <c r="P271" s="39">
        <f>'Entering 1'!Q513</f>
        <v>0</v>
      </c>
      <c r="Q271" s="39">
        <f>'Entering 1'!R513</f>
        <v>0</v>
      </c>
      <c r="R271" s="124">
        <f>'Entering 1'!S513</f>
        <v>0</v>
      </c>
    </row>
    <row r="272" spans="1:18" ht="12" customHeight="1">
      <c r="A272" s="352"/>
      <c r="B272" s="116" t="str">
        <f>'Entering 1'!C514</f>
        <v>Uber/Lyft Vehicles</v>
      </c>
      <c r="C272" s="123">
        <f>'Entering 1'!D514</f>
        <v>0</v>
      </c>
      <c r="D272" s="39">
        <f>'Entering 1'!E514</f>
        <v>0</v>
      </c>
      <c r="E272" s="39">
        <f>'Entering 1'!F514</f>
        <v>0</v>
      </c>
      <c r="F272" s="39">
        <f>'Entering 1'!G514</f>
        <v>0</v>
      </c>
      <c r="G272" s="39">
        <f>'Entering 1'!H514</f>
        <v>0</v>
      </c>
      <c r="H272" s="39">
        <f>'Entering 1'!I514</f>
        <v>0</v>
      </c>
      <c r="I272" s="39">
        <f>'Entering 1'!J514</f>
        <v>2</v>
      </c>
      <c r="J272" s="39">
        <f>'Entering 1'!K514</f>
        <v>2</v>
      </c>
      <c r="K272" s="39">
        <f>'Entering 1'!L514</f>
        <v>3</v>
      </c>
      <c r="L272" s="39">
        <f>'Entering 1'!M514</f>
        <v>0</v>
      </c>
      <c r="M272" s="39">
        <f>'Entering 1'!N514</f>
        <v>1</v>
      </c>
      <c r="N272" s="39">
        <f>'Entering 1'!O514</f>
        <v>0</v>
      </c>
      <c r="O272" s="39">
        <f>'Entering 1'!P514</f>
        <v>0</v>
      </c>
      <c r="P272" s="39">
        <f>'Entering 1'!Q514</f>
        <v>0</v>
      </c>
      <c r="Q272" s="39">
        <f>'Entering 1'!R514</f>
        <v>0</v>
      </c>
      <c r="R272" s="124">
        <f>'Entering 1'!S514</f>
        <v>1</v>
      </c>
    </row>
    <row r="273" spans="1:18" ht="12" customHeight="1">
      <c r="A273" s="352"/>
      <c r="B273" s="28" t="str">
        <f>'Entering 1'!C528</f>
        <v>MTS Shuttle People</v>
      </c>
      <c r="C273" s="120">
        <f>'Entering 1'!D528</f>
        <v>0</v>
      </c>
      <c r="D273" s="121">
        <f>'Entering 1'!E528</f>
        <v>0</v>
      </c>
      <c r="E273" s="121">
        <f>'Entering 1'!F528</f>
        <v>0</v>
      </c>
      <c r="F273" s="121">
        <f>'Entering 1'!G528</f>
        <v>0</v>
      </c>
      <c r="G273" s="121">
        <f>'Entering 1'!H528</f>
        <v>0</v>
      </c>
      <c r="H273" s="121">
        <f>'Entering 1'!I528</f>
        <v>0</v>
      </c>
      <c r="I273" s="121">
        <f>'Entering 1'!J528</f>
        <v>0</v>
      </c>
      <c r="J273" s="121">
        <f>'Entering 1'!K528</f>
        <v>0</v>
      </c>
      <c r="K273" s="121">
        <f>'Entering 1'!L528</f>
        <v>0</v>
      </c>
      <c r="L273" s="121">
        <f>'Entering 1'!M528</f>
        <v>0</v>
      </c>
      <c r="M273" s="121">
        <f>'Entering 1'!N528</f>
        <v>0</v>
      </c>
      <c r="N273" s="121">
        <f>'Entering 1'!O528</f>
        <v>0</v>
      </c>
      <c r="O273" s="121">
        <f>'Entering 1'!P528</f>
        <v>0</v>
      </c>
      <c r="P273" s="121">
        <f>'Entering 1'!Q528</f>
        <v>0</v>
      </c>
      <c r="Q273" s="121">
        <f>'Entering 1'!R528</f>
        <v>0</v>
      </c>
      <c r="R273" s="122">
        <f>'Entering 1'!S528</f>
        <v>0</v>
      </c>
    </row>
    <row r="274" spans="1:18" ht="12" customHeight="1">
      <c r="A274" s="352"/>
      <c r="B274" s="28" t="str">
        <f>'Entering 1'!C529</f>
        <v>Private Shuttle People</v>
      </c>
      <c r="C274" s="120">
        <f>'Entering 1'!D529</f>
        <v>0</v>
      </c>
      <c r="D274" s="121">
        <f>'Entering 1'!E529</f>
        <v>0</v>
      </c>
      <c r="E274" s="121">
        <f>'Entering 1'!F529</f>
        <v>0</v>
      </c>
      <c r="F274" s="121">
        <f>'Entering 1'!G529</f>
        <v>0</v>
      </c>
      <c r="G274" s="121">
        <f>'Entering 1'!H529</f>
        <v>0</v>
      </c>
      <c r="H274" s="121">
        <f>'Entering 1'!I529</f>
        <v>0</v>
      </c>
      <c r="I274" s="121">
        <f>'Entering 1'!J529</f>
        <v>0</v>
      </c>
      <c r="J274" s="121">
        <f>'Entering 1'!K529</f>
        <v>0</v>
      </c>
      <c r="K274" s="121">
        <f>'Entering 1'!L529</f>
        <v>0</v>
      </c>
      <c r="L274" s="121">
        <f>'Entering 1'!M529</f>
        <v>0</v>
      </c>
      <c r="M274" s="121">
        <f>'Entering 1'!N529</f>
        <v>0</v>
      </c>
      <c r="N274" s="121">
        <f>'Entering 1'!O529</f>
        <v>0</v>
      </c>
      <c r="O274" s="121">
        <f>'Entering 1'!P529</f>
        <v>0</v>
      </c>
      <c r="P274" s="121">
        <f>'Entering 1'!Q529</f>
        <v>0</v>
      </c>
      <c r="Q274" s="121">
        <f>'Entering 1'!R529</f>
        <v>0</v>
      </c>
      <c r="R274" s="122">
        <f>'Entering 1'!S529</f>
        <v>0</v>
      </c>
    </row>
    <row r="275" spans="1:18" ht="12" customHeight="1">
      <c r="A275" s="352"/>
      <c r="B275" s="28" t="str">
        <f>'Entering 1'!C530</f>
        <v>Private Vanpool People</v>
      </c>
      <c r="C275" s="120">
        <f>'Entering 1'!D530</f>
        <v>0</v>
      </c>
      <c r="D275" s="121">
        <f>'Entering 1'!E530</f>
        <v>0</v>
      </c>
      <c r="E275" s="121">
        <f>'Entering 1'!F530</f>
        <v>0</v>
      </c>
      <c r="F275" s="121">
        <f>'Entering 1'!G530</f>
        <v>0</v>
      </c>
      <c r="G275" s="121">
        <f>'Entering 1'!H530</f>
        <v>0</v>
      </c>
      <c r="H275" s="121">
        <f>'Entering 1'!I530</f>
        <v>0</v>
      </c>
      <c r="I275" s="121">
        <f>'Entering 1'!J530</f>
        <v>0</v>
      </c>
      <c r="J275" s="121">
        <f>'Entering 1'!K530</f>
        <v>0</v>
      </c>
      <c r="K275" s="121">
        <f>'Entering 1'!L530</f>
        <v>0</v>
      </c>
      <c r="L275" s="121">
        <f>'Entering 1'!M530</f>
        <v>0</v>
      </c>
      <c r="M275" s="121">
        <f>'Entering 1'!N530</f>
        <v>0</v>
      </c>
      <c r="N275" s="121">
        <f>'Entering 1'!O530</f>
        <v>0</v>
      </c>
      <c r="O275" s="121">
        <f>'Entering 1'!P530</f>
        <v>0</v>
      </c>
      <c r="P275" s="121">
        <f>'Entering 1'!Q530</f>
        <v>0</v>
      </c>
      <c r="Q275" s="121">
        <f>'Entering 1'!R530</f>
        <v>0</v>
      </c>
      <c r="R275" s="122">
        <f>'Entering 1'!S530</f>
        <v>0</v>
      </c>
    </row>
    <row r="276" spans="1:18" ht="12" customHeight="1">
      <c r="A276" s="352"/>
      <c r="B276" s="28" t="str">
        <f>'Entering 1'!C531</f>
        <v>Taxi People</v>
      </c>
      <c r="C276" s="120">
        <f>'Entering 1'!D531</f>
        <v>0</v>
      </c>
      <c r="D276" s="121">
        <f>'Entering 1'!E531</f>
        <v>0</v>
      </c>
      <c r="E276" s="121">
        <f>'Entering 1'!F531</f>
        <v>0</v>
      </c>
      <c r="F276" s="121">
        <f>'Entering 1'!G531</f>
        <v>0</v>
      </c>
      <c r="G276" s="121">
        <f>'Entering 1'!H531</f>
        <v>0</v>
      </c>
      <c r="H276" s="121">
        <f>'Entering 1'!I531</f>
        <v>0</v>
      </c>
      <c r="I276" s="121">
        <f>'Entering 1'!J531</f>
        <v>0</v>
      </c>
      <c r="J276" s="121">
        <f>'Entering 1'!K531</f>
        <v>0</v>
      </c>
      <c r="K276" s="121">
        <f>'Entering 1'!L531</f>
        <v>0</v>
      </c>
      <c r="L276" s="121">
        <f>'Entering 1'!M531</f>
        <v>0</v>
      </c>
      <c r="M276" s="121">
        <f>'Entering 1'!N531</f>
        <v>0</v>
      </c>
      <c r="N276" s="121">
        <f>'Entering 1'!O531</f>
        <v>0</v>
      </c>
      <c r="O276" s="121">
        <f>'Entering 1'!P531</f>
        <v>0</v>
      </c>
      <c r="P276" s="121">
        <f>'Entering 1'!Q531</f>
        <v>0</v>
      </c>
      <c r="Q276" s="121">
        <f>'Entering 1'!R531</f>
        <v>0</v>
      </c>
      <c r="R276" s="122">
        <f>'Entering 1'!S531</f>
        <v>0</v>
      </c>
    </row>
    <row r="277" spans="1:18" ht="12" customHeight="1">
      <c r="A277" s="352"/>
      <c r="B277" s="28" t="str">
        <f>'Entering 1'!C532</f>
        <v>Uber/Lyft People</v>
      </c>
      <c r="C277" s="120">
        <f>'Entering 1'!D532</f>
        <v>0</v>
      </c>
      <c r="D277" s="121">
        <f>'Entering 1'!E532</f>
        <v>0</v>
      </c>
      <c r="E277" s="121">
        <f>'Entering 1'!F532</f>
        <v>0</v>
      </c>
      <c r="F277" s="121">
        <f>'Entering 1'!G532</f>
        <v>0</v>
      </c>
      <c r="G277" s="121">
        <f>'Entering 1'!H532</f>
        <v>0</v>
      </c>
      <c r="H277" s="121">
        <f>'Entering 1'!I532</f>
        <v>0</v>
      </c>
      <c r="I277" s="121">
        <f>'Entering 1'!J532</f>
        <v>4</v>
      </c>
      <c r="J277" s="121">
        <f>'Entering 1'!K532</f>
        <v>4</v>
      </c>
      <c r="K277" s="121">
        <f>'Entering 1'!L532</f>
        <v>6</v>
      </c>
      <c r="L277" s="121">
        <f>'Entering 1'!M532</f>
        <v>0</v>
      </c>
      <c r="M277" s="121">
        <f>'Entering 1'!N532</f>
        <v>2</v>
      </c>
      <c r="N277" s="121">
        <f>'Entering 1'!O532</f>
        <v>0</v>
      </c>
      <c r="O277" s="121">
        <f>'Entering 1'!P532</f>
        <v>0</v>
      </c>
      <c r="P277" s="121">
        <f>'Entering 1'!Q532</f>
        <v>0</v>
      </c>
      <c r="Q277" s="121">
        <f>'Entering 1'!R532</f>
        <v>0</v>
      </c>
      <c r="R277" s="122">
        <f>'Entering 1'!S532</f>
        <v>2</v>
      </c>
    </row>
    <row r="278" spans="1:18" ht="12" customHeight="1">
      <c r="A278" s="352"/>
      <c r="B278" s="137" t="s">
        <v>239</v>
      </c>
      <c r="C278" s="123">
        <f t="shared" ref="C278:R278" si="50">SUM(C266,C268:C272)</f>
        <v>17</v>
      </c>
      <c r="D278" s="39">
        <f t="shared" si="50"/>
        <v>2</v>
      </c>
      <c r="E278" s="39">
        <f t="shared" si="50"/>
        <v>18</v>
      </c>
      <c r="F278" s="39">
        <f t="shared" si="50"/>
        <v>14</v>
      </c>
      <c r="G278" s="39">
        <f t="shared" si="50"/>
        <v>17</v>
      </c>
      <c r="H278" s="39">
        <f t="shared" si="50"/>
        <v>18</v>
      </c>
      <c r="I278" s="39">
        <f t="shared" si="50"/>
        <v>22</v>
      </c>
      <c r="J278" s="39">
        <f t="shared" si="50"/>
        <v>13</v>
      </c>
      <c r="K278" s="39">
        <f t="shared" si="50"/>
        <v>19</v>
      </c>
      <c r="L278" s="39">
        <f t="shared" si="50"/>
        <v>0</v>
      </c>
      <c r="M278" s="39">
        <f t="shared" si="50"/>
        <v>4</v>
      </c>
      <c r="N278" s="39">
        <f t="shared" si="50"/>
        <v>0</v>
      </c>
      <c r="O278" s="39">
        <f t="shared" si="50"/>
        <v>0</v>
      </c>
      <c r="P278" s="39">
        <f t="shared" si="50"/>
        <v>4</v>
      </c>
      <c r="Q278" s="39">
        <f t="shared" si="50"/>
        <v>2</v>
      </c>
      <c r="R278" s="124">
        <f t="shared" si="50"/>
        <v>4</v>
      </c>
    </row>
    <row r="279" spans="1:18" ht="12" customHeight="1">
      <c r="A279" s="352"/>
      <c r="B279" s="137" t="s">
        <v>240</v>
      </c>
      <c r="C279" s="123">
        <f t="shared" ref="C279:R279" si="51">(C267+SUM(C273:C277))</f>
        <v>10</v>
      </c>
      <c r="D279" s="39">
        <f t="shared" si="51"/>
        <v>0</v>
      </c>
      <c r="E279" s="39">
        <f t="shared" si="51"/>
        <v>10</v>
      </c>
      <c r="F279" s="39">
        <f t="shared" si="51"/>
        <v>6</v>
      </c>
      <c r="G279" s="39">
        <f t="shared" si="51"/>
        <v>10</v>
      </c>
      <c r="H279" s="39">
        <f t="shared" si="51"/>
        <v>12</v>
      </c>
      <c r="I279" s="39">
        <f t="shared" si="51"/>
        <v>44</v>
      </c>
      <c r="J279" s="39">
        <f t="shared" si="51"/>
        <v>24</v>
      </c>
      <c r="K279" s="39">
        <f t="shared" si="51"/>
        <v>36</v>
      </c>
      <c r="L279" s="39">
        <f t="shared" si="51"/>
        <v>0</v>
      </c>
      <c r="M279" s="39">
        <f t="shared" si="51"/>
        <v>8</v>
      </c>
      <c r="N279" s="39">
        <f t="shared" si="51"/>
        <v>0</v>
      </c>
      <c r="O279" s="39">
        <f t="shared" si="51"/>
        <v>0</v>
      </c>
      <c r="P279" s="39">
        <f t="shared" si="51"/>
        <v>10</v>
      </c>
      <c r="Q279" s="39">
        <f t="shared" si="51"/>
        <v>4</v>
      </c>
      <c r="R279" s="124">
        <f t="shared" si="51"/>
        <v>8</v>
      </c>
    </row>
    <row r="280" spans="1:18" ht="12" customHeight="1">
      <c r="A280" s="365" t="s">
        <v>112</v>
      </c>
      <c r="B280" s="155" t="str">
        <f>'Entering 1'!C544</f>
        <v>Automobiles (2 People)</v>
      </c>
      <c r="C280" s="156">
        <f>'Entering 1'!D544</f>
        <v>12</v>
      </c>
      <c r="D280" s="117">
        <f>'Entering 1'!E544</f>
        <v>20</v>
      </c>
      <c r="E280" s="117">
        <f>'Entering 1'!F544</f>
        <v>41</v>
      </c>
      <c r="F280" s="117">
        <f>'Entering 1'!G544</f>
        <v>41</v>
      </c>
      <c r="G280" s="117">
        <f>'Entering 1'!H544</f>
        <v>21</v>
      </c>
      <c r="H280" s="117">
        <f>'Entering 1'!I544</f>
        <v>19</v>
      </c>
      <c r="I280" s="117">
        <f>'Entering 1'!J544</f>
        <v>28</v>
      </c>
      <c r="J280" s="117">
        <f>'Entering 1'!K544</f>
        <v>25</v>
      </c>
      <c r="K280" s="117">
        <f>'Entering 1'!L544</f>
        <v>15</v>
      </c>
      <c r="L280" s="117">
        <f>'Entering 1'!M544</f>
        <v>18</v>
      </c>
      <c r="M280" s="117">
        <f>'Entering 1'!N544</f>
        <v>15</v>
      </c>
      <c r="N280" s="117">
        <f>'Entering 1'!O544</f>
        <v>17</v>
      </c>
      <c r="O280" s="117">
        <f>'Entering 1'!P544</f>
        <v>7</v>
      </c>
      <c r="P280" s="117">
        <f>'Entering 1'!Q544</f>
        <v>3</v>
      </c>
      <c r="Q280" s="117">
        <f>'Entering 1'!R544</f>
        <v>1</v>
      </c>
      <c r="R280" s="119">
        <f>'Entering 1'!S544</f>
        <v>2</v>
      </c>
    </row>
    <row r="281" spans="1:18" ht="12" customHeight="1">
      <c r="A281" s="352"/>
      <c r="B281" s="116" t="str">
        <f>'Entering 1'!C545</f>
        <v>Automobiles (3 People)</v>
      </c>
      <c r="C281" s="123">
        <f>'Entering 1'!D545</f>
        <v>0</v>
      </c>
      <c r="D281" s="39">
        <f>'Entering 1'!E545</f>
        <v>0</v>
      </c>
      <c r="E281" s="39">
        <f>'Entering 1'!F545</f>
        <v>1</v>
      </c>
      <c r="F281" s="39">
        <f>'Entering 1'!G545</f>
        <v>3</v>
      </c>
      <c r="G281" s="39">
        <f>'Entering 1'!H545</f>
        <v>1</v>
      </c>
      <c r="H281" s="39">
        <f>'Entering 1'!I545</f>
        <v>0</v>
      </c>
      <c r="I281" s="39">
        <f>'Entering 1'!J545</f>
        <v>0</v>
      </c>
      <c r="J281" s="39">
        <f>'Entering 1'!K545</f>
        <v>1</v>
      </c>
      <c r="K281" s="39">
        <f>'Entering 1'!L545</f>
        <v>3</v>
      </c>
      <c r="L281" s="39">
        <f>'Entering 1'!M545</f>
        <v>1</v>
      </c>
      <c r="M281" s="39">
        <f>'Entering 1'!N545</f>
        <v>1</v>
      </c>
      <c r="N281" s="39">
        <f>'Entering 1'!O545</f>
        <v>0</v>
      </c>
      <c r="O281" s="39">
        <f>'Entering 1'!P545</f>
        <v>0</v>
      </c>
      <c r="P281" s="39">
        <f>'Entering 1'!Q545</f>
        <v>0</v>
      </c>
      <c r="Q281" s="39">
        <f>'Entering 1'!R545</f>
        <v>0</v>
      </c>
      <c r="R281" s="124">
        <f>'Entering 1'!S545</f>
        <v>0</v>
      </c>
    </row>
    <row r="282" spans="1:18" ht="12" customHeight="1">
      <c r="A282" s="352"/>
      <c r="B282" s="116" t="str">
        <f>'Entering 1'!C546</f>
        <v>Automobiles (4 People)</v>
      </c>
      <c r="C282" s="123">
        <f>'Entering 1'!D546</f>
        <v>0</v>
      </c>
      <c r="D282" s="39">
        <f>'Entering 1'!E546</f>
        <v>0</v>
      </c>
      <c r="E282" s="39">
        <f>'Entering 1'!F546</f>
        <v>0</v>
      </c>
      <c r="F282" s="39">
        <f>'Entering 1'!G546</f>
        <v>0</v>
      </c>
      <c r="G282" s="39">
        <f>'Entering 1'!H546</f>
        <v>0</v>
      </c>
      <c r="H282" s="39">
        <f>'Entering 1'!I546</f>
        <v>0</v>
      </c>
      <c r="I282" s="39">
        <f>'Entering 1'!J546</f>
        <v>0</v>
      </c>
      <c r="J282" s="39">
        <f>'Entering 1'!K546</f>
        <v>0</v>
      </c>
      <c r="K282" s="39">
        <f>'Entering 1'!L546</f>
        <v>1</v>
      </c>
      <c r="L282" s="39">
        <f>'Entering 1'!M546</f>
        <v>0</v>
      </c>
      <c r="M282" s="39">
        <f>'Entering 1'!N546</f>
        <v>0</v>
      </c>
      <c r="N282" s="39">
        <f>'Entering 1'!O546</f>
        <v>0</v>
      </c>
      <c r="O282" s="39">
        <f>'Entering 1'!P546</f>
        <v>0</v>
      </c>
      <c r="P282" s="39">
        <f>'Entering 1'!Q546</f>
        <v>0</v>
      </c>
      <c r="Q282" s="39">
        <f>'Entering 1'!R546</f>
        <v>0</v>
      </c>
      <c r="R282" s="124">
        <f>'Entering 1'!S546</f>
        <v>0</v>
      </c>
    </row>
    <row r="283" spans="1:18" ht="12" customHeight="1">
      <c r="A283" s="352"/>
      <c r="B283" s="116" t="str">
        <f>'Entering 1'!C547</f>
        <v>Automobiles (5 People)</v>
      </c>
      <c r="C283" s="123">
        <f>'Entering 1'!D547</f>
        <v>0</v>
      </c>
      <c r="D283" s="39">
        <f>'Entering 1'!E547</f>
        <v>0</v>
      </c>
      <c r="E283" s="39">
        <f>'Entering 1'!F547</f>
        <v>0</v>
      </c>
      <c r="F283" s="39">
        <f>'Entering 1'!G547</f>
        <v>0</v>
      </c>
      <c r="G283" s="39">
        <f>'Entering 1'!H547</f>
        <v>0</v>
      </c>
      <c r="H283" s="39">
        <f>'Entering 1'!I547</f>
        <v>0</v>
      </c>
      <c r="I283" s="39">
        <f>'Entering 1'!J547</f>
        <v>0</v>
      </c>
      <c r="J283" s="39">
        <f>'Entering 1'!K547</f>
        <v>0</v>
      </c>
      <c r="K283" s="39">
        <f>'Entering 1'!L547</f>
        <v>0</v>
      </c>
      <c r="L283" s="39">
        <f>'Entering 1'!M547</f>
        <v>0</v>
      </c>
      <c r="M283" s="39">
        <f>'Entering 1'!N547</f>
        <v>0</v>
      </c>
      <c r="N283" s="39">
        <f>'Entering 1'!O547</f>
        <v>0</v>
      </c>
      <c r="O283" s="39">
        <f>'Entering 1'!P547</f>
        <v>0</v>
      </c>
      <c r="P283" s="39">
        <f>'Entering 1'!Q547</f>
        <v>0</v>
      </c>
      <c r="Q283" s="39">
        <f>'Entering 1'!R547</f>
        <v>0</v>
      </c>
      <c r="R283" s="124">
        <f>'Entering 1'!S547</f>
        <v>0</v>
      </c>
    </row>
    <row r="284" spans="1:18" ht="12" customHeight="1">
      <c r="A284" s="352"/>
      <c r="B284" s="116" t="str">
        <f>'Entering 1'!C548</f>
        <v>Automobiles (6 People)</v>
      </c>
      <c r="C284" s="123">
        <f>'Entering 1'!D548</f>
        <v>0</v>
      </c>
      <c r="D284" s="39">
        <f>'Entering 1'!E548</f>
        <v>0</v>
      </c>
      <c r="E284" s="39">
        <f>'Entering 1'!F548</f>
        <v>0</v>
      </c>
      <c r="F284" s="39">
        <f>'Entering 1'!G548</f>
        <v>0</v>
      </c>
      <c r="G284" s="39">
        <f>'Entering 1'!H548</f>
        <v>0</v>
      </c>
      <c r="H284" s="39">
        <f>'Entering 1'!I548</f>
        <v>0</v>
      </c>
      <c r="I284" s="39">
        <f>'Entering 1'!J548</f>
        <v>0</v>
      </c>
      <c r="J284" s="39">
        <f>'Entering 1'!K548</f>
        <v>0</v>
      </c>
      <c r="K284" s="39">
        <f>'Entering 1'!L548</f>
        <v>0</v>
      </c>
      <c r="L284" s="39">
        <f>'Entering 1'!M548</f>
        <v>0</v>
      </c>
      <c r="M284" s="39">
        <f>'Entering 1'!N548</f>
        <v>0</v>
      </c>
      <c r="N284" s="39">
        <f>'Entering 1'!O548</f>
        <v>0</v>
      </c>
      <c r="O284" s="39">
        <f>'Entering 1'!P548</f>
        <v>0</v>
      </c>
      <c r="P284" s="39">
        <f>'Entering 1'!Q548</f>
        <v>0</v>
      </c>
      <c r="Q284" s="39">
        <f>'Entering 1'!R548</f>
        <v>0</v>
      </c>
      <c r="R284" s="124">
        <f>'Entering 1'!S548</f>
        <v>0</v>
      </c>
    </row>
    <row r="285" spans="1:18" ht="12" customHeight="1">
      <c r="A285" s="352"/>
      <c r="B285" s="116" t="str">
        <f>'Entering 1'!C549</f>
        <v>Automobiles (7 People)</v>
      </c>
      <c r="C285" s="123">
        <f>'Entering 1'!D549</f>
        <v>0</v>
      </c>
      <c r="D285" s="39">
        <f>'Entering 1'!E549</f>
        <v>0</v>
      </c>
      <c r="E285" s="39">
        <f>'Entering 1'!F549</f>
        <v>0</v>
      </c>
      <c r="F285" s="39">
        <f>'Entering 1'!G549</f>
        <v>0</v>
      </c>
      <c r="G285" s="39">
        <f>'Entering 1'!H549</f>
        <v>0</v>
      </c>
      <c r="H285" s="39">
        <f>'Entering 1'!I549</f>
        <v>0</v>
      </c>
      <c r="I285" s="39">
        <f>'Entering 1'!J549</f>
        <v>0</v>
      </c>
      <c r="J285" s="39">
        <f>'Entering 1'!K549</f>
        <v>0</v>
      </c>
      <c r="K285" s="39">
        <f>'Entering 1'!L549</f>
        <v>0</v>
      </c>
      <c r="L285" s="39">
        <f>'Entering 1'!M549</f>
        <v>0</v>
      </c>
      <c r="M285" s="39">
        <f>'Entering 1'!N549</f>
        <v>0</v>
      </c>
      <c r="N285" s="39">
        <f>'Entering 1'!O549</f>
        <v>0</v>
      </c>
      <c r="O285" s="39">
        <f>'Entering 1'!P549</f>
        <v>0</v>
      </c>
      <c r="P285" s="39">
        <f>'Entering 1'!Q549</f>
        <v>0</v>
      </c>
      <c r="Q285" s="39">
        <f>'Entering 1'!R549</f>
        <v>0</v>
      </c>
      <c r="R285" s="124">
        <f>'Entering 1'!S549</f>
        <v>0</v>
      </c>
    </row>
    <row r="286" spans="1:18" ht="12" customHeight="1">
      <c r="A286" s="352"/>
      <c r="B286" s="157" t="str">
        <f>'Entering 1'!C550</f>
        <v>Automobiles (8 People)</v>
      </c>
      <c r="C286" s="147">
        <f>'Entering 1'!D550</f>
        <v>0</v>
      </c>
      <c r="D286" s="148">
        <f>'Entering 1'!E550</f>
        <v>0</v>
      </c>
      <c r="E286" s="148">
        <f>'Entering 1'!F550</f>
        <v>0</v>
      </c>
      <c r="F286" s="148">
        <f>'Entering 1'!G550</f>
        <v>0</v>
      </c>
      <c r="G286" s="148">
        <f>'Entering 1'!H550</f>
        <v>0</v>
      </c>
      <c r="H286" s="148">
        <f>'Entering 1'!I550</f>
        <v>0</v>
      </c>
      <c r="I286" s="148">
        <f>'Entering 1'!J550</f>
        <v>0</v>
      </c>
      <c r="J286" s="148">
        <f>'Entering 1'!K550</f>
        <v>0</v>
      </c>
      <c r="K286" s="148">
        <f>'Entering 1'!L550</f>
        <v>0</v>
      </c>
      <c r="L286" s="148">
        <f>'Entering 1'!M550</f>
        <v>0</v>
      </c>
      <c r="M286" s="148">
        <f>'Entering 1'!N550</f>
        <v>0</v>
      </c>
      <c r="N286" s="148">
        <f>'Entering 1'!O550</f>
        <v>0</v>
      </c>
      <c r="O286" s="148">
        <f>'Entering 1'!P550</f>
        <v>0</v>
      </c>
      <c r="P286" s="148">
        <f>'Entering 1'!Q550</f>
        <v>0</v>
      </c>
      <c r="Q286" s="148">
        <f>'Entering 1'!R550</f>
        <v>0</v>
      </c>
      <c r="R286" s="149">
        <f>'Entering 1'!S550</f>
        <v>0</v>
      </c>
    </row>
    <row r="287" spans="1:18" ht="12" customHeight="1">
      <c r="A287" s="352"/>
      <c r="B287" s="20" t="s">
        <v>235</v>
      </c>
      <c r="C287" s="21">
        <f t="shared" ref="C287:R287" si="52">SUM(C280:C286)</f>
        <v>12</v>
      </c>
      <c r="D287" s="22">
        <f t="shared" si="52"/>
        <v>20</v>
      </c>
      <c r="E287" s="22">
        <f t="shared" si="52"/>
        <v>42</v>
      </c>
      <c r="F287" s="22">
        <f t="shared" si="52"/>
        <v>44</v>
      </c>
      <c r="G287" s="22">
        <f t="shared" si="52"/>
        <v>22</v>
      </c>
      <c r="H287" s="22">
        <f t="shared" si="52"/>
        <v>19</v>
      </c>
      <c r="I287" s="22">
        <f t="shared" si="52"/>
        <v>28</v>
      </c>
      <c r="J287" s="22">
        <f t="shared" si="52"/>
        <v>26</v>
      </c>
      <c r="K287" s="22">
        <f t="shared" si="52"/>
        <v>19</v>
      </c>
      <c r="L287" s="22">
        <f t="shared" si="52"/>
        <v>19</v>
      </c>
      <c r="M287" s="22">
        <f t="shared" si="52"/>
        <v>16</v>
      </c>
      <c r="N287" s="22">
        <f t="shared" si="52"/>
        <v>17</v>
      </c>
      <c r="O287" s="22">
        <f t="shared" si="52"/>
        <v>7</v>
      </c>
      <c r="P287" s="22">
        <f t="shared" si="52"/>
        <v>3</v>
      </c>
      <c r="Q287" s="22">
        <f t="shared" si="52"/>
        <v>1</v>
      </c>
      <c r="R287" s="23">
        <f t="shared" si="52"/>
        <v>2</v>
      </c>
    </row>
    <row r="288" spans="1:18" ht="12" customHeight="1">
      <c r="A288" s="352"/>
      <c r="B288" s="146" t="s">
        <v>236</v>
      </c>
      <c r="C288" s="147">
        <f t="shared" ref="C288:R288" si="53">(C280*2)+(C281*3)+(C282*4)+(C283*5)+(C284*6)+(C285*7)+(C286*8)</f>
        <v>24</v>
      </c>
      <c r="D288" s="148">
        <f t="shared" si="53"/>
        <v>40</v>
      </c>
      <c r="E288" s="148">
        <f t="shared" si="53"/>
        <v>85</v>
      </c>
      <c r="F288" s="148">
        <f t="shared" si="53"/>
        <v>91</v>
      </c>
      <c r="G288" s="148">
        <f t="shared" si="53"/>
        <v>45</v>
      </c>
      <c r="H288" s="148">
        <f t="shared" si="53"/>
        <v>38</v>
      </c>
      <c r="I288" s="148">
        <f t="shared" si="53"/>
        <v>56</v>
      </c>
      <c r="J288" s="148">
        <f t="shared" si="53"/>
        <v>53</v>
      </c>
      <c r="K288" s="148">
        <f t="shared" si="53"/>
        <v>43</v>
      </c>
      <c r="L288" s="148">
        <f t="shared" si="53"/>
        <v>39</v>
      </c>
      <c r="M288" s="148">
        <f t="shared" si="53"/>
        <v>33</v>
      </c>
      <c r="N288" s="148">
        <f t="shared" si="53"/>
        <v>34</v>
      </c>
      <c r="O288" s="148">
        <f t="shared" si="53"/>
        <v>14</v>
      </c>
      <c r="P288" s="148">
        <f t="shared" si="53"/>
        <v>6</v>
      </c>
      <c r="Q288" s="148">
        <f t="shared" si="53"/>
        <v>2</v>
      </c>
      <c r="R288" s="149">
        <f t="shared" si="53"/>
        <v>4</v>
      </c>
    </row>
    <row r="289" spans="1:18" ht="12" customHeight="1">
      <c r="A289" s="352"/>
      <c r="B289" s="116" t="str">
        <f>'Entering 1'!C551</f>
        <v>MTS Shuttles</v>
      </c>
      <c r="C289" s="123">
        <f>'Entering 1'!D551</f>
        <v>20</v>
      </c>
      <c r="D289" s="39">
        <f>'Entering 1'!E551</f>
        <v>22</v>
      </c>
      <c r="E289" s="39">
        <f>'Entering 1'!F551</f>
        <v>22</v>
      </c>
      <c r="F289" s="39">
        <f>'Entering 1'!G551</f>
        <v>20</v>
      </c>
      <c r="G289" s="39">
        <f>'Entering 1'!H551</f>
        <v>0</v>
      </c>
      <c r="H289" s="39">
        <f>'Entering 1'!I551</f>
        <v>14</v>
      </c>
      <c r="I289" s="39">
        <f>'Entering 1'!J551</f>
        <v>9</v>
      </c>
      <c r="J289" s="39">
        <f>'Entering 1'!K551</f>
        <v>3</v>
      </c>
      <c r="K289" s="39">
        <f>'Entering 1'!L551</f>
        <v>15</v>
      </c>
      <c r="L289" s="39">
        <f>'Entering 1'!M551</f>
        <v>14</v>
      </c>
      <c r="M289" s="39">
        <f>'Entering 1'!N551</f>
        <v>17</v>
      </c>
      <c r="N289" s="39">
        <f>'Entering 1'!O551</f>
        <v>0</v>
      </c>
      <c r="O289" s="39">
        <f>'Entering 1'!P551</f>
        <v>12</v>
      </c>
      <c r="P289" s="39">
        <f>'Entering 1'!Q551</f>
        <v>12</v>
      </c>
      <c r="Q289" s="39">
        <f>'Entering 1'!R551</f>
        <v>10</v>
      </c>
      <c r="R289" s="124">
        <f>'Entering 1'!S551</f>
        <v>11</v>
      </c>
    </row>
    <row r="290" spans="1:18" ht="12" customHeight="1">
      <c r="A290" s="352"/>
      <c r="B290" s="116" t="str">
        <f>'Entering 1'!C552</f>
        <v>Private Shuttles</v>
      </c>
      <c r="C290" s="123">
        <f>'Entering 1'!D552</f>
        <v>2</v>
      </c>
      <c r="D290" s="39">
        <f>'Entering 1'!E552</f>
        <v>0</v>
      </c>
      <c r="E290" s="39">
        <f>'Entering 1'!F552</f>
        <v>0</v>
      </c>
      <c r="F290" s="39">
        <f>'Entering 1'!G552</f>
        <v>0</v>
      </c>
      <c r="G290" s="39">
        <f>'Entering 1'!H552</f>
        <v>0</v>
      </c>
      <c r="H290" s="39">
        <f>'Entering 1'!I552</f>
        <v>0</v>
      </c>
      <c r="I290" s="39">
        <f>'Entering 1'!J552</f>
        <v>0</v>
      </c>
      <c r="J290" s="39">
        <f>'Entering 1'!K552</f>
        <v>0</v>
      </c>
      <c r="K290" s="39">
        <f>'Entering 1'!L552</f>
        <v>0</v>
      </c>
      <c r="L290" s="39">
        <f>'Entering 1'!M552</f>
        <v>0</v>
      </c>
      <c r="M290" s="39">
        <f>'Entering 1'!N552</f>
        <v>1</v>
      </c>
      <c r="N290" s="39">
        <f>'Entering 1'!O552</f>
        <v>12</v>
      </c>
      <c r="O290" s="39">
        <f>'Entering 1'!P552</f>
        <v>2</v>
      </c>
      <c r="P290" s="39">
        <f>'Entering 1'!Q552</f>
        <v>0</v>
      </c>
      <c r="Q290" s="39">
        <f>'Entering 1'!R552</f>
        <v>0</v>
      </c>
      <c r="R290" s="124">
        <f>'Entering 1'!S552</f>
        <v>0</v>
      </c>
    </row>
    <row r="291" spans="1:18" ht="12" customHeight="1">
      <c r="A291" s="352"/>
      <c r="B291" s="116" t="str">
        <f>'Entering 1'!C553</f>
        <v>Private Vanpool Vehicles</v>
      </c>
      <c r="C291" s="123">
        <f>'Entering 1'!D553</f>
        <v>0</v>
      </c>
      <c r="D291" s="39">
        <f>'Entering 1'!E553</f>
        <v>0</v>
      </c>
      <c r="E291" s="39">
        <f>'Entering 1'!F553</f>
        <v>0</v>
      </c>
      <c r="F291" s="39">
        <f>'Entering 1'!G553</f>
        <v>0</v>
      </c>
      <c r="G291" s="39">
        <f>'Entering 1'!H553</f>
        <v>0</v>
      </c>
      <c r="H291" s="39">
        <f>'Entering 1'!I553</f>
        <v>0</v>
      </c>
      <c r="I291" s="39">
        <f>'Entering 1'!J553</f>
        <v>2</v>
      </c>
      <c r="J291" s="39">
        <f>'Entering 1'!K553</f>
        <v>0</v>
      </c>
      <c r="K291" s="39">
        <f>'Entering 1'!L553</f>
        <v>0</v>
      </c>
      <c r="L291" s="39">
        <f>'Entering 1'!M553</f>
        <v>0</v>
      </c>
      <c r="M291" s="39">
        <f>'Entering 1'!N553</f>
        <v>0</v>
      </c>
      <c r="N291" s="39">
        <f>'Entering 1'!O553</f>
        <v>0</v>
      </c>
      <c r="O291" s="39">
        <f>'Entering 1'!P553</f>
        <v>0</v>
      </c>
      <c r="P291" s="39">
        <f>'Entering 1'!Q553</f>
        <v>0</v>
      </c>
      <c r="Q291" s="39">
        <f>'Entering 1'!R553</f>
        <v>0</v>
      </c>
      <c r="R291" s="124">
        <f>'Entering 1'!S553</f>
        <v>0</v>
      </c>
    </row>
    <row r="292" spans="1:18" ht="12" customHeight="1">
      <c r="A292" s="352"/>
      <c r="B292" s="116" t="str">
        <f>'Entering 1'!C554</f>
        <v>Taxis</v>
      </c>
      <c r="C292" s="123">
        <f>'Entering 1'!D554</f>
        <v>0</v>
      </c>
      <c r="D292" s="39">
        <f>'Entering 1'!E554</f>
        <v>0</v>
      </c>
      <c r="E292" s="39">
        <f>'Entering 1'!F554</f>
        <v>0</v>
      </c>
      <c r="F292" s="39">
        <f>'Entering 1'!G554</f>
        <v>0</v>
      </c>
      <c r="G292" s="39">
        <f>'Entering 1'!H554</f>
        <v>0</v>
      </c>
      <c r="H292" s="39">
        <f>'Entering 1'!I554</f>
        <v>0</v>
      </c>
      <c r="I292" s="39">
        <f>'Entering 1'!J554</f>
        <v>0</v>
      </c>
      <c r="J292" s="39">
        <f>'Entering 1'!K554</f>
        <v>0</v>
      </c>
      <c r="K292" s="39">
        <f>'Entering 1'!L554</f>
        <v>0</v>
      </c>
      <c r="L292" s="39">
        <f>'Entering 1'!M554</f>
        <v>0</v>
      </c>
      <c r="M292" s="39">
        <f>'Entering 1'!N554</f>
        <v>0</v>
      </c>
      <c r="N292" s="39">
        <f>'Entering 1'!O554</f>
        <v>0</v>
      </c>
      <c r="O292" s="39">
        <f>'Entering 1'!P554</f>
        <v>0</v>
      </c>
      <c r="P292" s="39">
        <f>'Entering 1'!Q554</f>
        <v>0</v>
      </c>
      <c r="Q292" s="39">
        <f>'Entering 1'!R554</f>
        <v>0</v>
      </c>
      <c r="R292" s="124">
        <f>'Entering 1'!S554</f>
        <v>0</v>
      </c>
    </row>
    <row r="293" spans="1:18" ht="12" customHeight="1">
      <c r="A293" s="352"/>
      <c r="B293" s="116" t="str">
        <f>'Entering 1'!C555</f>
        <v>Uber/Lyft Vehicles</v>
      </c>
      <c r="C293" s="123">
        <f>'Entering 1'!D555</f>
        <v>0</v>
      </c>
      <c r="D293" s="39">
        <f>'Entering 1'!E555</f>
        <v>0</v>
      </c>
      <c r="E293" s="39">
        <f>'Entering 1'!F555</f>
        <v>5</v>
      </c>
      <c r="F293" s="39">
        <f>'Entering 1'!G555</f>
        <v>2</v>
      </c>
      <c r="G293" s="39">
        <f>'Entering 1'!H555</f>
        <v>2</v>
      </c>
      <c r="H293" s="39">
        <f>'Entering 1'!I555</f>
        <v>6</v>
      </c>
      <c r="I293" s="39">
        <f>'Entering 1'!J555</f>
        <v>0</v>
      </c>
      <c r="J293" s="39">
        <f>'Entering 1'!K555</f>
        <v>0</v>
      </c>
      <c r="K293" s="39">
        <f>'Entering 1'!L555</f>
        <v>0</v>
      </c>
      <c r="L293" s="39">
        <f>'Entering 1'!M555</f>
        <v>1</v>
      </c>
      <c r="M293" s="39">
        <f>'Entering 1'!N555</f>
        <v>1</v>
      </c>
      <c r="N293" s="39">
        <f>'Entering 1'!O555</f>
        <v>0</v>
      </c>
      <c r="O293" s="39">
        <f>'Entering 1'!P555</f>
        <v>0</v>
      </c>
      <c r="P293" s="39">
        <f>'Entering 1'!Q555</f>
        <v>0</v>
      </c>
      <c r="Q293" s="39">
        <f>'Entering 1'!R555</f>
        <v>0</v>
      </c>
      <c r="R293" s="124">
        <f>'Entering 1'!S555</f>
        <v>0</v>
      </c>
    </row>
    <row r="294" spans="1:18" ht="12" customHeight="1">
      <c r="A294" s="352"/>
      <c r="B294" s="28" t="str">
        <f>'Entering 1'!C569</f>
        <v>MTS Shuttle People</v>
      </c>
      <c r="C294" s="120">
        <f>'Entering 1'!D569</f>
        <v>0</v>
      </c>
      <c r="D294" s="40">
        <f>'Entering 1'!E569</f>
        <v>0</v>
      </c>
      <c r="E294" s="40">
        <f>'Entering 1'!F569</f>
        <v>0</v>
      </c>
      <c r="F294" s="40">
        <f>'Entering 1'!G569</f>
        <v>0</v>
      </c>
      <c r="G294" s="40">
        <f>'Entering 1'!H569</f>
        <v>0</v>
      </c>
      <c r="H294" s="40">
        <f>'Entering 1'!I569</f>
        <v>0</v>
      </c>
      <c r="I294" s="40">
        <f>'Entering 1'!J569</f>
        <v>0</v>
      </c>
      <c r="J294" s="40">
        <f>'Entering 1'!K569</f>
        <v>0</v>
      </c>
      <c r="K294" s="40">
        <f>'Entering 1'!L569</f>
        <v>0</v>
      </c>
      <c r="L294" s="40">
        <f>'Entering 1'!M569</f>
        <v>0</v>
      </c>
      <c r="M294" s="40">
        <f>'Entering 1'!N569</f>
        <v>0</v>
      </c>
      <c r="N294" s="40">
        <f>'Entering 1'!O569</f>
        <v>0</v>
      </c>
      <c r="O294" s="40">
        <f>'Entering 1'!P569</f>
        <v>0</v>
      </c>
      <c r="P294" s="40">
        <f>'Entering 1'!Q569</f>
        <v>0</v>
      </c>
      <c r="Q294" s="40">
        <f>'Entering 1'!R569</f>
        <v>0</v>
      </c>
      <c r="R294" s="122">
        <f>'Entering 1'!S569</f>
        <v>0</v>
      </c>
    </row>
    <row r="295" spans="1:18" ht="12" customHeight="1">
      <c r="A295" s="352"/>
      <c r="B295" s="28" t="str">
        <f>'Entering 1'!C570</f>
        <v>Private Shuttle People</v>
      </c>
      <c r="C295" s="120">
        <f>'Entering 1'!D570</f>
        <v>0</v>
      </c>
      <c r="D295" s="121">
        <f>'Entering 1'!E570</f>
        <v>0</v>
      </c>
      <c r="E295" s="121">
        <f>'Entering 1'!F570</f>
        <v>0</v>
      </c>
      <c r="F295" s="121">
        <f>'Entering 1'!G570</f>
        <v>0</v>
      </c>
      <c r="G295" s="121">
        <f>'Entering 1'!H570</f>
        <v>0</v>
      </c>
      <c r="H295" s="121">
        <f>'Entering 1'!I570</f>
        <v>0</v>
      </c>
      <c r="I295" s="121">
        <f>'Entering 1'!J570</f>
        <v>0</v>
      </c>
      <c r="J295" s="121">
        <f>'Entering 1'!K570</f>
        <v>0</v>
      </c>
      <c r="K295" s="121">
        <f>'Entering 1'!L570</f>
        <v>0</v>
      </c>
      <c r="L295" s="121">
        <f>'Entering 1'!M570</f>
        <v>0</v>
      </c>
      <c r="M295" s="121">
        <f>'Entering 1'!N570</f>
        <v>0</v>
      </c>
      <c r="N295" s="121">
        <f>'Entering 1'!O570</f>
        <v>0</v>
      </c>
      <c r="O295" s="121">
        <f>'Entering 1'!P570</f>
        <v>0</v>
      </c>
      <c r="P295" s="121">
        <f>'Entering 1'!Q570</f>
        <v>0</v>
      </c>
      <c r="Q295" s="121">
        <f>'Entering 1'!R570</f>
        <v>0</v>
      </c>
      <c r="R295" s="122">
        <f>'Entering 1'!S570</f>
        <v>0</v>
      </c>
    </row>
    <row r="296" spans="1:18" ht="12" customHeight="1">
      <c r="A296" s="352"/>
      <c r="B296" s="28" t="str">
        <f>'Entering 1'!C571</f>
        <v>Private Vanpool People</v>
      </c>
      <c r="C296" s="120">
        <f>'Entering 1'!D571</f>
        <v>0</v>
      </c>
      <c r="D296" s="121">
        <f>'Entering 1'!E571</f>
        <v>0</v>
      </c>
      <c r="E296" s="121">
        <f>'Entering 1'!F571</f>
        <v>0</v>
      </c>
      <c r="F296" s="121">
        <f>'Entering 1'!G571</f>
        <v>0</v>
      </c>
      <c r="G296" s="121">
        <f>'Entering 1'!H571</f>
        <v>0</v>
      </c>
      <c r="H296" s="121">
        <f>'Entering 1'!I571</f>
        <v>0</v>
      </c>
      <c r="I296" s="121">
        <f>'Entering 1'!J571</f>
        <v>0</v>
      </c>
      <c r="J296" s="121">
        <f>'Entering 1'!K571</f>
        <v>0</v>
      </c>
      <c r="K296" s="121">
        <f>'Entering 1'!L571</f>
        <v>0</v>
      </c>
      <c r="L296" s="121">
        <f>'Entering 1'!M571</f>
        <v>0</v>
      </c>
      <c r="M296" s="121">
        <f>'Entering 1'!N571</f>
        <v>0</v>
      </c>
      <c r="N296" s="121">
        <f>'Entering 1'!O571</f>
        <v>0</v>
      </c>
      <c r="O296" s="121">
        <f>'Entering 1'!P571</f>
        <v>0</v>
      </c>
      <c r="P296" s="121">
        <f>'Entering 1'!Q571</f>
        <v>0</v>
      </c>
      <c r="Q296" s="121">
        <f>'Entering 1'!R571</f>
        <v>0</v>
      </c>
      <c r="R296" s="122">
        <f>'Entering 1'!S571</f>
        <v>0</v>
      </c>
    </row>
    <row r="297" spans="1:18" ht="12" customHeight="1">
      <c r="A297" s="352"/>
      <c r="B297" s="28" t="str">
        <f>'Entering 1'!C572</f>
        <v>Taxi People</v>
      </c>
      <c r="C297" s="120">
        <f>'Entering 1'!D572</f>
        <v>0</v>
      </c>
      <c r="D297" s="121">
        <f>'Entering 1'!E572</f>
        <v>0</v>
      </c>
      <c r="E297" s="121">
        <f>'Entering 1'!F572</f>
        <v>0</v>
      </c>
      <c r="F297" s="121">
        <f>'Entering 1'!G572</f>
        <v>0</v>
      </c>
      <c r="G297" s="121">
        <f>'Entering 1'!H572</f>
        <v>0</v>
      </c>
      <c r="H297" s="121">
        <f>'Entering 1'!I572</f>
        <v>0</v>
      </c>
      <c r="I297" s="121">
        <f>'Entering 1'!J572</f>
        <v>0</v>
      </c>
      <c r="J297" s="121">
        <f>'Entering 1'!K572</f>
        <v>0</v>
      </c>
      <c r="K297" s="121">
        <f>'Entering 1'!L572</f>
        <v>0</v>
      </c>
      <c r="L297" s="121">
        <f>'Entering 1'!M572</f>
        <v>0</v>
      </c>
      <c r="M297" s="121">
        <f>'Entering 1'!N572</f>
        <v>0</v>
      </c>
      <c r="N297" s="121">
        <f>'Entering 1'!O572</f>
        <v>0</v>
      </c>
      <c r="O297" s="121">
        <f>'Entering 1'!P572</f>
        <v>0</v>
      </c>
      <c r="P297" s="121">
        <f>'Entering 1'!Q572</f>
        <v>0</v>
      </c>
      <c r="Q297" s="121">
        <f>'Entering 1'!R572</f>
        <v>0</v>
      </c>
      <c r="R297" s="122">
        <f>'Entering 1'!S572</f>
        <v>0</v>
      </c>
    </row>
    <row r="298" spans="1:18" ht="12" customHeight="1">
      <c r="A298" s="352"/>
      <c r="B298" s="28" t="str">
        <f>'Entering 1'!C573</f>
        <v>Uber/Lyft People</v>
      </c>
      <c r="C298" s="120">
        <f>'Entering 1'!D573</f>
        <v>0</v>
      </c>
      <c r="D298" s="121">
        <f>'Entering 1'!E573</f>
        <v>0</v>
      </c>
      <c r="E298" s="121">
        <f>'Entering 1'!F573</f>
        <v>10</v>
      </c>
      <c r="F298" s="121">
        <f>'Entering 1'!G573</f>
        <v>4</v>
      </c>
      <c r="G298" s="121">
        <f>'Entering 1'!H573</f>
        <v>4</v>
      </c>
      <c r="H298" s="121">
        <f>'Entering 1'!I573</f>
        <v>12</v>
      </c>
      <c r="I298" s="121">
        <f>'Entering 1'!J573</f>
        <v>0</v>
      </c>
      <c r="J298" s="121">
        <f>'Entering 1'!K573</f>
        <v>0</v>
      </c>
      <c r="K298" s="121">
        <f>'Entering 1'!L573</f>
        <v>0</v>
      </c>
      <c r="L298" s="121">
        <f>'Entering 1'!M573</f>
        <v>2</v>
      </c>
      <c r="M298" s="121">
        <f>'Entering 1'!N573</f>
        <v>2</v>
      </c>
      <c r="N298" s="121">
        <f>'Entering 1'!O573</f>
        <v>0</v>
      </c>
      <c r="O298" s="121">
        <f>'Entering 1'!P573</f>
        <v>0</v>
      </c>
      <c r="P298" s="121">
        <f>'Entering 1'!Q573</f>
        <v>0</v>
      </c>
      <c r="Q298" s="121">
        <f>'Entering 1'!R573</f>
        <v>0</v>
      </c>
      <c r="R298" s="122">
        <f>'Entering 1'!S573</f>
        <v>0</v>
      </c>
    </row>
    <row r="299" spans="1:18" ht="12" customHeight="1">
      <c r="A299" s="352"/>
      <c r="B299" s="137" t="s">
        <v>239</v>
      </c>
      <c r="C299" s="123">
        <f t="shared" ref="C299:R299" si="54">SUM(C287,C289:C293)</f>
        <v>34</v>
      </c>
      <c r="D299" s="39">
        <f t="shared" si="54"/>
        <v>42</v>
      </c>
      <c r="E299" s="39">
        <f t="shared" si="54"/>
        <v>69</v>
      </c>
      <c r="F299" s="39">
        <f t="shared" si="54"/>
        <v>66</v>
      </c>
      <c r="G299" s="39">
        <f t="shared" si="54"/>
        <v>24</v>
      </c>
      <c r="H299" s="39">
        <f t="shared" si="54"/>
        <v>39</v>
      </c>
      <c r="I299" s="39">
        <f t="shared" si="54"/>
        <v>39</v>
      </c>
      <c r="J299" s="39">
        <f t="shared" si="54"/>
        <v>29</v>
      </c>
      <c r="K299" s="39">
        <f t="shared" si="54"/>
        <v>34</v>
      </c>
      <c r="L299" s="39">
        <f t="shared" si="54"/>
        <v>34</v>
      </c>
      <c r="M299" s="39">
        <f t="shared" si="54"/>
        <v>35</v>
      </c>
      <c r="N299" s="39">
        <f t="shared" si="54"/>
        <v>29</v>
      </c>
      <c r="O299" s="39">
        <f t="shared" si="54"/>
        <v>21</v>
      </c>
      <c r="P299" s="39">
        <f t="shared" si="54"/>
        <v>15</v>
      </c>
      <c r="Q299" s="39">
        <f t="shared" si="54"/>
        <v>11</v>
      </c>
      <c r="R299" s="124">
        <f t="shared" si="54"/>
        <v>13</v>
      </c>
    </row>
    <row r="300" spans="1:18" ht="12" customHeight="1">
      <c r="A300" s="352"/>
      <c r="B300" s="137" t="s">
        <v>240</v>
      </c>
      <c r="C300" s="123">
        <f t="shared" ref="C300:R300" si="55">(C288+SUM(C294:C298))</f>
        <v>24</v>
      </c>
      <c r="D300" s="39">
        <f t="shared" si="55"/>
        <v>40</v>
      </c>
      <c r="E300" s="39">
        <f t="shared" si="55"/>
        <v>95</v>
      </c>
      <c r="F300" s="39">
        <f t="shared" si="55"/>
        <v>95</v>
      </c>
      <c r="G300" s="39">
        <f t="shared" si="55"/>
        <v>49</v>
      </c>
      <c r="H300" s="39">
        <f t="shared" si="55"/>
        <v>50</v>
      </c>
      <c r="I300" s="39">
        <f t="shared" si="55"/>
        <v>56</v>
      </c>
      <c r="J300" s="39">
        <f t="shared" si="55"/>
        <v>53</v>
      </c>
      <c r="K300" s="39">
        <f t="shared" si="55"/>
        <v>43</v>
      </c>
      <c r="L300" s="39">
        <f t="shared" si="55"/>
        <v>41</v>
      </c>
      <c r="M300" s="39">
        <f t="shared" si="55"/>
        <v>35</v>
      </c>
      <c r="N300" s="39">
        <f t="shared" si="55"/>
        <v>34</v>
      </c>
      <c r="O300" s="39">
        <f t="shared" si="55"/>
        <v>14</v>
      </c>
      <c r="P300" s="39">
        <f t="shared" si="55"/>
        <v>6</v>
      </c>
      <c r="Q300" s="39">
        <f t="shared" si="55"/>
        <v>2</v>
      </c>
      <c r="R300" s="124">
        <f t="shared" si="55"/>
        <v>4</v>
      </c>
    </row>
    <row r="301" spans="1:18" ht="12" customHeight="1">
      <c r="A301" s="365" t="s">
        <v>248</v>
      </c>
      <c r="B301" s="155" t="str">
        <f>'Entering 1'!C585</f>
        <v>Automobiles (2 People)</v>
      </c>
      <c r="C301" s="156">
        <f>'Entering 1'!D585</f>
        <v>0</v>
      </c>
      <c r="D301" s="117">
        <f>'Entering 1'!E585</f>
        <v>0</v>
      </c>
      <c r="E301" s="117">
        <f>'Entering 1'!F585</f>
        <v>0</v>
      </c>
      <c r="F301" s="117">
        <f>'Entering 1'!G585</f>
        <v>0</v>
      </c>
      <c r="G301" s="117">
        <f>'Entering 1'!H585</f>
        <v>0</v>
      </c>
      <c r="H301" s="117">
        <f>'Entering 1'!I585</f>
        <v>0</v>
      </c>
      <c r="I301" s="117">
        <f>'Entering 1'!J585</f>
        <v>0</v>
      </c>
      <c r="J301" s="117">
        <f>'Entering 1'!K585</f>
        <v>0</v>
      </c>
      <c r="K301" s="117">
        <f>'Entering 1'!L585</f>
        <v>0</v>
      </c>
      <c r="L301" s="117">
        <f>'Entering 1'!M585</f>
        <v>0</v>
      </c>
      <c r="M301" s="117">
        <f>'Entering 1'!N585</f>
        <v>0</v>
      </c>
      <c r="N301" s="117">
        <f>'Entering 1'!O585</f>
        <v>0</v>
      </c>
      <c r="O301" s="117">
        <f>'Entering 1'!P585</f>
        <v>0</v>
      </c>
      <c r="P301" s="117">
        <f>'Entering 1'!Q585</f>
        <v>0</v>
      </c>
      <c r="Q301" s="117">
        <f>'Entering 1'!R585</f>
        <v>0</v>
      </c>
      <c r="R301" s="119">
        <f>'Entering 1'!S585</f>
        <v>0</v>
      </c>
    </row>
    <row r="302" spans="1:18" ht="12" customHeight="1">
      <c r="A302" s="352"/>
      <c r="B302" s="116" t="str">
        <f>'Entering 1'!C586</f>
        <v>Automobiles (3 People)</v>
      </c>
      <c r="C302" s="123">
        <f>'Entering 1'!D586</f>
        <v>0</v>
      </c>
      <c r="D302" s="39">
        <f>'Entering 1'!E586</f>
        <v>0</v>
      </c>
      <c r="E302" s="39">
        <f>'Entering 1'!F586</f>
        <v>0</v>
      </c>
      <c r="F302" s="39">
        <f>'Entering 1'!G586</f>
        <v>0</v>
      </c>
      <c r="G302" s="39">
        <f>'Entering 1'!H586</f>
        <v>0</v>
      </c>
      <c r="H302" s="39">
        <f>'Entering 1'!I586</f>
        <v>0</v>
      </c>
      <c r="I302" s="39">
        <f>'Entering 1'!J586</f>
        <v>0</v>
      </c>
      <c r="J302" s="39">
        <f>'Entering 1'!K586</f>
        <v>0</v>
      </c>
      <c r="K302" s="39">
        <f>'Entering 1'!L586</f>
        <v>0</v>
      </c>
      <c r="L302" s="39">
        <f>'Entering 1'!M586</f>
        <v>0</v>
      </c>
      <c r="M302" s="39">
        <f>'Entering 1'!N586</f>
        <v>0</v>
      </c>
      <c r="N302" s="39">
        <f>'Entering 1'!O586</f>
        <v>0</v>
      </c>
      <c r="O302" s="39">
        <f>'Entering 1'!P586</f>
        <v>0</v>
      </c>
      <c r="P302" s="39">
        <f>'Entering 1'!Q586</f>
        <v>0</v>
      </c>
      <c r="Q302" s="39">
        <f>'Entering 1'!R586</f>
        <v>0</v>
      </c>
      <c r="R302" s="124">
        <f>'Entering 1'!S586</f>
        <v>0</v>
      </c>
    </row>
    <row r="303" spans="1:18" ht="12" customHeight="1">
      <c r="A303" s="352"/>
      <c r="B303" s="116" t="str">
        <f>'Entering 1'!C587</f>
        <v>Automobiles (4 People)</v>
      </c>
      <c r="C303" s="123">
        <f>'Entering 1'!D587</f>
        <v>0</v>
      </c>
      <c r="D303" s="39">
        <f>'Entering 1'!E587</f>
        <v>0</v>
      </c>
      <c r="E303" s="39">
        <f>'Entering 1'!F587</f>
        <v>0</v>
      </c>
      <c r="F303" s="39">
        <f>'Entering 1'!G587</f>
        <v>0</v>
      </c>
      <c r="G303" s="39">
        <f>'Entering 1'!H587</f>
        <v>0</v>
      </c>
      <c r="H303" s="39">
        <f>'Entering 1'!I587</f>
        <v>0</v>
      </c>
      <c r="I303" s="39">
        <f>'Entering 1'!J587</f>
        <v>0</v>
      </c>
      <c r="J303" s="39">
        <f>'Entering 1'!K587</f>
        <v>0</v>
      </c>
      <c r="K303" s="39">
        <f>'Entering 1'!L587</f>
        <v>0</v>
      </c>
      <c r="L303" s="39">
        <f>'Entering 1'!M587</f>
        <v>0</v>
      </c>
      <c r="M303" s="39">
        <f>'Entering 1'!N587</f>
        <v>0</v>
      </c>
      <c r="N303" s="39">
        <f>'Entering 1'!O587</f>
        <v>0</v>
      </c>
      <c r="O303" s="39">
        <f>'Entering 1'!P587</f>
        <v>0</v>
      </c>
      <c r="P303" s="39">
        <f>'Entering 1'!Q587</f>
        <v>0</v>
      </c>
      <c r="Q303" s="39">
        <f>'Entering 1'!R587</f>
        <v>0</v>
      </c>
      <c r="R303" s="124">
        <f>'Entering 1'!S587</f>
        <v>0</v>
      </c>
    </row>
    <row r="304" spans="1:18" ht="12" customHeight="1">
      <c r="A304" s="352"/>
      <c r="B304" s="116" t="str">
        <f>'Entering 1'!C588</f>
        <v>Automobiles (5 People)</v>
      </c>
      <c r="C304" s="123">
        <f>'Entering 1'!D588</f>
        <v>0</v>
      </c>
      <c r="D304" s="39">
        <f>'Entering 1'!E588</f>
        <v>0</v>
      </c>
      <c r="E304" s="39">
        <f>'Entering 1'!F588</f>
        <v>0</v>
      </c>
      <c r="F304" s="39">
        <f>'Entering 1'!G588</f>
        <v>0</v>
      </c>
      <c r="G304" s="39">
        <f>'Entering 1'!H588</f>
        <v>0</v>
      </c>
      <c r="H304" s="39">
        <f>'Entering 1'!I588</f>
        <v>0</v>
      </c>
      <c r="I304" s="39">
        <f>'Entering 1'!J588</f>
        <v>0</v>
      </c>
      <c r="J304" s="39">
        <f>'Entering 1'!K588</f>
        <v>0</v>
      </c>
      <c r="K304" s="39">
        <f>'Entering 1'!L588</f>
        <v>0</v>
      </c>
      <c r="L304" s="39">
        <f>'Entering 1'!M588</f>
        <v>0</v>
      </c>
      <c r="M304" s="39">
        <f>'Entering 1'!N588</f>
        <v>0</v>
      </c>
      <c r="N304" s="39">
        <f>'Entering 1'!O588</f>
        <v>0</v>
      </c>
      <c r="O304" s="39">
        <f>'Entering 1'!P588</f>
        <v>0</v>
      </c>
      <c r="P304" s="39">
        <f>'Entering 1'!Q588</f>
        <v>0</v>
      </c>
      <c r="Q304" s="39">
        <f>'Entering 1'!R588</f>
        <v>0</v>
      </c>
      <c r="R304" s="124">
        <f>'Entering 1'!S588</f>
        <v>0</v>
      </c>
    </row>
    <row r="305" spans="1:18" ht="12" customHeight="1">
      <c r="A305" s="352"/>
      <c r="B305" s="116" t="str">
        <f>'Entering 1'!C589</f>
        <v>Automobiles (6 People)</v>
      </c>
      <c r="C305" s="123">
        <f>'Entering 1'!D589</f>
        <v>0</v>
      </c>
      <c r="D305" s="39">
        <f>'Entering 1'!E589</f>
        <v>0</v>
      </c>
      <c r="E305" s="39">
        <f>'Entering 1'!F589</f>
        <v>0</v>
      </c>
      <c r="F305" s="39">
        <f>'Entering 1'!G589</f>
        <v>0</v>
      </c>
      <c r="G305" s="39">
        <f>'Entering 1'!H589</f>
        <v>0</v>
      </c>
      <c r="H305" s="39">
        <f>'Entering 1'!I589</f>
        <v>0</v>
      </c>
      <c r="I305" s="39">
        <f>'Entering 1'!J589</f>
        <v>0</v>
      </c>
      <c r="J305" s="39">
        <f>'Entering 1'!K589</f>
        <v>0</v>
      </c>
      <c r="K305" s="39">
        <f>'Entering 1'!L589</f>
        <v>0</v>
      </c>
      <c r="L305" s="39">
        <f>'Entering 1'!M589</f>
        <v>0</v>
      </c>
      <c r="M305" s="39">
        <f>'Entering 1'!N589</f>
        <v>0</v>
      </c>
      <c r="N305" s="39">
        <f>'Entering 1'!O589</f>
        <v>0</v>
      </c>
      <c r="O305" s="39">
        <f>'Entering 1'!P589</f>
        <v>0</v>
      </c>
      <c r="P305" s="39">
        <f>'Entering 1'!Q589</f>
        <v>0</v>
      </c>
      <c r="Q305" s="39">
        <f>'Entering 1'!R589</f>
        <v>0</v>
      </c>
      <c r="R305" s="124">
        <f>'Entering 1'!S589</f>
        <v>0</v>
      </c>
    </row>
    <row r="306" spans="1:18" ht="12" customHeight="1">
      <c r="A306" s="352"/>
      <c r="B306" s="116" t="str">
        <f>'Entering 1'!C590</f>
        <v>Automobiles (7 People)</v>
      </c>
      <c r="C306" s="123">
        <f>'Entering 1'!D590</f>
        <v>0</v>
      </c>
      <c r="D306" s="39">
        <f>'Entering 1'!E590</f>
        <v>0</v>
      </c>
      <c r="E306" s="39">
        <f>'Entering 1'!F590</f>
        <v>0</v>
      </c>
      <c r="F306" s="39">
        <f>'Entering 1'!G590</f>
        <v>0</v>
      </c>
      <c r="G306" s="39">
        <f>'Entering 1'!H590</f>
        <v>0</v>
      </c>
      <c r="H306" s="39">
        <f>'Entering 1'!I590</f>
        <v>0</v>
      </c>
      <c r="I306" s="39">
        <f>'Entering 1'!J590</f>
        <v>0</v>
      </c>
      <c r="J306" s="39">
        <f>'Entering 1'!K590</f>
        <v>0</v>
      </c>
      <c r="K306" s="39">
        <f>'Entering 1'!L590</f>
        <v>0</v>
      </c>
      <c r="L306" s="39">
        <f>'Entering 1'!M590</f>
        <v>0</v>
      </c>
      <c r="M306" s="39">
        <f>'Entering 1'!N590</f>
        <v>0</v>
      </c>
      <c r="N306" s="39">
        <f>'Entering 1'!O590</f>
        <v>0</v>
      </c>
      <c r="O306" s="39">
        <f>'Entering 1'!P590</f>
        <v>0</v>
      </c>
      <c r="P306" s="39">
        <f>'Entering 1'!Q590</f>
        <v>0</v>
      </c>
      <c r="Q306" s="39">
        <f>'Entering 1'!R590</f>
        <v>0</v>
      </c>
      <c r="R306" s="124">
        <f>'Entering 1'!S590</f>
        <v>0</v>
      </c>
    </row>
    <row r="307" spans="1:18" ht="12" customHeight="1">
      <c r="A307" s="352"/>
      <c r="B307" s="157" t="str">
        <f>'Entering 1'!C591</f>
        <v>Automobiles (8 People)</v>
      </c>
      <c r="C307" s="147">
        <f>'Entering 1'!D591</f>
        <v>0</v>
      </c>
      <c r="D307" s="148">
        <f>'Entering 1'!E591</f>
        <v>0</v>
      </c>
      <c r="E307" s="148">
        <f>'Entering 1'!F591</f>
        <v>0</v>
      </c>
      <c r="F307" s="148">
        <f>'Entering 1'!G591</f>
        <v>0</v>
      </c>
      <c r="G307" s="148">
        <f>'Entering 1'!H591</f>
        <v>0</v>
      </c>
      <c r="H307" s="148">
        <f>'Entering 1'!I591</f>
        <v>0</v>
      </c>
      <c r="I307" s="148">
        <f>'Entering 1'!J591</f>
        <v>0</v>
      </c>
      <c r="J307" s="148">
        <f>'Entering 1'!K591</f>
        <v>0</v>
      </c>
      <c r="K307" s="148">
        <f>'Entering 1'!L591</f>
        <v>0</v>
      </c>
      <c r="L307" s="148">
        <f>'Entering 1'!M591</f>
        <v>0</v>
      </c>
      <c r="M307" s="148">
        <f>'Entering 1'!N591</f>
        <v>0</v>
      </c>
      <c r="N307" s="148">
        <f>'Entering 1'!O591</f>
        <v>0</v>
      </c>
      <c r="O307" s="148">
        <f>'Entering 1'!P591</f>
        <v>0</v>
      </c>
      <c r="P307" s="148">
        <f>'Entering 1'!Q591</f>
        <v>0</v>
      </c>
      <c r="Q307" s="148">
        <f>'Entering 1'!R591</f>
        <v>0</v>
      </c>
      <c r="R307" s="149">
        <f>'Entering 1'!S591</f>
        <v>0</v>
      </c>
    </row>
    <row r="308" spans="1:18" ht="12" customHeight="1">
      <c r="A308" s="352"/>
      <c r="B308" s="20" t="s">
        <v>235</v>
      </c>
      <c r="C308" s="21">
        <f t="shared" ref="C308:R308" si="56">SUM(C301:C307)</f>
        <v>0</v>
      </c>
      <c r="D308" s="22">
        <f t="shared" si="56"/>
        <v>0</v>
      </c>
      <c r="E308" s="22">
        <f t="shared" si="56"/>
        <v>0</v>
      </c>
      <c r="F308" s="22">
        <f t="shared" si="56"/>
        <v>0</v>
      </c>
      <c r="G308" s="22">
        <f t="shared" si="56"/>
        <v>0</v>
      </c>
      <c r="H308" s="22">
        <f t="shared" si="56"/>
        <v>0</v>
      </c>
      <c r="I308" s="22">
        <f t="shared" si="56"/>
        <v>0</v>
      </c>
      <c r="J308" s="22">
        <f t="shared" si="56"/>
        <v>0</v>
      </c>
      <c r="K308" s="22">
        <f t="shared" si="56"/>
        <v>0</v>
      </c>
      <c r="L308" s="22">
        <f t="shared" si="56"/>
        <v>0</v>
      </c>
      <c r="M308" s="22">
        <f t="shared" si="56"/>
        <v>0</v>
      </c>
      <c r="N308" s="22">
        <f t="shared" si="56"/>
        <v>0</v>
      </c>
      <c r="O308" s="22">
        <f t="shared" si="56"/>
        <v>0</v>
      </c>
      <c r="P308" s="22">
        <f t="shared" si="56"/>
        <v>0</v>
      </c>
      <c r="Q308" s="22">
        <f t="shared" si="56"/>
        <v>0</v>
      </c>
      <c r="R308" s="23">
        <f t="shared" si="56"/>
        <v>0</v>
      </c>
    </row>
    <row r="309" spans="1:18" ht="12" customHeight="1">
      <c r="A309" s="352"/>
      <c r="B309" s="146" t="s">
        <v>236</v>
      </c>
      <c r="C309" s="147">
        <f t="shared" ref="C309:R309" si="57">(C301*2)+(C302*3)+(C303*4)+(C304*5)+(C305*6)+(C306*7)+(C307*8)</f>
        <v>0</v>
      </c>
      <c r="D309" s="148">
        <f t="shared" si="57"/>
        <v>0</v>
      </c>
      <c r="E309" s="148">
        <f t="shared" si="57"/>
        <v>0</v>
      </c>
      <c r="F309" s="148">
        <f t="shared" si="57"/>
        <v>0</v>
      </c>
      <c r="G309" s="148">
        <f t="shared" si="57"/>
        <v>0</v>
      </c>
      <c r="H309" s="148">
        <f t="shared" si="57"/>
        <v>0</v>
      </c>
      <c r="I309" s="148">
        <f t="shared" si="57"/>
        <v>0</v>
      </c>
      <c r="J309" s="148">
        <f t="shared" si="57"/>
        <v>0</v>
      </c>
      <c r="K309" s="148">
        <f t="shared" si="57"/>
        <v>0</v>
      </c>
      <c r="L309" s="148">
        <f t="shared" si="57"/>
        <v>0</v>
      </c>
      <c r="M309" s="148">
        <f t="shared" si="57"/>
        <v>0</v>
      </c>
      <c r="N309" s="148">
        <f t="shared" si="57"/>
        <v>0</v>
      </c>
      <c r="O309" s="148">
        <f t="shared" si="57"/>
        <v>0</v>
      </c>
      <c r="P309" s="148">
        <f t="shared" si="57"/>
        <v>0</v>
      </c>
      <c r="Q309" s="148">
        <f t="shared" si="57"/>
        <v>0</v>
      </c>
      <c r="R309" s="149">
        <f t="shared" si="57"/>
        <v>0</v>
      </c>
    </row>
    <row r="310" spans="1:18" ht="12" customHeight="1">
      <c r="A310" s="352"/>
      <c r="B310" s="116" t="str">
        <f>'Entering 1'!C592</f>
        <v>MTS Shuttles</v>
      </c>
      <c r="C310" s="123">
        <f>'Entering 1'!D592</f>
        <v>0</v>
      </c>
      <c r="D310" s="39">
        <f>'Entering 1'!E592</f>
        <v>0</v>
      </c>
      <c r="E310" s="39">
        <f>'Entering 1'!F592</f>
        <v>0</v>
      </c>
      <c r="F310" s="39">
        <f>'Entering 1'!G592</f>
        <v>0</v>
      </c>
      <c r="G310" s="39">
        <f>'Entering 1'!H592</f>
        <v>0</v>
      </c>
      <c r="H310" s="39">
        <f>'Entering 1'!I592</f>
        <v>0</v>
      </c>
      <c r="I310" s="39">
        <f>'Entering 1'!J592</f>
        <v>0</v>
      </c>
      <c r="J310" s="39">
        <f>'Entering 1'!K592</f>
        <v>0</v>
      </c>
      <c r="K310" s="39">
        <f>'Entering 1'!L592</f>
        <v>0</v>
      </c>
      <c r="L310" s="39">
        <f>'Entering 1'!M592</f>
        <v>0</v>
      </c>
      <c r="M310" s="39">
        <f>'Entering 1'!N592</f>
        <v>0</v>
      </c>
      <c r="N310" s="39">
        <f>'Entering 1'!O592</f>
        <v>0</v>
      </c>
      <c r="O310" s="39">
        <f>'Entering 1'!P592</f>
        <v>0</v>
      </c>
      <c r="P310" s="39">
        <f>'Entering 1'!Q592</f>
        <v>0</v>
      </c>
      <c r="Q310" s="39">
        <f>'Entering 1'!R592</f>
        <v>0</v>
      </c>
      <c r="R310" s="124">
        <f>'Entering 1'!S592</f>
        <v>0</v>
      </c>
    </row>
    <row r="311" spans="1:18" ht="12" customHeight="1">
      <c r="A311" s="352"/>
      <c r="B311" s="116" t="str">
        <f>'Entering 1'!C593</f>
        <v>Private Shuttles</v>
      </c>
      <c r="C311" s="123">
        <f>'Entering 1'!D593</f>
        <v>0</v>
      </c>
      <c r="D311" s="39">
        <f>'Entering 1'!E593</f>
        <v>0</v>
      </c>
      <c r="E311" s="39">
        <f>'Entering 1'!F593</f>
        <v>0</v>
      </c>
      <c r="F311" s="39">
        <f>'Entering 1'!G593</f>
        <v>0</v>
      </c>
      <c r="G311" s="39">
        <f>'Entering 1'!H593</f>
        <v>0</v>
      </c>
      <c r="H311" s="39">
        <f>'Entering 1'!I593</f>
        <v>0</v>
      </c>
      <c r="I311" s="39">
        <f>'Entering 1'!J593</f>
        <v>0</v>
      </c>
      <c r="J311" s="39">
        <f>'Entering 1'!K593</f>
        <v>0</v>
      </c>
      <c r="K311" s="39">
        <f>'Entering 1'!L593</f>
        <v>0</v>
      </c>
      <c r="L311" s="39">
        <f>'Entering 1'!M593</f>
        <v>0</v>
      </c>
      <c r="M311" s="39">
        <f>'Entering 1'!N593</f>
        <v>0</v>
      </c>
      <c r="N311" s="39">
        <f>'Entering 1'!O593</f>
        <v>0</v>
      </c>
      <c r="O311" s="39">
        <f>'Entering 1'!P593</f>
        <v>0</v>
      </c>
      <c r="P311" s="39">
        <f>'Entering 1'!Q593</f>
        <v>0</v>
      </c>
      <c r="Q311" s="39">
        <f>'Entering 1'!R593</f>
        <v>0</v>
      </c>
      <c r="R311" s="124">
        <f>'Entering 1'!S593</f>
        <v>0</v>
      </c>
    </row>
    <row r="312" spans="1:18" ht="12" customHeight="1">
      <c r="A312" s="352"/>
      <c r="B312" s="116" t="str">
        <f>'Entering 1'!C594</f>
        <v>Private Vanpool Vehicles</v>
      </c>
      <c r="C312" s="123">
        <f>'Entering 1'!D594</f>
        <v>0</v>
      </c>
      <c r="D312" s="39">
        <f>'Entering 1'!E594</f>
        <v>0</v>
      </c>
      <c r="E312" s="39">
        <f>'Entering 1'!F594</f>
        <v>0</v>
      </c>
      <c r="F312" s="39">
        <f>'Entering 1'!G594</f>
        <v>0</v>
      </c>
      <c r="G312" s="39">
        <f>'Entering 1'!H594</f>
        <v>0</v>
      </c>
      <c r="H312" s="39">
        <f>'Entering 1'!I594</f>
        <v>0</v>
      </c>
      <c r="I312" s="39">
        <f>'Entering 1'!J594</f>
        <v>0</v>
      </c>
      <c r="J312" s="39">
        <f>'Entering 1'!K594</f>
        <v>0</v>
      </c>
      <c r="K312" s="39">
        <f>'Entering 1'!L594</f>
        <v>0</v>
      </c>
      <c r="L312" s="39">
        <f>'Entering 1'!M594</f>
        <v>0</v>
      </c>
      <c r="M312" s="39">
        <f>'Entering 1'!N594</f>
        <v>0</v>
      </c>
      <c r="N312" s="39">
        <f>'Entering 1'!O594</f>
        <v>0</v>
      </c>
      <c r="O312" s="39">
        <f>'Entering 1'!P594</f>
        <v>0</v>
      </c>
      <c r="P312" s="39">
        <f>'Entering 1'!Q594</f>
        <v>0</v>
      </c>
      <c r="Q312" s="39">
        <f>'Entering 1'!R594</f>
        <v>0</v>
      </c>
      <c r="R312" s="124">
        <f>'Entering 1'!S594</f>
        <v>0</v>
      </c>
    </row>
    <row r="313" spans="1:18" ht="12" customHeight="1">
      <c r="A313" s="352"/>
      <c r="B313" s="116" t="str">
        <f>'Entering 1'!C595</f>
        <v>Taxis</v>
      </c>
      <c r="C313" s="123">
        <f>'Entering 1'!D595</f>
        <v>0</v>
      </c>
      <c r="D313" s="39">
        <f>'Entering 1'!E595</f>
        <v>0</v>
      </c>
      <c r="E313" s="39">
        <f>'Entering 1'!F595</f>
        <v>0</v>
      </c>
      <c r="F313" s="39">
        <f>'Entering 1'!G595</f>
        <v>0</v>
      </c>
      <c r="G313" s="39">
        <f>'Entering 1'!H595</f>
        <v>0</v>
      </c>
      <c r="H313" s="39">
        <f>'Entering 1'!I595</f>
        <v>0</v>
      </c>
      <c r="I313" s="39">
        <f>'Entering 1'!J595</f>
        <v>0</v>
      </c>
      <c r="J313" s="39">
        <f>'Entering 1'!K595</f>
        <v>0</v>
      </c>
      <c r="K313" s="39">
        <f>'Entering 1'!L595</f>
        <v>0</v>
      </c>
      <c r="L313" s="39">
        <f>'Entering 1'!M595</f>
        <v>0</v>
      </c>
      <c r="M313" s="39">
        <f>'Entering 1'!N595</f>
        <v>0</v>
      </c>
      <c r="N313" s="39">
        <f>'Entering 1'!O595</f>
        <v>0</v>
      </c>
      <c r="O313" s="39">
        <f>'Entering 1'!P595</f>
        <v>0</v>
      </c>
      <c r="P313" s="39">
        <f>'Entering 1'!Q595</f>
        <v>0</v>
      </c>
      <c r="Q313" s="39">
        <f>'Entering 1'!R595</f>
        <v>0</v>
      </c>
      <c r="R313" s="124">
        <f>'Entering 1'!S595</f>
        <v>0</v>
      </c>
    </row>
    <row r="314" spans="1:18" ht="12" customHeight="1">
      <c r="A314" s="352"/>
      <c r="B314" s="116" t="str">
        <f>'Entering 1'!C596</f>
        <v>Uber/Lyft Vehicles</v>
      </c>
      <c r="C314" s="123">
        <f>'Entering 1'!D596</f>
        <v>0</v>
      </c>
      <c r="D314" s="39">
        <f>'Entering 1'!E596</f>
        <v>0</v>
      </c>
      <c r="E314" s="39">
        <f>'Entering 1'!F596</f>
        <v>0</v>
      </c>
      <c r="F314" s="39">
        <f>'Entering 1'!G596</f>
        <v>0</v>
      </c>
      <c r="G314" s="39">
        <f>'Entering 1'!H596</f>
        <v>0</v>
      </c>
      <c r="H314" s="39">
        <f>'Entering 1'!I596</f>
        <v>0</v>
      </c>
      <c r="I314" s="39">
        <f>'Entering 1'!J596</f>
        <v>0</v>
      </c>
      <c r="J314" s="39">
        <f>'Entering 1'!K596</f>
        <v>0</v>
      </c>
      <c r="K314" s="39">
        <f>'Entering 1'!L596</f>
        <v>0</v>
      </c>
      <c r="L314" s="39">
        <f>'Entering 1'!M596</f>
        <v>0</v>
      </c>
      <c r="M314" s="39">
        <f>'Entering 1'!N596</f>
        <v>0</v>
      </c>
      <c r="N314" s="39">
        <f>'Entering 1'!O596</f>
        <v>0</v>
      </c>
      <c r="O314" s="39">
        <f>'Entering 1'!P596</f>
        <v>0</v>
      </c>
      <c r="P314" s="39">
        <f>'Entering 1'!Q596</f>
        <v>0</v>
      </c>
      <c r="Q314" s="39">
        <f>'Entering 1'!R596</f>
        <v>0</v>
      </c>
      <c r="R314" s="124">
        <f>'Entering 1'!S596</f>
        <v>0</v>
      </c>
    </row>
    <row r="315" spans="1:18" ht="12" customHeight="1">
      <c r="A315" s="352"/>
      <c r="B315" s="28" t="str">
        <f>'Entering 1'!C609</f>
        <v>MTS Shuttle People</v>
      </c>
      <c r="C315" s="120">
        <f>'Entering 1'!D609</f>
        <v>0</v>
      </c>
      <c r="D315" s="121">
        <f>'Entering 1'!E609</f>
        <v>0</v>
      </c>
      <c r="E315" s="121">
        <f>'Entering 1'!F609</f>
        <v>0</v>
      </c>
      <c r="F315" s="121">
        <f>'Entering 1'!G609</f>
        <v>0</v>
      </c>
      <c r="G315" s="121">
        <f>'Entering 1'!H609</f>
        <v>0</v>
      </c>
      <c r="H315" s="121">
        <f>'Entering 1'!I609</f>
        <v>0</v>
      </c>
      <c r="I315" s="121">
        <f>'Entering 1'!J609</f>
        <v>0</v>
      </c>
      <c r="J315" s="121">
        <f>'Entering 1'!K609</f>
        <v>0</v>
      </c>
      <c r="K315" s="121">
        <f>'Entering 1'!L609</f>
        <v>0</v>
      </c>
      <c r="L315" s="121">
        <f>'Entering 1'!M609</f>
        <v>0</v>
      </c>
      <c r="M315" s="121">
        <f>'Entering 1'!N609</f>
        <v>0</v>
      </c>
      <c r="N315" s="121">
        <f>'Entering 1'!O609</f>
        <v>0</v>
      </c>
      <c r="O315" s="121">
        <f>'Entering 1'!P609</f>
        <v>0</v>
      </c>
      <c r="P315" s="121">
        <f>'Entering 1'!Q609</f>
        <v>0</v>
      </c>
      <c r="Q315" s="121">
        <f>'Entering 1'!R609</f>
        <v>0</v>
      </c>
      <c r="R315" s="122">
        <f>'Entering 1'!S609</f>
        <v>0</v>
      </c>
    </row>
    <row r="316" spans="1:18" ht="12" customHeight="1">
      <c r="A316" s="352"/>
      <c r="B316" s="28" t="str">
        <f>'Entering 1'!C610</f>
        <v>Private Shuttle People</v>
      </c>
      <c r="C316" s="120">
        <f>'Entering 1'!D610</f>
        <v>0</v>
      </c>
      <c r="D316" s="121">
        <f>'Entering 1'!E610</f>
        <v>0</v>
      </c>
      <c r="E316" s="121">
        <f>'Entering 1'!F610</f>
        <v>0</v>
      </c>
      <c r="F316" s="121">
        <f>'Entering 1'!G610</f>
        <v>0</v>
      </c>
      <c r="G316" s="121">
        <f>'Entering 1'!H610</f>
        <v>0</v>
      </c>
      <c r="H316" s="121">
        <f>'Entering 1'!I610</f>
        <v>0</v>
      </c>
      <c r="I316" s="121">
        <f>'Entering 1'!J610</f>
        <v>0</v>
      </c>
      <c r="J316" s="121">
        <f>'Entering 1'!K610</f>
        <v>0</v>
      </c>
      <c r="K316" s="121">
        <f>'Entering 1'!L610</f>
        <v>0</v>
      </c>
      <c r="L316" s="121">
        <f>'Entering 1'!M610</f>
        <v>0</v>
      </c>
      <c r="M316" s="121">
        <f>'Entering 1'!N610</f>
        <v>0</v>
      </c>
      <c r="N316" s="121">
        <f>'Entering 1'!O610</f>
        <v>0</v>
      </c>
      <c r="O316" s="121">
        <f>'Entering 1'!P610</f>
        <v>0</v>
      </c>
      <c r="P316" s="121">
        <f>'Entering 1'!Q610</f>
        <v>0</v>
      </c>
      <c r="Q316" s="121">
        <f>'Entering 1'!R610</f>
        <v>0</v>
      </c>
      <c r="R316" s="122">
        <f>'Entering 1'!S610</f>
        <v>0</v>
      </c>
    </row>
    <row r="317" spans="1:18" ht="12" customHeight="1">
      <c r="A317" s="352"/>
      <c r="B317" s="28" t="str">
        <f>'Entering 1'!C611</f>
        <v>Private Vanpool People</v>
      </c>
      <c r="C317" s="120">
        <f>'Entering 1'!D611</f>
        <v>0</v>
      </c>
      <c r="D317" s="121">
        <f>'Entering 1'!E611</f>
        <v>0</v>
      </c>
      <c r="E317" s="121">
        <f>'Entering 1'!F611</f>
        <v>0</v>
      </c>
      <c r="F317" s="121">
        <f>'Entering 1'!G611</f>
        <v>0</v>
      </c>
      <c r="G317" s="121">
        <f>'Entering 1'!H611</f>
        <v>0</v>
      </c>
      <c r="H317" s="121">
        <f>'Entering 1'!I611</f>
        <v>0</v>
      </c>
      <c r="I317" s="121">
        <f>'Entering 1'!J611</f>
        <v>0</v>
      </c>
      <c r="J317" s="121">
        <f>'Entering 1'!K611</f>
        <v>0</v>
      </c>
      <c r="K317" s="121">
        <f>'Entering 1'!L611</f>
        <v>0</v>
      </c>
      <c r="L317" s="121">
        <f>'Entering 1'!M611</f>
        <v>0</v>
      </c>
      <c r="M317" s="121">
        <f>'Entering 1'!N611</f>
        <v>0</v>
      </c>
      <c r="N317" s="121">
        <f>'Entering 1'!O611</f>
        <v>0</v>
      </c>
      <c r="O317" s="121">
        <f>'Entering 1'!P611</f>
        <v>0</v>
      </c>
      <c r="P317" s="121">
        <f>'Entering 1'!Q611</f>
        <v>0</v>
      </c>
      <c r="Q317" s="121">
        <f>'Entering 1'!R611</f>
        <v>0</v>
      </c>
      <c r="R317" s="122">
        <f>'Entering 1'!S611</f>
        <v>0</v>
      </c>
    </row>
    <row r="318" spans="1:18" ht="12" customHeight="1">
      <c r="A318" s="352"/>
      <c r="B318" s="28" t="str">
        <f>'Entering 1'!C612</f>
        <v>Taxi People</v>
      </c>
      <c r="C318" s="120">
        <f>'Entering 1'!D612</f>
        <v>0</v>
      </c>
      <c r="D318" s="121">
        <f>'Entering 1'!E612</f>
        <v>0</v>
      </c>
      <c r="E318" s="121">
        <f>'Entering 1'!F612</f>
        <v>0</v>
      </c>
      <c r="F318" s="121">
        <f>'Entering 1'!G612</f>
        <v>0</v>
      </c>
      <c r="G318" s="121">
        <f>'Entering 1'!H612</f>
        <v>0</v>
      </c>
      <c r="H318" s="121">
        <f>'Entering 1'!I612</f>
        <v>0</v>
      </c>
      <c r="I318" s="121">
        <f>'Entering 1'!J612</f>
        <v>0</v>
      </c>
      <c r="J318" s="121">
        <f>'Entering 1'!K612</f>
        <v>0</v>
      </c>
      <c r="K318" s="121">
        <f>'Entering 1'!L612</f>
        <v>0</v>
      </c>
      <c r="L318" s="121">
        <f>'Entering 1'!M612</f>
        <v>0</v>
      </c>
      <c r="M318" s="121">
        <f>'Entering 1'!N612</f>
        <v>0</v>
      </c>
      <c r="N318" s="121">
        <f>'Entering 1'!O612</f>
        <v>0</v>
      </c>
      <c r="O318" s="121">
        <f>'Entering 1'!P612</f>
        <v>0</v>
      </c>
      <c r="P318" s="121">
        <f>'Entering 1'!Q612</f>
        <v>0</v>
      </c>
      <c r="Q318" s="121">
        <f>'Entering 1'!R612</f>
        <v>0</v>
      </c>
      <c r="R318" s="122">
        <f>'Entering 1'!S612</f>
        <v>0</v>
      </c>
    </row>
    <row r="319" spans="1:18" ht="12" customHeight="1">
      <c r="A319" s="352"/>
      <c r="B319" s="28" t="str">
        <f>'Entering 1'!C613</f>
        <v>Uber/Lyft People</v>
      </c>
      <c r="C319" s="120">
        <f>'Entering 1'!D613</f>
        <v>0</v>
      </c>
      <c r="D319" s="121">
        <f>'Entering 1'!E613</f>
        <v>0</v>
      </c>
      <c r="E319" s="121">
        <f>'Entering 1'!F613</f>
        <v>0</v>
      </c>
      <c r="F319" s="121">
        <f>'Entering 1'!G613</f>
        <v>0</v>
      </c>
      <c r="G319" s="121">
        <f>'Entering 1'!H613</f>
        <v>0</v>
      </c>
      <c r="H319" s="121">
        <f>'Entering 1'!I613</f>
        <v>0</v>
      </c>
      <c r="I319" s="121">
        <f>'Entering 1'!J613</f>
        <v>0</v>
      </c>
      <c r="J319" s="121">
        <f>'Entering 1'!K613</f>
        <v>0</v>
      </c>
      <c r="K319" s="121">
        <f>'Entering 1'!L613</f>
        <v>0</v>
      </c>
      <c r="L319" s="121">
        <f>'Entering 1'!M613</f>
        <v>0</v>
      </c>
      <c r="M319" s="121">
        <f>'Entering 1'!N613</f>
        <v>0</v>
      </c>
      <c r="N319" s="121">
        <f>'Entering 1'!O613</f>
        <v>0</v>
      </c>
      <c r="O319" s="121">
        <f>'Entering 1'!P613</f>
        <v>0</v>
      </c>
      <c r="P319" s="121">
        <f>'Entering 1'!Q613</f>
        <v>0</v>
      </c>
      <c r="Q319" s="121">
        <f>'Entering 1'!R613</f>
        <v>0</v>
      </c>
      <c r="R319" s="122">
        <f>'Entering 1'!S613</f>
        <v>0</v>
      </c>
    </row>
    <row r="320" spans="1:18" ht="12" customHeight="1">
      <c r="A320" s="352"/>
      <c r="B320" s="137" t="s">
        <v>239</v>
      </c>
      <c r="C320" s="123">
        <f t="shared" ref="C320:R320" si="58">SUM(C308,C310:C314)</f>
        <v>0</v>
      </c>
      <c r="D320" s="39">
        <f t="shared" si="58"/>
        <v>0</v>
      </c>
      <c r="E320" s="39">
        <f t="shared" si="58"/>
        <v>0</v>
      </c>
      <c r="F320" s="39">
        <f t="shared" si="58"/>
        <v>0</v>
      </c>
      <c r="G320" s="39">
        <f t="shared" si="58"/>
        <v>0</v>
      </c>
      <c r="H320" s="39">
        <f t="shared" si="58"/>
        <v>0</v>
      </c>
      <c r="I320" s="39">
        <f t="shared" si="58"/>
        <v>0</v>
      </c>
      <c r="J320" s="39">
        <f t="shared" si="58"/>
        <v>0</v>
      </c>
      <c r="K320" s="39">
        <f t="shared" si="58"/>
        <v>0</v>
      </c>
      <c r="L320" s="39">
        <f t="shared" si="58"/>
        <v>0</v>
      </c>
      <c r="M320" s="39">
        <f t="shared" si="58"/>
        <v>0</v>
      </c>
      <c r="N320" s="39">
        <f t="shared" si="58"/>
        <v>0</v>
      </c>
      <c r="O320" s="39">
        <f t="shared" si="58"/>
        <v>0</v>
      </c>
      <c r="P320" s="39">
        <f t="shared" si="58"/>
        <v>0</v>
      </c>
      <c r="Q320" s="39">
        <f t="shared" si="58"/>
        <v>0</v>
      </c>
      <c r="R320" s="124">
        <f t="shared" si="58"/>
        <v>0</v>
      </c>
    </row>
    <row r="321" spans="1:18" ht="12" customHeight="1">
      <c r="A321" s="352"/>
      <c r="B321" s="137" t="s">
        <v>240</v>
      </c>
      <c r="C321" s="123">
        <f t="shared" ref="C321:R321" si="59">(C309+SUM(C315:C319))</f>
        <v>0</v>
      </c>
      <c r="D321" s="39">
        <f t="shared" si="59"/>
        <v>0</v>
      </c>
      <c r="E321" s="39">
        <f t="shared" si="59"/>
        <v>0</v>
      </c>
      <c r="F321" s="39">
        <f t="shared" si="59"/>
        <v>0</v>
      </c>
      <c r="G321" s="39">
        <f t="shared" si="59"/>
        <v>0</v>
      </c>
      <c r="H321" s="39">
        <f t="shared" si="59"/>
        <v>0</v>
      </c>
      <c r="I321" s="39">
        <f t="shared" si="59"/>
        <v>0</v>
      </c>
      <c r="J321" s="39">
        <f t="shared" si="59"/>
        <v>0</v>
      </c>
      <c r="K321" s="39">
        <f t="shared" si="59"/>
        <v>0</v>
      </c>
      <c r="L321" s="39">
        <f t="shared" si="59"/>
        <v>0</v>
      </c>
      <c r="M321" s="39">
        <f t="shared" si="59"/>
        <v>0</v>
      </c>
      <c r="N321" s="39">
        <f t="shared" si="59"/>
        <v>0</v>
      </c>
      <c r="O321" s="39">
        <f t="shared" si="59"/>
        <v>0</v>
      </c>
      <c r="P321" s="39">
        <f t="shared" si="59"/>
        <v>0</v>
      </c>
      <c r="Q321" s="39">
        <f t="shared" si="59"/>
        <v>0</v>
      </c>
      <c r="R321" s="124">
        <f t="shared" si="59"/>
        <v>0</v>
      </c>
    </row>
    <row r="322" spans="1:18" ht="12" customHeight="1">
      <c r="A322" s="365" t="s">
        <v>203</v>
      </c>
      <c r="B322" s="161" t="str">
        <f>'Entering 1'!C625</f>
        <v>Automobiles (2 People)</v>
      </c>
      <c r="C322" s="156">
        <f>'Entering 1'!D625</f>
        <v>30</v>
      </c>
      <c r="D322" s="117">
        <f>'Entering 1'!E625</f>
        <v>15</v>
      </c>
      <c r="E322" s="117">
        <f>'Entering 1'!F625</f>
        <v>8</v>
      </c>
      <c r="F322" s="117">
        <f>'Entering 1'!G625</f>
        <v>6</v>
      </c>
      <c r="G322" s="117">
        <f>'Entering 1'!H625</f>
        <v>7</v>
      </c>
      <c r="H322" s="117">
        <f>'Entering 1'!I625</f>
        <v>0</v>
      </c>
      <c r="I322" s="117">
        <f>'Entering 1'!J625</f>
        <v>0</v>
      </c>
      <c r="J322" s="117">
        <f>'Entering 1'!K625</f>
        <v>2</v>
      </c>
      <c r="K322" s="117">
        <f>'Entering 1'!L625</f>
        <v>18</v>
      </c>
      <c r="L322" s="117">
        <f>'Entering 1'!M625</f>
        <v>6</v>
      </c>
      <c r="M322" s="117">
        <f>'Entering 1'!N625</f>
        <v>7</v>
      </c>
      <c r="N322" s="117">
        <f>'Entering 1'!O625</f>
        <v>0</v>
      </c>
      <c r="O322" s="117">
        <f>'Entering 1'!P625</f>
        <v>5</v>
      </c>
      <c r="P322" s="117">
        <f>'Entering 1'!Q625</f>
        <v>20</v>
      </c>
      <c r="Q322" s="117">
        <f>'Entering 1'!R625</f>
        <v>10</v>
      </c>
      <c r="R322" s="119">
        <f>'Entering 1'!S625</f>
        <v>4</v>
      </c>
    </row>
    <row r="323" spans="1:18" ht="12" customHeight="1">
      <c r="A323" s="352"/>
      <c r="B323" s="132" t="str">
        <f>'Entering 1'!C626</f>
        <v>Automobiles (3 People)</v>
      </c>
      <c r="C323" s="123">
        <f>'Entering 1'!D626</f>
        <v>4</v>
      </c>
      <c r="D323" s="39">
        <f>'Entering 1'!E626</f>
        <v>3</v>
      </c>
      <c r="E323" s="39">
        <f>'Entering 1'!F626</f>
        <v>1</v>
      </c>
      <c r="F323" s="39">
        <f>'Entering 1'!G626</f>
        <v>1</v>
      </c>
      <c r="G323" s="39">
        <f>'Entering 1'!H626</f>
        <v>2</v>
      </c>
      <c r="H323" s="39">
        <f>'Entering 1'!I626</f>
        <v>0</v>
      </c>
      <c r="I323" s="39">
        <f>'Entering 1'!J626</f>
        <v>0</v>
      </c>
      <c r="J323" s="39">
        <f>'Entering 1'!K626</f>
        <v>3</v>
      </c>
      <c r="K323" s="39">
        <f>'Entering 1'!L626</f>
        <v>0</v>
      </c>
      <c r="L323" s="39">
        <f>'Entering 1'!M626</f>
        <v>0</v>
      </c>
      <c r="M323" s="39">
        <f>'Entering 1'!N626</f>
        <v>0</v>
      </c>
      <c r="N323" s="39">
        <f>'Entering 1'!O626</f>
        <v>0</v>
      </c>
      <c r="O323" s="39">
        <f>'Entering 1'!P626</f>
        <v>0</v>
      </c>
      <c r="P323" s="39">
        <f>'Entering 1'!Q626</f>
        <v>0</v>
      </c>
      <c r="Q323" s="39">
        <f>'Entering 1'!R626</f>
        <v>0</v>
      </c>
      <c r="R323" s="124">
        <f>'Entering 1'!S626</f>
        <v>0</v>
      </c>
    </row>
    <row r="324" spans="1:18" ht="12" customHeight="1">
      <c r="A324" s="352"/>
      <c r="B324" s="132" t="str">
        <f>'Entering 1'!C627</f>
        <v>Automobiles (4 People)</v>
      </c>
      <c r="C324" s="123">
        <f>'Entering 1'!D627</f>
        <v>0</v>
      </c>
      <c r="D324" s="39">
        <f>'Entering 1'!E627</f>
        <v>0</v>
      </c>
      <c r="E324" s="39">
        <f>'Entering 1'!F627</f>
        <v>0</v>
      </c>
      <c r="F324" s="39">
        <f>'Entering 1'!G627</f>
        <v>0</v>
      </c>
      <c r="G324" s="39">
        <f>'Entering 1'!H627</f>
        <v>0</v>
      </c>
      <c r="H324" s="39">
        <f>'Entering 1'!I627</f>
        <v>0</v>
      </c>
      <c r="I324" s="39">
        <f>'Entering 1'!J627</f>
        <v>0</v>
      </c>
      <c r="J324" s="39">
        <f>'Entering 1'!K627</f>
        <v>0</v>
      </c>
      <c r="K324" s="39">
        <f>'Entering 1'!L627</f>
        <v>0</v>
      </c>
      <c r="L324" s="39">
        <f>'Entering 1'!M627</f>
        <v>0</v>
      </c>
      <c r="M324" s="39">
        <f>'Entering 1'!N627</f>
        <v>0</v>
      </c>
      <c r="N324" s="39">
        <f>'Entering 1'!O627</f>
        <v>0</v>
      </c>
      <c r="O324" s="39">
        <f>'Entering 1'!P627</f>
        <v>0</v>
      </c>
      <c r="P324" s="39">
        <f>'Entering 1'!Q627</f>
        <v>0</v>
      </c>
      <c r="Q324" s="39">
        <f>'Entering 1'!R627</f>
        <v>0</v>
      </c>
      <c r="R324" s="124">
        <f>'Entering 1'!S627</f>
        <v>0</v>
      </c>
    </row>
    <row r="325" spans="1:18" ht="12" customHeight="1">
      <c r="A325" s="352"/>
      <c r="B325" s="132" t="str">
        <f>'Entering 1'!C628</f>
        <v>Automobiles (5 People)</v>
      </c>
      <c r="C325" s="123">
        <f>'Entering 1'!D628</f>
        <v>0</v>
      </c>
      <c r="D325" s="39">
        <f>'Entering 1'!E628</f>
        <v>0</v>
      </c>
      <c r="E325" s="39">
        <f>'Entering 1'!F628</f>
        <v>0</v>
      </c>
      <c r="F325" s="39">
        <f>'Entering 1'!G628</f>
        <v>0</v>
      </c>
      <c r="G325" s="39">
        <f>'Entering 1'!H628</f>
        <v>0</v>
      </c>
      <c r="H325" s="39">
        <f>'Entering 1'!I628</f>
        <v>0</v>
      </c>
      <c r="I325" s="39">
        <f>'Entering 1'!J628</f>
        <v>0</v>
      </c>
      <c r="J325" s="39">
        <f>'Entering 1'!K628</f>
        <v>0</v>
      </c>
      <c r="K325" s="39">
        <f>'Entering 1'!L628</f>
        <v>0</v>
      </c>
      <c r="L325" s="39">
        <f>'Entering 1'!M628</f>
        <v>0</v>
      </c>
      <c r="M325" s="39">
        <f>'Entering 1'!N628</f>
        <v>0</v>
      </c>
      <c r="N325" s="39">
        <f>'Entering 1'!O628</f>
        <v>0</v>
      </c>
      <c r="O325" s="39">
        <f>'Entering 1'!P628</f>
        <v>0</v>
      </c>
      <c r="P325" s="39">
        <f>'Entering 1'!Q628</f>
        <v>0</v>
      </c>
      <c r="Q325" s="39">
        <f>'Entering 1'!R628</f>
        <v>0</v>
      </c>
      <c r="R325" s="124">
        <f>'Entering 1'!S628</f>
        <v>0</v>
      </c>
    </row>
    <row r="326" spans="1:18" ht="12" customHeight="1">
      <c r="A326" s="352"/>
      <c r="B326" s="132" t="str">
        <f>'Entering 1'!C629</f>
        <v>Automobiles (6 People)</v>
      </c>
      <c r="C326" s="123">
        <f>'Entering 1'!D629</f>
        <v>0</v>
      </c>
      <c r="D326" s="39">
        <f>'Entering 1'!E629</f>
        <v>0</v>
      </c>
      <c r="E326" s="39">
        <f>'Entering 1'!F629</f>
        <v>0</v>
      </c>
      <c r="F326" s="39">
        <f>'Entering 1'!G629</f>
        <v>0</v>
      </c>
      <c r="G326" s="39">
        <f>'Entering 1'!H629</f>
        <v>0</v>
      </c>
      <c r="H326" s="39">
        <f>'Entering 1'!I629</f>
        <v>0</v>
      </c>
      <c r="I326" s="39">
        <f>'Entering 1'!J629</f>
        <v>0</v>
      </c>
      <c r="J326" s="39">
        <f>'Entering 1'!K629</f>
        <v>0</v>
      </c>
      <c r="K326" s="39">
        <f>'Entering 1'!L629</f>
        <v>0</v>
      </c>
      <c r="L326" s="39">
        <f>'Entering 1'!M629</f>
        <v>0</v>
      </c>
      <c r="M326" s="39">
        <f>'Entering 1'!N629</f>
        <v>0</v>
      </c>
      <c r="N326" s="39">
        <f>'Entering 1'!O629</f>
        <v>0</v>
      </c>
      <c r="O326" s="39">
        <f>'Entering 1'!P629</f>
        <v>0</v>
      </c>
      <c r="P326" s="39">
        <f>'Entering 1'!Q629</f>
        <v>0</v>
      </c>
      <c r="Q326" s="39">
        <f>'Entering 1'!R629</f>
        <v>0</v>
      </c>
      <c r="R326" s="124">
        <f>'Entering 1'!S629</f>
        <v>0</v>
      </c>
    </row>
    <row r="327" spans="1:18" ht="12" customHeight="1">
      <c r="A327" s="352"/>
      <c r="B327" s="132" t="str">
        <f>'Entering 1'!C630</f>
        <v>Automobiles (7 People)</v>
      </c>
      <c r="C327" s="123">
        <f>'Entering 1'!D630</f>
        <v>0</v>
      </c>
      <c r="D327" s="39">
        <f>'Entering 1'!E630</f>
        <v>0</v>
      </c>
      <c r="E327" s="39">
        <f>'Entering 1'!F630</f>
        <v>0</v>
      </c>
      <c r="F327" s="39">
        <f>'Entering 1'!G630</f>
        <v>0</v>
      </c>
      <c r="G327" s="39">
        <f>'Entering 1'!H630</f>
        <v>0</v>
      </c>
      <c r="H327" s="39">
        <f>'Entering 1'!I630</f>
        <v>0</v>
      </c>
      <c r="I327" s="39">
        <f>'Entering 1'!J630</f>
        <v>0</v>
      </c>
      <c r="J327" s="39">
        <f>'Entering 1'!K630</f>
        <v>0</v>
      </c>
      <c r="K327" s="39">
        <f>'Entering 1'!L630</f>
        <v>0</v>
      </c>
      <c r="L327" s="39">
        <f>'Entering 1'!M630</f>
        <v>0</v>
      </c>
      <c r="M327" s="39">
        <f>'Entering 1'!N630</f>
        <v>0</v>
      </c>
      <c r="N327" s="39">
        <f>'Entering 1'!O630</f>
        <v>0</v>
      </c>
      <c r="O327" s="39">
        <f>'Entering 1'!P630</f>
        <v>0</v>
      </c>
      <c r="P327" s="39">
        <f>'Entering 1'!Q630</f>
        <v>0</v>
      </c>
      <c r="Q327" s="39">
        <f>'Entering 1'!R630</f>
        <v>0</v>
      </c>
      <c r="R327" s="124">
        <f>'Entering 1'!S630</f>
        <v>0</v>
      </c>
    </row>
    <row r="328" spans="1:18" ht="12" customHeight="1">
      <c r="A328" s="352"/>
      <c r="B328" s="162" t="str">
        <f>'Entering 1'!C631</f>
        <v>Automobiles (8 People)</v>
      </c>
      <c r="C328" s="147">
        <f>'Entering 1'!D631</f>
        <v>0</v>
      </c>
      <c r="D328" s="148">
        <f>'Entering 1'!E631</f>
        <v>0</v>
      </c>
      <c r="E328" s="148">
        <f>'Entering 1'!F631</f>
        <v>0</v>
      </c>
      <c r="F328" s="148">
        <f>'Entering 1'!G631</f>
        <v>0</v>
      </c>
      <c r="G328" s="148">
        <f>'Entering 1'!H631</f>
        <v>0</v>
      </c>
      <c r="H328" s="148">
        <f>'Entering 1'!I631</f>
        <v>0</v>
      </c>
      <c r="I328" s="148">
        <f>'Entering 1'!J631</f>
        <v>0</v>
      </c>
      <c r="J328" s="148">
        <f>'Entering 1'!K631</f>
        <v>0</v>
      </c>
      <c r="K328" s="148">
        <f>'Entering 1'!L631</f>
        <v>0</v>
      </c>
      <c r="L328" s="148">
        <f>'Entering 1'!M631</f>
        <v>0</v>
      </c>
      <c r="M328" s="148">
        <f>'Entering 1'!N631</f>
        <v>0</v>
      </c>
      <c r="N328" s="148">
        <f>'Entering 1'!O631</f>
        <v>0</v>
      </c>
      <c r="O328" s="148">
        <f>'Entering 1'!P631</f>
        <v>0</v>
      </c>
      <c r="P328" s="148">
        <f>'Entering 1'!Q631</f>
        <v>0</v>
      </c>
      <c r="Q328" s="148">
        <f>'Entering 1'!R631</f>
        <v>0</v>
      </c>
      <c r="R328" s="149">
        <f>'Entering 1'!S631</f>
        <v>0</v>
      </c>
    </row>
    <row r="329" spans="1:18" ht="12" customHeight="1">
      <c r="A329" s="352"/>
      <c r="B329" s="20" t="s">
        <v>235</v>
      </c>
      <c r="C329" s="21">
        <f t="shared" ref="C329:R329" si="60">SUM(C322:C328)</f>
        <v>34</v>
      </c>
      <c r="D329" s="22">
        <f t="shared" si="60"/>
        <v>18</v>
      </c>
      <c r="E329" s="22">
        <f t="shared" si="60"/>
        <v>9</v>
      </c>
      <c r="F329" s="22">
        <f t="shared" si="60"/>
        <v>7</v>
      </c>
      <c r="G329" s="22">
        <f t="shared" si="60"/>
        <v>9</v>
      </c>
      <c r="H329" s="22">
        <f t="shared" si="60"/>
        <v>0</v>
      </c>
      <c r="I329" s="22">
        <f t="shared" si="60"/>
        <v>0</v>
      </c>
      <c r="J329" s="22">
        <f t="shared" si="60"/>
        <v>5</v>
      </c>
      <c r="K329" s="22">
        <f t="shared" si="60"/>
        <v>18</v>
      </c>
      <c r="L329" s="22">
        <f t="shared" si="60"/>
        <v>6</v>
      </c>
      <c r="M329" s="22">
        <f t="shared" si="60"/>
        <v>7</v>
      </c>
      <c r="N329" s="22">
        <f t="shared" si="60"/>
        <v>0</v>
      </c>
      <c r="O329" s="22">
        <f t="shared" si="60"/>
        <v>5</v>
      </c>
      <c r="P329" s="22">
        <f t="shared" si="60"/>
        <v>20</v>
      </c>
      <c r="Q329" s="22">
        <f t="shared" si="60"/>
        <v>10</v>
      </c>
      <c r="R329" s="23">
        <f t="shared" si="60"/>
        <v>4</v>
      </c>
    </row>
    <row r="330" spans="1:18" ht="12" customHeight="1">
      <c r="A330" s="352"/>
      <c r="B330" s="146" t="s">
        <v>236</v>
      </c>
      <c r="C330" s="147">
        <f t="shared" ref="C330:R330" si="61">(C322*2)+(C323*3)+(C324*4)+(C325*5)+(C326*6)+(C327*7)+(C328*8)</f>
        <v>72</v>
      </c>
      <c r="D330" s="148">
        <f t="shared" si="61"/>
        <v>39</v>
      </c>
      <c r="E330" s="148">
        <f t="shared" si="61"/>
        <v>19</v>
      </c>
      <c r="F330" s="148">
        <f t="shared" si="61"/>
        <v>15</v>
      </c>
      <c r="G330" s="148">
        <f t="shared" si="61"/>
        <v>20</v>
      </c>
      <c r="H330" s="148">
        <f t="shared" si="61"/>
        <v>0</v>
      </c>
      <c r="I330" s="148">
        <f t="shared" si="61"/>
        <v>0</v>
      </c>
      <c r="J330" s="148">
        <f t="shared" si="61"/>
        <v>13</v>
      </c>
      <c r="K330" s="148">
        <f t="shared" si="61"/>
        <v>36</v>
      </c>
      <c r="L330" s="148">
        <f t="shared" si="61"/>
        <v>12</v>
      </c>
      <c r="M330" s="148">
        <f t="shared" si="61"/>
        <v>14</v>
      </c>
      <c r="N330" s="148">
        <f t="shared" si="61"/>
        <v>0</v>
      </c>
      <c r="O330" s="148">
        <f t="shared" si="61"/>
        <v>10</v>
      </c>
      <c r="P330" s="148">
        <f t="shared" si="61"/>
        <v>40</v>
      </c>
      <c r="Q330" s="148">
        <f t="shared" si="61"/>
        <v>20</v>
      </c>
      <c r="R330" s="149">
        <f t="shared" si="61"/>
        <v>8</v>
      </c>
    </row>
    <row r="331" spans="1:18" ht="12" customHeight="1">
      <c r="A331" s="352"/>
      <c r="B331" s="132" t="str">
        <f>'Entering 1'!C632</f>
        <v>MTS Shuttles</v>
      </c>
      <c r="C331" s="123">
        <f>'Entering 1'!D632</f>
        <v>2</v>
      </c>
      <c r="D331" s="39">
        <f>'Entering 1'!E632</f>
        <v>3</v>
      </c>
      <c r="E331" s="39">
        <f>'Entering 1'!F632</f>
        <v>4</v>
      </c>
      <c r="F331" s="39">
        <f>'Entering 1'!G632</f>
        <v>4</v>
      </c>
      <c r="G331" s="39">
        <f>'Entering 1'!H632</f>
        <v>6</v>
      </c>
      <c r="H331" s="39">
        <f>'Entering 1'!I632</f>
        <v>3</v>
      </c>
      <c r="I331" s="39">
        <f>'Entering 1'!J632</f>
        <v>0</v>
      </c>
      <c r="J331" s="39">
        <f>'Entering 1'!K632</f>
        <v>1</v>
      </c>
      <c r="K331" s="39">
        <f>'Entering 1'!L632</f>
        <v>7</v>
      </c>
      <c r="L331" s="39">
        <f>'Entering 1'!M632</f>
        <v>4</v>
      </c>
      <c r="M331" s="39">
        <f>'Entering 1'!N632</f>
        <v>12</v>
      </c>
      <c r="N331" s="39">
        <f>'Entering 1'!O632</f>
        <v>2</v>
      </c>
      <c r="O331" s="39">
        <f>'Entering 1'!P632</f>
        <v>6</v>
      </c>
      <c r="P331" s="39">
        <f>'Entering 1'!Q632</f>
        <v>3</v>
      </c>
      <c r="Q331" s="39">
        <f>'Entering 1'!R632</f>
        <v>1</v>
      </c>
      <c r="R331" s="124">
        <f>'Entering 1'!S632</f>
        <v>0</v>
      </c>
    </row>
    <row r="332" spans="1:18" ht="12" customHeight="1">
      <c r="A332" s="352"/>
      <c r="B332" s="132" t="str">
        <f>'Entering 1'!C633</f>
        <v>Private Shuttles</v>
      </c>
      <c r="C332" s="123">
        <f>'Entering 1'!D633</f>
        <v>0</v>
      </c>
      <c r="D332" s="39">
        <f>'Entering 1'!E633</f>
        <v>0</v>
      </c>
      <c r="E332" s="39">
        <f>'Entering 1'!F633</f>
        <v>0</v>
      </c>
      <c r="F332" s="39">
        <f>'Entering 1'!G633</f>
        <v>0</v>
      </c>
      <c r="G332" s="39">
        <f>'Entering 1'!H633</f>
        <v>0</v>
      </c>
      <c r="H332" s="39">
        <f>'Entering 1'!I633</f>
        <v>0</v>
      </c>
      <c r="I332" s="39">
        <f>'Entering 1'!J633</f>
        <v>0</v>
      </c>
      <c r="J332" s="39">
        <f>'Entering 1'!K633</f>
        <v>0</v>
      </c>
      <c r="K332" s="39">
        <f>'Entering 1'!L633</f>
        <v>0</v>
      </c>
      <c r="L332" s="39">
        <f>'Entering 1'!M633</f>
        <v>0</v>
      </c>
      <c r="M332" s="39">
        <f>'Entering 1'!N633</f>
        <v>0</v>
      </c>
      <c r="N332" s="39">
        <f>'Entering 1'!O633</f>
        <v>0</v>
      </c>
      <c r="O332" s="39">
        <f>'Entering 1'!P633</f>
        <v>0</v>
      </c>
      <c r="P332" s="39">
        <f>'Entering 1'!Q633</f>
        <v>0</v>
      </c>
      <c r="Q332" s="39">
        <f>'Entering 1'!R633</f>
        <v>0</v>
      </c>
      <c r="R332" s="124">
        <f>'Entering 1'!S633</f>
        <v>0</v>
      </c>
    </row>
    <row r="333" spans="1:18" ht="12" customHeight="1">
      <c r="A333" s="352"/>
      <c r="B333" s="132" t="str">
        <f>'Entering 1'!C634</f>
        <v>Private Vanpool Vehicles</v>
      </c>
      <c r="C333" s="123">
        <f>'Entering 1'!D634</f>
        <v>0</v>
      </c>
      <c r="D333" s="39">
        <f>'Entering 1'!E634</f>
        <v>0</v>
      </c>
      <c r="E333" s="39">
        <f>'Entering 1'!F634</f>
        <v>0</v>
      </c>
      <c r="F333" s="39">
        <f>'Entering 1'!G634</f>
        <v>0</v>
      </c>
      <c r="G333" s="39">
        <f>'Entering 1'!H634</f>
        <v>0</v>
      </c>
      <c r="H333" s="39">
        <f>'Entering 1'!I634</f>
        <v>0</v>
      </c>
      <c r="I333" s="39">
        <f>'Entering 1'!J634</f>
        <v>0</v>
      </c>
      <c r="J333" s="39">
        <f>'Entering 1'!K634</f>
        <v>0</v>
      </c>
      <c r="K333" s="39">
        <f>'Entering 1'!L634</f>
        <v>0</v>
      </c>
      <c r="L333" s="39">
        <f>'Entering 1'!M634</f>
        <v>0</v>
      </c>
      <c r="M333" s="39">
        <f>'Entering 1'!N634</f>
        <v>0</v>
      </c>
      <c r="N333" s="39">
        <f>'Entering 1'!O634</f>
        <v>0</v>
      </c>
      <c r="O333" s="39">
        <f>'Entering 1'!P634</f>
        <v>0</v>
      </c>
      <c r="P333" s="39">
        <f>'Entering 1'!Q634</f>
        <v>0</v>
      </c>
      <c r="Q333" s="39">
        <f>'Entering 1'!R634</f>
        <v>0</v>
      </c>
      <c r="R333" s="124">
        <f>'Entering 1'!S634</f>
        <v>0</v>
      </c>
    </row>
    <row r="334" spans="1:18" ht="12" customHeight="1">
      <c r="A334" s="352"/>
      <c r="B334" s="116" t="str">
        <f>'Entering 1'!C635</f>
        <v>Taxis</v>
      </c>
      <c r="C334" s="123">
        <f>'Entering 1'!D635</f>
        <v>1</v>
      </c>
      <c r="D334" s="39">
        <f>'Entering 1'!E635</f>
        <v>0</v>
      </c>
      <c r="E334" s="39">
        <f>'Entering 1'!F635</f>
        <v>0</v>
      </c>
      <c r="F334" s="39">
        <f>'Entering 1'!G635</f>
        <v>0</v>
      </c>
      <c r="G334" s="39">
        <f>'Entering 1'!H635</f>
        <v>0</v>
      </c>
      <c r="H334" s="39">
        <f>'Entering 1'!I635</f>
        <v>0</v>
      </c>
      <c r="I334" s="39">
        <f>'Entering 1'!J635</f>
        <v>0</v>
      </c>
      <c r="J334" s="39">
        <f>'Entering 1'!K635</f>
        <v>0</v>
      </c>
      <c r="K334" s="39">
        <f>'Entering 1'!L635</f>
        <v>0</v>
      </c>
      <c r="L334" s="39">
        <f>'Entering 1'!M635</f>
        <v>0</v>
      </c>
      <c r="M334" s="39">
        <f>'Entering 1'!N635</f>
        <v>0</v>
      </c>
      <c r="N334" s="39">
        <f>'Entering 1'!O635</f>
        <v>0</v>
      </c>
      <c r="O334" s="39">
        <f>'Entering 1'!P635</f>
        <v>0</v>
      </c>
      <c r="P334" s="39">
        <f>'Entering 1'!Q635</f>
        <v>0</v>
      </c>
      <c r="Q334" s="39">
        <f>'Entering 1'!R635</f>
        <v>0</v>
      </c>
      <c r="R334" s="124">
        <f>'Entering 1'!S635</f>
        <v>0</v>
      </c>
    </row>
    <row r="335" spans="1:18" ht="12" customHeight="1">
      <c r="A335" s="352"/>
      <c r="B335" s="132" t="str">
        <f>'Entering 1'!C636</f>
        <v>Uber/Lyft Vehicles</v>
      </c>
      <c r="C335" s="123">
        <f>'Entering 1'!D636</f>
        <v>0</v>
      </c>
      <c r="D335" s="39">
        <f>'Entering 1'!E636</f>
        <v>0</v>
      </c>
      <c r="E335" s="39">
        <f>'Entering 1'!F636</f>
        <v>0</v>
      </c>
      <c r="F335" s="39">
        <f>'Entering 1'!G636</f>
        <v>0</v>
      </c>
      <c r="G335" s="39">
        <f>'Entering 1'!H636</f>
        <v>0</v>
      </c>
      <c r="H335" s="39">
        <f>'Entering 1'!I636</f>
        <v>0</v>
      </c>
      <c r="I335" s="39">
        <f>'Entering 1'!J636</f>
        <v>0</v>
      </c>
      <c r="J335" s="39">
        <f>'Entering 1'!K636</f>
        <v>0</v>
      </c>
      <c r="K335" s="39">
        <f>'Entering 1'!L636</f>
        <v>0</v>
      </c>
      <c r="L335" s="39">
        <f>'Entering 1'!M636</f>
        <v>0</v>
      </c>
      <c r="M335" s="39">
        <f>'Entering 1'!N636</f>
        <v>0</v>
      </c>
      <c r="N335" s="39">
        <f>'Entering 1'!O636</f>
        <v>0</v>
      </c>
      <c r="O335" s="39">
        <f>'Entering 1'!P636</f>
        <v>0</v>
      </c>
      <c r="P335" s="39">
        <f>'Entering 1'!Q636</f>
        <v>0</v>
      </c>
      <c r="Q335" s="39">
        <f>'Entering 1'!R636</f>
        <v>0</v>
      </c>
      <c r="R335" s="124">
        <f>'Entering 1'!S636</f>
        <v>0</v>
      </c>
    </row>
    <row r="336" spans="1:18" ht="12" customHeight="1">
      <c r="A336" s="352"/>
      <c r="B336" s="28" t="str">
        <f>'Entering 1'!C649</f>
        <v>MTS Shuttle People</v>
      </c>
      <c r="C336" s="120">
        <f>'Entering 1'!D649</f>
        <v>2</v>
      </c>
      <c r="D336" s="121">
        <f>'Entering 1'!E649</f>
        <v>3</v>
      </c>
      <c r="E336" s="121">
        <f>'Entering 1'!F649</f>
        <v>0</v>
      </c>
      <c r="F336" s="121">
        <f>'Entering 1'!G649</f>
        <v>0</v>
      </c>
      <c r="G336" s="121">
        <f>'Entering 1'!H649</f>
        <v>0</v>
      </c>
      <c r="H336" s="121">
        <f>'Entering 1'!I649</f>
        <v>0</v>
      </c>
      <c r="I336" s="121">
        <f>'Entering 1'!J649</f>
        <v>0</v>
      </c>
      <c r="J336" s="121">
        <f>'Entering 1'!K649</f>
        <v>0</v>
      </c>
      <c r="K336" s="121">
        <f>'Entering 1'!L649</f>
        <v>0</v>
      </c>
      <c r="L336" s="121">
        <f>'Entering 1'!M649</f>
        <v>0</v>
      </c>
      <c r="M336" s="121">
        <f>'Entering 1'!N649</f>
        <v>0</v>
      </c>
      <c r="N336" s="121">
        <f>'Entering 1'!O649</f>
        <v>0</v>
      </c>
      <c r="O336" s="121">
        <f>'Entering 1'!P649</f>
        <v>0</v>
      </c>
      <c r="P336" s="121">
        <f>'Entering 1'!Q649</f>
        <v>0</v>
      </c>
      <c r="Q336" s="121">
        <f>'Entering 1'!R649</f>
        <v>0</v>
      </c>
      <c r="R336" s="122">
        <f>'Entering 1'!S649</f>
        <v>0</v>
      </c>
    </row>
    <row r="337" spans="1:18" ht="12" customHeight="1">
      <c r="A337" s="352"/>
      <c r="B337" s="28" t="str">
        <f>'Entering 1'!C650</f>
        <v>Private Shuttle People</v>
      </c>
      <c r="C337" s="120">
        <f>'Entering 1'!D650</f>
        <v>0</v>
      </c>
      <c r="D337" s="121">
        <f>'Entering 1'!E650</f>
        <v>0</v>
      </c>
      <c r="E337" s="121">
        <f>'Entering 1'!F650</f>
        <v>0</v>
      </c>
      <c r="F337" s="121">
        <f>'Entering 1'!G650</f>
        <v>0</v>
      </c>
      <c r="G337" s="121">
        <f>'Entering 1'!H650</f>
        <v>0</v>
      </c>
      <c r="H337" s="121">
        <f>'Entering 1'!I650</f>
        <v>0</v>
      </c>
      <c r="I337" s="121">
        <f>'Entering 1'!J650</f>
        <v>0</v>
      </c>
      <c r="J337" s="121">
        <f>'Entering 1'!K650</f>
        <v>0</v>
      </c>
      <c r="K337" s="121">
        <f>'Entering 1'!L650</f>
        <v>0</v>
      </c>
      <c r="L337" s="121">
        <f>'Entering 1'!M650</f>
        <v>0</v>
      </c>
      <c r="M337" s="121">
        <f>'Entering 1'!N650</f>
        <v>0</v>
      </c>
      <c r="N337" s="121">
        <f>'Entering 1'!O650</f>
        <v>0</v>
      </c>
      <c r="O337" s="121">
        <f>'Entering 1'!P650</f>
        <v>0</v>
      </c>
      <c r="P337" s="121">
        <f>'Entering 1'!Q650</f>
        <v>0</v>
      </c>
      <c r="Q337" s="121">
        <f>'Entering 1'!R650</f>
        <v>0</v>
      </c>
      <c r="R337" s="122">
        <f>'Entering 1'!S650</f>
        <v>0</v>
      </c>
    </row>
    <row r="338" spans="1:18" ht="12" customHeight="1">
      <c r="A338" s="352"/>
      <c r="B338" s="28" t="str">
        <f>'Entering 1'!C651</f>
        <v>Private Vanpool People</v>
      </c>
      <c r="C338" s="120">
        <f>'Entering 1'!D651</f>
        <v>0</v>
      </c>
      <c r="D338" s="121">
        <f>'Entering 1'!E651</f>
        <v>0</v>
      </c>
      <c r="E338" s="121">
        <f>'Entering 1'!F651</f>
        <v>0</v>
      </c>
      <c r="F338" s="121">
        <f>'Entering 1'!G651</f>
        <v>0</v>
      </c>
      <c r="G338" s="121">
        <f>'Entering 1'!H651</f>
        <v>0</v>
      </c>
      <c r="H338" s="121">
        <f>'Entering 1'!I651</f>
        <v>0</v>
      </c>
      <c r="I338" s="121">
        <f>'Entering 1'!J651</f>
        <v>0</v>
      </c>
      <c r="J338" s="121">
        <f>'Entering 1'!K651</f>
        <v>0</v>
      </c>
      <c r="K338" s="121">
        <f>'Entering 1'!L651</f>
        <v>0</v>
      </c>
      <c r="L338" s="121">
        <f>'Entering 1'!M651</f>
        <v>0</v>
      </c>
      <c r="M338" s="121">
        <f>'Entering 1'!N651</f>
        <v>0</v>
      </c>
      <c r="N338" s="121">
        <f>'Entering 1'!O651</f>
        <v>0</v>
      </c>
      <c r="O338" s="121">
        <f>'Entering 1'!P651</f>
        <v>0</v>
      </c>
      <c r="P338" s="121">
        <f>'Entering 1'!Q651</f>
        <v>0</v>
      </c>
      <c r="Q338" s="121">
        <f>'Entering 1'!R651</f>
        <v>0</v>
      </c>
      <c r="R338" s="122">
        <f>'Entering 1'!S651</f>
        <v>0</v>
      </c>
    </row>
    <row r="339" spans="1:18" ht="12" customHeight="1">
      <c r="A339" s="352"/>
      <c r="B339" s="28" t="str">
        <f>'Entering 1'!C652</f>
        <v>Taxi People</v>
      </c>
      <c r="C339" s="120">
        <f>'Entering 1'!D652</f>
        <v>0</v>
      </c>
      <c r="D339" s="121">
        <f>'Entering 1'!E652</f>
        <v>0</v>
      </c>
      <c r="E339" s="121">
        <f>'Entering 1'!F652</f>
        <v>0</v>
      </c>
      <c r="F339" s="121">
        <f>'Entering 1'!G652</f>
        <v>0</v>
      </c>
      <c r="G339" s="121">
        <f>'Entering 1'!H652</f>
        <v>0</v>
      </c>
      <c r="H339" s="121">
        <f>'Entering 1'!I652</f>
        <v>0</v>
      </c>
      <c r="I339" s="121">
        <f>'Entering 1'!J652</f>
        <v>0</v>
      </c>
      <c r="J339" s="121">
        <f>'Entering 1'!K652</f>
        <v>0</v>
      </c>
      <c r="K339" s="121">
        <f>'Entering 1'!L652</f>
        <v>0</v>
      </c>
      <c r="L339" s="121">
        <f>'Entering 1'!M652</f>
        <v>0</v>
      </c>
      <c r="M339" s="121">
        <f>'Entering 1'!N652</f>
        <v>0</v>
      </c>
      <c r="N339" s="121">
        <f>'Entering 1'!O652</f>
        <v>0</v>
      </c>
      <c r="O339" s="121">
        <f>'Entering 1'!P652</f>
        <v>0</v>
      </c>
      <c r="P339" s="121">
        <f>'Entering 1'!Q652</f>
        <v>0</v>
      </c>
      <c r="Q339" s="121">
        <f>'Entering 1'!R652</f>
        <v>0</v>
      </c>
      <c r="R339" s="122">
        <f>'Entering 1'!S652</f>
        <v>0</v>
      </c>
    </row>
    <row r="340" spans="1:18" ht="12" customHeight="1">
      <c r="A340" s="352"/>
      <c r="B340" s="28" t="str">
        <f>'Entering 1'!C653</f>
        <v>Uber/Lyft People</v>
      </c>
      <c r="C340" s="120">
        <f>'Entering 1'!D653</f>
        <v>0</v>
      </c>
      <c r="D340" s="121">
        <f>'Entering 1'!E653</f>
        <v>0</v>
      </c>
      <c r="E340" s="121">
        <f>'Entering 1'!F653</f>
        <v>0</v>
      </c>
      <c r="F340" s="121">
        <f>'Entering 1'!G653</f>
        <v>0</v>
      </c>
      <c r="G340" s="121">
        <f>'Entering 1'!H653</f>
        <v>0</v>
      </c>
      <c r="H340" s="121">
        <f>'Entering 1'!I653</f>
        <v>0</v>
      </c>
      <c r="I340" s="121">
        <f>'Entering 1'!J653</f>
        <v>0</v>
      </c>
      <c r="J340" s="121">
        <f>'Entering 1'!K653</f>
        <v>0</v>
      </c>
      <c r="K340" s="121">
        <f>'Entering 1'!L653</f>
        <v>0</v>
      </c>
      <c r="L340" s="121">
        <f>'Entering 1'!M653</f>
        <v>0</v>
      </c>
      <c r="M340" s="121">
        <f>'Entering 1'!N653</f>
        <v>0</v>
      </c>
      <c r="N340" s="121">
        <f>'Entering 1'!O653</f>
        <v>0</v>
      </c>
      <c r="O340" s="121">
        <f>'Entering 1'!P653</f>
        <v>0</v>
      </c>
      <c r="P340" s="121">
        <f>'Entering 1'!Q653</f>
        <v>0</v>
      </c>
      <c r="Q340" s="121">
        <f>'Entering 1'!R653</f>
        <v>0</v>
      </c>
      <c r="R340" s="122">
        <f>'Entering 1'!S653</f>
        <v>0</v>
      </c>
    </row>
    <row r="341" spans="1:18" ht="12" customHeight="1">
      <c r="A341" s="352"/>
      <c r="B341" s="137" t="s">
        <v>239</v>
      </c>
      <c r="C341" s="123">
        <f t="shared" ref="C341:R341" si="62">SUM(C329,C331:C335)</f>
        <v>37</v>
      </c>
      <c r="D341" s="39">
        <f t="shared" si="62"/>
        <v>21</v>
      </c>
      <c r="E341" s="39">
        <f t="shared" si="62"/>
        <v>13</v>
      </c>
      <c r="F341" s="39">
        <f t="shared" si="62"/>
        <v>11</v>
      </c>
      <c r="G341" s="39">
        <f t="shared" si="62"/>
        <v>15</v>
      </c>
      <c r="H341" s="39">
        <f t="shared" si="62"/>
        <v>3</v>
      </c>
      <c r="I341" s="39">
        <f t="shared" si="62"/>
        <v>0</v>
      </c>
      <c r="J341" s="39">
        <f t="shared" si="62"/>
        <v>6</v>
      </c>
      <c r="K341" s="39">
        <f t="shared" si="62"/>
        <v>25</v>
      </c>
      <c r="L341" s="39">
        <f t="shared" si="62"/>
        <v>10</v>
      </c>
      <c r="M341" s="39">
        <f t="shared" si="62"/>
        <v>19</v>
      </c>
      <c r="N341" s="39">
        <f t="shared" si="62"/>
        <v>2</v>
      </c>
      <c r="O341" s="39">
        <f t="shared" si="62"/>
        <v>11</v>
      </c>
      <c r="P341" s="39">
        <f t="shared" si="62"/>
        <v>23</v>
      </c>
      <c r="Q341" s="39">
        <f t="shared" si="62"/>
        <v>11</v>
      </c>
      <c r="R341" s="124">
        <f t="shared" si="62"/>
        <v>4</v>
      </c>
    </row>
    <row r="342" spans="1:18" ht="12" customHeight="1">
      <c r="A342" s="352"/>
      <c r="B342" s="137" t="s">
        <v>240</v>
      </c>
      <c r="C342" s="123">
        <f t="shared" ref="C342:R342" si="63">(C330+SUM(C336:C340))</f>
        <v>74</v>
      </c>
      <c r="D342" s="39">
        <f t="shared" si="63"/>
        <v>42</v>
      </c>
      <c r="E342" s="39">
        <f t="shared" si="63"/>
        <v>19</v>
      </c>
      <c r="F342" s="39">
        <f t="shared" si="63"/>
        <v>15</v>
      </c>
      <c r="G342" s="39">
        <f t="shared" si="63"/>
        <v>20</v>
      </c>
      <c r="H342" s="39">
        <f t="shared" si="63"/>
        <v>0</v>
      </c>
      <c r="I342" s="39">
        <f t="shared" si="63"/>
        <v>0</v>
      </c>
      <c r="J342" s="39">
        <f t="shared" si="63"/>
        <v>13</v>
      </c>
      <c r="K342" s="39">
        <f t="shared" si="63"/>
        <v>36</v>
      </c>
      <c r="L342" s="39">
        <f t="shared" si="63"/>
        <v>12</v>
      </c>
      <c r="M342" s="39">
        <f t="shared" si="63"/>
        <v>14</v>
      </c>
      <c r="N342" s="39">
        <f t="shared" si="63"/>
        <v>0</v>
      </c>
      <c r="O342" s="39">
        <f t="shared" si="63"/>
        <v>10</v>
      </c>
      <c r="P342" s="39">
        <f t="shared" si="63"/>
        <v>40</v>
      </c>
      <c r="Q342" s="39">
        <f t="shared" si="63"/>
        <v>20</v>
      </c>
      <c r="R342" s="124">
        <f t="shared" si="63"/>
        <v>8</v>
      </c>
    </row>
    <row r="343" spans="1:18" ht="12" customHeight="1">
      <c r="A343" s="365" t="s">
        <v>204</v>
      </c>
      <c r="B343" s="155" t="str">
        <f>'Entering 1'!C665</f>
        <v>Automobiles (2 People)</v>
      </c>
      <c r="C343" s="156">
        <f>'Entering 1'!D665</f>
        <v>0</v>
      </c>
      <c r="D343" s="117">
        <f>'Entering 1'!E665</f>
        <v>0</v>
      </c>
      <c r="E343" s="117">
        <f>'Entering 1'!F665</f>
        <v>0</v>
      </c>
      <c r="F343" s="117">
        <f>'Entering 1'!G665</f>
        <v>0</v>
      </c>
      <c r="G343" s="117">
        <f>'Entering 1'!H665</f>
        <v>0</v>
      </c>
      <c r="H343" s="117">
        <f>'Entering 1'!I665</f>
        <v>0</v>
      </c>
      <c r="I343" s="117">
        <f>'Entering 1'!J665</f>
        <v>0</v>
      </c>
      <c r="J343" s="117">
        <f>'Entering 1'!K665</f>
        <v>0</v>
      </c>
      <c r="K343" s="117">
        <f>'Entering 1'!L665</f>
        <v>0</v>
      </c>
      <c r="L343" s="117">
        <f>'Entering 1'!M665</f>
        <v>0</v>
      </c>
      <c r="M343" s="117">
        <f>'Entering 1'!N665</f>
        <v>0</v>
      </c>
      <c r="N343" s="117">
        <f>'Entering 1'!O665</f>
        <v>0</v>
      </c>
      <c r="O343" s="117">
        <f>'Entering 1'!P665</f>
        <v>0</v>
      </c>
      <c r="P343" s="117">
        <f>'Entering 1'!Q665</f>
        <v>0</v>
      </c>
      <c r="Q343" s="117">
        <f>'Entering 1'!R665</f>
        <v>0</v>
      </c>
      <c r="R343" s="119">
        <f>'Entering 1'!S665</f>
        <v>0</v>
      </c>
    </row>
    <row r="344" spans="1:18" ht="12" customHeight="1">
      <c r="A344" s="352"/>
      <c r="B344" s="116" t="str">
        <f>'Entering 1'!C666</f>
        <v>Automobiles (3 People)</v>
      </c>
      <c r="C344" s="123">
        <f>'Entering 1'!D666</f>
        <v>0</v>
      </c>
      <c r="D344" s="39">
        <f>'Entering 1'!E666</f>
        <v>0</v>
      </c>
      <c r="E344" s="39">
        <f>'Entering 1'!F666</f>
        <v>0</v>
      </c>
      <c r="F344" s="39">
        <f>'Entering 1'!G666</f>
        <v>0</v>
      </c>
      <c r="G344" s="39">
        <f>'Entering 1'!H666</f>
        <v>0</v>
      </c>
      <c r="H344" s="39">
        <f>'Entering 1'!I666</f>
        <v>0</v>
      </c>
      <c r="I344" s="39">
        <f>'Entering 1'!J666</f>
        <v>0</v>
      </c>
      <c r="J344" s="39">
        <f>'Entering 1'!K666</f>
        <v>0</v>
      </c>
      <c r="K344" s="39">
        <f>'Entering 1'!L666</f>
        <v>0</v>
      </c>
      <c r="L344" s="39">
        <f>'Entering 1'!M666</f>
        <v>0</v>
      </c>
      <c r="M344" s="39">
        <f>'Entering 1'!N666</f>
        <v>0</v>
      </c>
      <c r="N344" s="39">
        <f>'Entering 1'!O666</f>
        <v>0</v>
      </c>
      <c r="O344" s="39">
        <f>'Entering 1'!P666</f>
        <v>0</v>
      </c>
      <c r="P344" s="39">
        <f>'Entering 1'!Q666</f>
        <v>0</v>
      </c>
      <c r="Q344" s="39">
        <f>'Entering 1'!R666</f>
        <v>0</v>
      </c>
      <c r="R344" s="124">
        <f>'Entering 1'!S666</f>
        <v>0</v>
      </c>
    </row>
    <row r="345" spans="1:18" ht="12" customHeight="1">
      <c r="A345" s="352"/>
      <c r="B345" s="116" t="str">
        <f>'Entering 1'!C667</f>
        <v>Automobiles (4 People)</v>
      </c>
      <c r="C345" s="123">
        <f>'Entering 1'!D667</f>
        <v>0</v>
      </c>
      <c r="D345" s="39">
        <f>'Entering 1'!E667</f>
        <v>0</v>
      </c>
      <c r="E345" s="39">
        <f>'Entering 1'!F667</f>
        <v>0</v>
      </c>
      <c r="F345" s="39">
        <f>'Entering 1'!G667</f>
        <v>0</v>
      </c>
      <c r="G345" s="39">
        <f>'Entering 1'!H667</f>
        <v>0</v>
      </c>
      <c r="H345" s="39">
        <f>'Entering 1'!I667</f>
        <v>0</v>
      </c>
      <c r="I345" s="39">
        <f>'Entering 1'!J667</f>
        <v>0</v>
      </c>
      <c r="J345" s="39">
        <f>'Entering 1'!K667</f>
        <v>0</v>
      </c>
      <c r="K345" s="39">
        <f>'Entering 1'!L667</f>
        <v>0</v>
      </c>
      <c r="L345" s="39">
        <f>'Entering 1'!M667</f>
        <v>0</v>
      </c>
      <c r="M345" s="39">
        <f>'Entering 1'!N667</f>
        <v>0</v>
      </c>
      <c r="N345" s="39">
        <f>'Entering 1'!O667</f>
        <v>0</v>
      </c>
      <c r="O345" s="39">
        <f>'Entering 1'!P667</f>
        <v>0</v>
      </c>
      <c r="P345" s="39">
        <f>'Entering 1'!Q667</f>
        <v>0</v>
      </c>
      <c r="Q345" s="39">
        <f>'Entering 1'!R667</f>
        <v>0</v>
      </c>
      <c r="R345" s="124">
        <f>'Entering 1'!S667</f>
        <v>0</v>
      </c>
    </row>
    <row r="346" spans="1:18" ht="12" customHeight="1">
      <c r="A346" s="352"/>
      <c r="B346" s="116" t="str">
        <f>'Entering 1'!C668</f>
        <v>Automobiles (5 People)</v>
      </c>
      <c r="C346" s="123">
        <f>'Entering 1'!D668</f>
        <v>0</v>
      </c>
      <c r="D346" s="39">
        <f>'Entering 1'!E668</f>
        <v>0</v>
      </c>
      <c r="E346" s="39">
        <f>'Entering 1'!F668</f>
        <v>0</v>
      </c>
      <c r="F346" s="39">
        <f>'Entering 1'!G668</f>
        <v>0</v>
      </c>
      <c r="G346" s="39">
        <f>'Entering 1'!H668</f>
        <v>0</v>
      </c>
      <c r="H346" s="39">
        <f>'Entering 1'!I668</f>
        <v>0</v>
      </c>
      <c r="I346" s="39">
        <f>'Entering 1'!J668</f>
        <v>0</v>
      </c>
      <c r="J346" s="39">
        <f>'Entering 1'!K668</f>
        <v>0</v>
      </c>
      <c r="K346" s="39">
        <f>'Entering 1'!L668</f>
        <v>0</v>
      </c>
      <c r="L346" s="39">
        <f>'Entering 1'!M668</f>
        <v>0</v>
      </c>
      <c r="M346" s="39">
        <f>'Entering 1'!N668</f>
        <v>0</v>
      </c>
      <c r="N346" s="39">
        <f>'Entering 1'!O668</f>
        <v>0</v>
      </c>
      <c r="O346" s="39">
        <f>'Entering 1'!P668</f>
        <v>0</v>
      </c>
      <c r="P346" s="39">
        <f>'Entering 1'!Q668</f>
        <v>0</v>
      </c>
      <c r="Q346" s="39">
        <f>'Entering 1'!R668</f>
        <v>0</v>
      </c>
      <c r="R346" s="124">
        <f>'Entering 1'!S668</f>
        <v>0</v>
      </c>
    </row>
    <row r="347" spans="1:18" ht="12" customHeight="1">
      <c r="A347" s="352"/>
      <c r="B347" s="116" t="str">
        <f>'Entering 1'!C669</f>
        <v>Automobiles (6 People)</v>
      </c>
      <c r="C347" s="123">
        <f>'Entering 1'!D669</f>
        <v>0</v>
      </c>
      <c r="D347" s="39">
        <f>'Entering 1'!E669</f>
        <v>0</v>
      </c>
      <c r="E347" s="39">
        <f>'Entering 1'!F669</f>
        <v>0</v>
      </c>
      <c r="F347" s="39">
        <f>'Entering 1'!G669</f>
        <v>0</v>
      </c>
      <c r="G347" s="39">
        <f>'Entering 1'!H669</f>
        <v>0</v>
      </c>
      <c r="H347" s="39">
        <f>'Entering 1'!I669</f>
        <v>0</v>
      </c>
      <c r="I347" s="39">
        <f>'Entering 1'!J669</f>
        <v>0</v>
      </c>
      <c r="J347" s="39">
        <f>'Entering 1'!K669</f>
        <v>0</v>
      </c>
      <c r="K347" s="39">
        <f>'Entering 1'!L669</f>
        <v>0</v>
      </c>
      <c r="L347" s="39">
        <f>'Entering 1'!M669</f>
        <v>0</v>
      </c>
      <c r="M347" s="39">
        <f>'Entering 1'!N669</f>
        <v>0</v>
      </c>
      <c r="N347" s="39">
        <f>'Entering 1'!O669</f>
        <v>0</v>
      </c>
      <c r="O347" s="39">
        <f>'Entering 1'!P669</f>
        <v>0</v>
      </c>
      <c r="P347" s="39">
        <f>'Entering 1'!Q669</f>
        <v>0</v>
      </c>
      <c r="Q347" s="39">
        <f>'Entering 1'!R669</f>
        <v>0</v>
      </c>
      <c r="R347" s="124">
        <f>'Entering 1'!S669</f>
        <v>0</v>
      </c>
    </row>
    <row r="348" spans="1:18" ht="12" customHeight="1">
      <c r="A348" s="352"/>
      <c r="B348" s="116" t="str">
        <f>'Entering 1'!C670</f>
        <v>Automobiles (7 People)</v>
      </c>
      <c r="C348" s="123">
        <f>'Entering 1'!D670</f>
        <v>0</v>
      </c>
      <c r="D348" s="39">
        <f>'Entering 1'!E670</f>
        <v>0</v>
      </c>
      <c r="E348" s="39">
        <f>'Entering 1'!F670</f>
        <v>0</v>
      </c>
      <c r="F348" s="39">
        <f>'Entering 1'!G670</f>
        <v>0</v>
      </c>
      <c r="G348" s="39">
        <f>'Entering 1'!H670</f>
        <v>0</v>
      </c>
      <c r="H348" s="39">
        <f>'Entering 1'!I670</f>
        <v>0</v>
      </c>
      <c r="I348" s="39">
        <f>'Entering 1'!J670</f>
        <v>0</v>
      </c>
      <c r="J348" s="39">
        <f>'Entering 1'!K670</f>
        <v>0</v>
      </c>
      <c r="K348" s="39">
        <f>'Entering 1'!L670</f>
        <v>0</v>
      </c>
      <c r="L348" s="39">
        <f>'Entering 1'!M670</f>
        <v>0</v>
      </c>
      <c r="M348" s="39">
        <f>'Entering 1'!N670</f>
        <v>0</v>
      </c>
      <c r="N348" s="39">
        <f>'Entering 1'!O670</f>
        <v>0</v>
      </c>
      <c r="O348" s="39">
        <f>'Entering 1'!P670</f>
        <v>0</v>
      </c>
      <c r="P348" s="39">
        <f>'Entering 1'!Q670</f>
        <v>0</v>
      </c>
      <c r="Q348" s="39">
        <f>'Entering 1'!R670</f>
        <v>0</v>
      </c>
      <c r="R348" s="124">
        <f>'Entering 1'!S670</f>
        <v>0</v>
      </c>
    </row>
    <row r="349" spans="1:18" ht="12" customHeight="1">
      <c r="A349" s="352"/>
      <c r="B349" s="157" t="str">
        <f>'Entering 1'!C671</f>
        <v>Automobiles (8 People)</v>
      </c>
      <c r="C349" s="147">
        <f>'Entering 1'!D671</f>
        <v>0</v>
      </c>
      <c r="D349" s="148">
        <f>'Entering 1'!E671</f>
        <v>0</v>
      </c>
      <c r="E349" s="148">
        <f>'Entering 1'!F671</f>
        <v>0</v>
      </c>
      <c r="F349" s="148">
        <f>'Entering 1'!G671</f>
        <v>0</v>
      </c>
      <c r="G349" s="148">
        <f>'Entering 1'!H671</f>
        <v>0</v>
      </c>
      <c r="H349" s="148">
        <f>'Entering 1'!I671</f>
        <v>0</v>
      </c>
      <c r="I349" s="148">
        <f>'Entering 1'!J671</f>
        <v>0</v>
      </c>
      <c r="J349" s="148">
        <f>'Entering 1'!K671</f>
        <v>0</v>
      </c>
      <c r="K349" s="148">
        <f>'Entering 1'!L671</f>
        <v>0</v>
      </c>
      <c r="L349" s="148">
        <f>'Entering 1'!M671</f>
        <v>0</v>
      </c>
      <c r="M349" s="148">
        <f>'Entering 1'!N671</f>
        <v>0</v>
      </c>
      <c r="N349" s="148">
        <f>'Entering 1'!O671</f>
        <v>0</v>
      </c>
      <c r="O349" s="148">
        <f>'Entering 1'!P671</f>
        <v>0</v>
      </c>
      <c r="P349" s="148">
        <f>'Entering 1'!Q671</f>
        <v>0</v>
      </c>
      <c r="Q349" s="148">
        <f>'Entering 1'!R671</f>
        <v>0</v>
      </c>
      <c r="R349" s="149">
        <f>'Entering 1'!S671</f>
        <v>0</v>
      </c>
    </row>
    <row r="350" spans="1:18" ht="12" customHeight="1">
      <c r="A350" s="352"/>
      <c r="B350" s="20" t="s">
        <v>235</v>
      </c>
      <c r="C350" s="21">
        <f t="shared" ref="C350:R350" si="64">SUM(C343:C349)</f>
        <v>0</v>
      </c>
      <c r="D350" s="22">
        <f t="shared" si="64"/>
        <v>0</v>
      </c>
      <c r="E350" s="22">
        <f t="shared" si="64"/>
        <v>0</v>
      </c>
      <c r="F350" s="22">
        <f t="shared" si="64"/>
        <v>0</v>
      </c>
      <c r="G350" s="22">
        <f t="shared" si="64"/>
        <v>0</v>
      </c>
      <c r="H350" s="22">
        <f t="shared" si="64"/>
        <v>0</v>
      </c>
      <c r="I350" s="22">
        <f t="shared" si="64"/>
        <v>0</v>
      </c>
      <c r="J350" s="22">
        <f t="shared" si="64"/>
        <v>0</v>
      </c>
      <c r="K350" s="22">
        <f t="shared" si="64"/>
        <v>0</v>
      </c>
      <c r="L350" s="22">
        <f t="shared" si="64"/>
        <v>0</v>
      </c>
      <c r="M350" s="22">
        <f t="shared" si="64"/>
        <v>0</v>
      </c>
      <c r="N350" s="22">
        <f t="shared" si="64"/>
        <v>0</v>
      </c>
      <c r="O350" s="22">
        <f t="shared" si="64"/>
        <v>0</v>
      </c>
      <c r="P350" s="22">
        <f t="shared" si="64"/>
        <v>0</v>
      </c>
      <c r="Q350" s="22">
        <f t="shared" si="64"/>
        <v>0</v>
      </c>
      <c r="R350" s="23">
        <f t="shared" si="64"/>
        <v>0</v>
      </c>
    </row>
    <row r="351" spans="1:18" ht="12" customHeight="1">
      <c r="A351" s="352"/>
      <c r="B351" s="146" t="s">
        <v>236</v>
      </c>
      <c r="C351" s="147">
        <f t="shared" ref="C351:R351" si="65">(C343*2)+(C344*3)+(C345*4)+(C346*5)+(C347*6)+(C348*7)+(C349*8)</f>
        <v>0</v>
      </c>
      <c r="D351" s="148">
        <f t="shared" si="65"/>
        <v>0</v>
      </c>
      <c r="E351" s="148">
        <f t="shared" si="65"/>
        <v>0</v>
      </c>
      <c r="F351" s="148">
        <f t="shared" si="65"/>
        <v>0</v>
      </c>
      <c r="G351" s="148">
        <f t="shared" si="65"/>
        <v>0</v>
      </c>
      <c r="H351" s="148">
        <f t="shared" si="65"/>
        <v>0</v>
      </c>
      <c r="I351" s="148">
        <f t="shared" si="65"/>
        <v>0</v>
      </c>
      <c r="J351" s="148">
        <f t="shared" si="65"/>
        <v>0</v>
      </c>
      <c r="K351" s="148">
        <f t="shared" si="65"/>
        <v>0</v>
      </c>
      <c r="L351" s="148">
        <f t="shared" si="65"/>
        <v>0</v>
      </c>
      <c r="M351" s="148">
        <f t="shared" si="65"/>
        <v>0</v>
      </c>
      <c r="N351" s="148">
        <f t="shared" si="65"/>
        <v>0</v>
      </c>
      <c r="O351" s="148">
        <f t="shared" si="65"/>
        <v>0</v>
      </c>
      <c r="P351" s="148">
        <f t="shared" si="65"/>
        <v>0</v>
      </c>
      <c r="Q351" s="148">
        <f t="shared" si="65"/>
        <v>0</v>
      </c>
      <c r="R351" s="149">
        <f t="shared" si="65"/>
        <v>0</v>
      </c>
    </row>
    <row r="352" spans="1:18" ht="12" customHeight="1">
      <c r="A352" s="352"/>
      <c r="B352" s="132" t="str">
        <f>'Entering 1'!C672</f>
        <v>MTS Shuttles</v>
      </c>
      <c r="C352" s="123">
        <f>'Entering 1'!D672</f>
        <v>0</v>
      </c>
      <c r="D352" s="39">
        <f>'Entering 1'!E672</f>
        <v>0</v>
      </c>
      <c r="E352" s="39">
        <f>'Entering 1'!F672</f>
        <v>0</v>
      </c>
      <c r="F352" s="39">
        <f>'Entering 1'!G672</f>
        <v>0</v>
      </c>
      <c r="G352" s="39">
        <f>'Entering 1'!H672</f>
        <v>0</v>
      </c>
      <c r="H352" s="39">
        <f>'Entering 1'!I672</f>
        <v>0</v>
      </c>
      <c r="I352" s="39">
        <f>'Entering 1'!J672</f>
        <v>0</v>
      </c>
      <c r="J352" s="39">
        <f>'Entering 1'!K672</f>
        <v>0</v>
      </c>
      <c r="K352" s="39">
        <f>'Entering 1'!L672</f>
        <v>0</v>
      </c>
      <c r="L352" s="39">
        <f>'Entering 1'!M672</f>
        <v>0</v>
      </c>
      <c r="M352" s="39">
        <f>'Entering 1'!N672</f>
        <v>0</v>
      </c>
      <c r="N352" s="39">
        <f>'Entering 1'!O672</f>
        <v>0</v>
      </c>
      <c r="O352" s="39">
        <f>'Entering 1'!P672</f>
        <v>0</v>
      </c>
      <c r="P352" s="39">
        <f>'Entering 1'!Q672</f>
        <v>0</v>
      </c>
      <c r="Q352" s="39">
        <f>'Entering 1'!R672</f>
        <v>0</v>
      </c>
      <c r="R352" s="124">
        <f>'Entering 1'!S672</f>
        <v>0</v>
      </c>
    </row>
    <row r="353" spans="1:18" ht="12" customHeight="1">
      <c r="A353" s="352"/>
      <c r="B353" s="132" t="str">
        <f>'Entering 1'!C673</f>
        <v>Private Shuttles</v>
      </c>
      <c r="C353" s="123">
        <f>'Entering 1'!D673</f>
        <v>0</v>
      </c>
      <c r="D353" s="39">
        <f>'Entering 1'!E673</f>
        <v>0</v>
      </c>
      <c r="E353" s="39">
        <f>'Entering 1'!F673</f>
        <v>0</v>
      </c>
      <c r="F353" s="39">
        <f>'Entering 1'!G673</f>
        <v>0</v>
      </c>
      <c r="G353" s="39">
        <f>'Entering 1'!H673</f>
        <v>0</v>
      </c>
      <c r="H353" s="39">
        <f>'Entering 1'!I673</f>
        <v>0</v>
      </c>
      <c r="I353" s="39">
        <f>'Entering 1'!J673</f>
        <v>0</v>
      </c>
      <c r="J353" s="39">
        <f>'Entering 1'!K673</f>
        <v>0</v>
      </c>
      <c r="K353" s="39">
        <f>'Entering 1'!L673</f>
        <v>0</v>
      </c>
      <c r="L353" s="39">
        <f>'Entering 1'!M673</f>
        <v>0</v>
      </c>
      <c r="M353" s="39">
        <f>'Entering 1'!N673</f>
        <v>0</v>
      </c>
      <c r="N353" s="39">
        <f>'Entering 1'!O673</f>
        <v>0</v>
      </c>
      <c r="O353" s="39">
        <f>'Entering 1'!P673</f>
        <v>0</v>
      </c>
      <c r="P353" s="39">
        <f>'Entering 1'!Q673</f>
        <v>0</v>
      </c>
      <c r="Q353" s="39">
        <f>'Entering 1'!R673</f>
        <v>0</v>
      </c>
      <c r="R353" s="124">
        <f>'Entering 1'!S673</f>
        <v>0</v>
      </c>
    </row>
    <row r="354" spans="1:18" ht="12" customHeight="1">
      <c r="A354" s="352"/>
      <c r="B354" s="132" t="str">
        <f>'Entering 1'!C674</f>
        <v>Private Vanpool Vehicles</v>
      </c>
      <c r="C354" s="123">
        <f>'Entering 1'!D674</f>
        <v>0</v>
      </c>
      <c r="D354" s="39">
        <f>'Entering 1'!E674</f>
        <v>0</v>
      </c>
      <c r="E354" s="39">
        <f>'Entering 1'!F674</f>
        <v>0</v>
      </c>
      <c r="F354" s="39">
        <f>'Entering 1'!G674</f>
        <v>0</v>
      </c>
      <c r="G354" s="39">
        <f>'Entering 1'!H674</f>
        <v>0</v>
      </c>
      <c r="H354" s="39">
        <f>'Entering 1'!I674</f>
        <v>0</v>
      </c>
      <c r="I354" s="39">
        <f>'Entering 1'!J674</f>
        <v>0</v>
      </c>
      <c r="J354" s="39">
        <f>'Entering 1'!K674</f>
        <v>0</v>
      </c>
      <c r="K354" s="39">
        <f>'Entering 1'!L674</f>
        <v>0</v>
      </c>
      <c r="L354" s="39">
        <f>'Entering 1'!M674</f>
        <v>0</v>
      </c>
      <c r="M354" s="39">
        <f>'Entering 1'!N674</f>
        <v>0</v>
      </c>
      <c r="N354" s="39">
        <f>'Entering 1'!O674</f>
        <v>0</v>
      </c>
      <c r="O354" s="39">
        <f>'Entering 1'!P674</f>
        <v>0</v>
      </c>
      <c r="P354" s="39">
        <f>'Entering 1'!Q674</f>
        <v>0</v>
      </c>
      <c r="Q354" s="39">
        <f>'Entering 1'!R674</f>
        <v>0</v>
      </c>
      <c r="R354" s="124">
        <f>'Entering 1'!S674</f>
        <v>0</v>
      </c>
    </row>
    <row r="355" spans="1:18" ht="12" customHeight="1">
      <c r="A355" s="352"/>
      <c r="B355" s="116" t="str">
        <f>'Entering 1'!C675</f>
        <v>Taxis</v>
      </c>
      <c r="C355" s="123">
        <f>'Entering 1'!D675</f>
        <v>0</v>
      </c>
      <c r="D355" s="39">
        <f>'Entering 1'!E675</f>
        <v>0</v>
      </c>
      <c r="E355" s="39">
        <f>'Entering 1'!F675</f>
        <v>0</v>
      </c>
      <c r="F355" s="39">
        <f>'Entering 1'!G675</f>
        <v>0</v>
      </c>
      <c r="G355" s="39">
        <f>'Entering 1'!H675</f>
        <v>0</v>
      </c>
      <c r="H355" s="39">
        <f>'Entering 1'!I675</f>
        <v>0</v>
      </c>
      <c r="I355" s="39">
        <f>'Entering 1'!J675</f>
        <v>0</v>
      </c>
      <c r="J355" s="39">
        <f>'Entering 1'!K675</f>
        <v>0</v>
      </c>
      <c r="K355" s="39">
        <f>'Entering 1'!L675</f>
        <v>0</v>
      </c>
      <c r="L355" s="39">
        <f>'Entering 1'!M675</f>
        <v>0</v>
      </c>
      <c r="M355" s="39">
        <f>'Entering 1'!N675</f>
        <v>0</v>
      </c>
      <c r="N355" s="39">
        <f>'Entering 1'!O675</f>
        <v>0</v>
      </c>
      <c r="O355" s="39">
        <f>'Entering 1'!P675</f>
        <v>0</v>
      </c>
      <c r="P355" s="39">
        <f>'Entering 1'!Q675</f>
        <v>0</v>
      </c>
      <c r="Q355" s="39">
        <f>'Entering 1'!R675</f>
        <v>0</v>
      </c>
      <c r="R355" s="124">
        <f>'Entering 1'!S675</f>
        <v>0</v>
      </c>
    </row>
    <row r="356" spans="1:18" ht="12" customHeight="1">
      <c r="A356" s="352"/>
      <c r="B356" s="132" t="str">
        <f>'Entering 1'!C676</f>
        <v>Uber/Lyft Vehicles</v>
      </c>
      <c r="C356" s="123">
        <f>'Entering 1'!D676</f>
        <v>0</v>
      </c>
      <c r="D356" s="39">
        <f>'Entering 1'!E676</f>
        <v>0</v>
      </c>
      <c r="E356" s="39">
        <f>'Entering 1'!F676</f>
        <v>0</v>
      </c>
      <c r="F356" s="39">
        <f>'Entering 1'!G676</f>
        <v>0</v>
      </c>
      <c r="G356" s="39">
        <f>'Entering 1'!H676</f>
        <v>0</v>
      </c>
      <c r="H356" s="39">
        <f>'Entering 1'!I676</f>
        <v>0</v>
      </c>
      <c r="I356" s="39">
        <f>'Entering 1'!J676</f>
        <v>0</v>
      </c>
      <c r="J356" s="39">
        <f>'Entering 1'!K676</f>
        <v>0</v>
      </c>
      <c r="K356" s="39">
        <f>'Entering 1'!L676</f>
        <v>0</v>
      </c>
      <c r="L356" s="39">
        <f>'Entering 1'!M676</f>
        <v>0</v>
      </c>
      <c r="M356" s="39">
        <f>'Entering 1'!N676</f>
        <v>0</v>
      </c>
      <c r="N356" s="39">
        <f>'Entering 1'!O676</f>
        <v>0</v>
      </c>
      <c r="O356" s="39">
        <f>'Entering 1'!P676</f>
        <v>0</v>
      </c>
      <c r="P356" s="39">
        <f>'Entering 1'!Q676</f>
        <v>0</v>
      </c>
      <c r="Q356" s="39">
        <f>'Entering 1'!R676</f>
        <v>0</v>
      </c>
      <c r="R356" s="124">
        <f>'Entering 1'!S676</f>
        <v>0</v>
      </c>
    </row>
    <row r="357" spans="1:18" ht="12" customHeight="1">
      <c r="A357" s="352"/>
      <c r="B357" s="28" t="str">
        <f>'Entering 1'!C689</f>
        <v>MTS Shuttle People</v>
      </c>
      <c r="C357" s="120">
        <f>'Entering 1'!D689</f>
        <v>0</v>
      </c>
      <c r="D357" s="121">
        <f>'Entering 1'!E689</f>
        <v>0</v>
      </c>
      <c r="E357" s="121">
        <f>'Entering 1'!F689</f>
        <v>0</v>
      </c>
      <c r="F357" s="121">
        <f>'Entering 1'!G689</f>
        <v>0</v>
      </c>
      <c r="G357" s="121">
        <f>'Entering 1'!H689</f>
        <v>0</v>
      </c>
      <c r="H357" s="121">
        <f>'Entering 1'!I689</f>
        <v>0</v>
      </c>
      <c r="I357" s="121">
        <f>'Entering 1'!J689</f>
        <v>0</v>
      </c>
      <c r="J357" s="121">
        <f>'Entering 1'!K689</f>
        <v>0</v>
      </c>
      <c r="K357" s="121">
        <f>'Entering 1'!L689</f>
        <v>0</v>
      </c>
      <c r="L357" s="121">
        <f>'Entering 1'!M689</f>
        <v>0</v>
      </c>
      <c r="M357" s="121">
        <f>'Entering 1'!N689</f>
        <v>0</v>
      </c>
      <c r="N357" s="121">
        <f>'Entering 1'!O689</f>
        <v>0</v>
      </c>
      <c r="O357" s="121">
        <f>'Entering 1'!P689</f>
        <v>0</v>
      </c>
      <c r="P357" s="121">
        <f>'Entering 1'!Q689</f>
        <v>0</v>
      </c>
      <c r="Q357" s="121">
        <f>'Entering 1'!R689</f>
        <v>0</v>
      </c>
      <c r="R357" s="122">
        <f>'Entering 1'!S689</f>
        <v>0</v>
      </c>
    </row>
    <row r="358" spans="1:18" ht="12" customHeight="1">
      <c r="A358" s="352"/>
      <c r="B358" s="28" t="str">
        <f>'Entering 1'!C690</f>
        <v>Private Shuttle People</v>
      </c>
      <c r="C358" s="120">
        <f>'Entering 1'!D690</f>
        <v>0</v>
      </c>
      <c r="D358" s="121">
        <f>'Entering 1'!E690</f>
        <v>0</v>
      </c>
      <c r="E358" s="121">
        <f>'Entering 1'!F690</f>
        <v>0</v>
      </c>
      <c r="F358" s="121">
        <f>'Entering 1'!G690</f>
        <v>0</v>
      </c>
      <c r="G358" s="121">
        <f>'Entering 1'!H690</f>
        <v>0</v>
      </c>
      <c r="H358" s="121">
        <f>'Entering 1'!I690</f>
        <v>0</v>
      </c>
      <c r="I358" s="121">
        <f>'Entering 1'!J690</f>
        <v>0</v>
      </c>
      <c r="J358" s="121">
        <f>'Entering 1'!K690</f>
        <v>0</v>
      </c>
      <c r="K358" s="121">
        <f>'Entering 1'!L690</f>
        <v>0</v>
      </c>
      <c r="L358" s="121">
        <f>'Entering 1'!M690</f>
        <v>0</v>
      </c>
      <c r="M358" s="121">
        <f>'Entering 1'!N690</f>
        <v>0</v>
      </c>
      <c r="N358" s="121">
        <f>'Entering 1'!O690</f>
        <v>0</v>
      </c>
      <c r="O358" s="121">
        <f>'Entering 1'!P690</f>
        <v>0</v>
      </c>
      <c r="P358" s="121">
        <f>'Entering 1'!Q690</f>
        <v>0</v>
      </c>
      <c r="Q358" s="121">
        <f>'Entering 1'!R690</f>
        <v>0</v>
      </c>
      <c r="R358" s="122">
        <f>'Entering 1'!S690</f>
        <v>0</v>
      </c>
    </row>
    <row r="359" spans="1:18" ht="12" customHeight="1">
      <c r="A359" s="352"/>
      <c r="B359" s="28" t="str">
        <f>'Entering 1'!C691</f>
        <v>Private Vanpool People</v>
      </c>
      <c r="C359" s="120">
        <f>'Entering 1'!D691</f>
        <v>0</v>
      </c>
      <c r="D359" s="121">
        <f>'Entering 1'!E691</f>
        <v>0</v>
      </c>
      <c r="E359" s="121">
        <f>'Entering 1'!F691</f>
        <v>0</v>
      </c>
      <c r="F359" s="121">
        <f>'Entering 1'!G691</f>
        <v>0</v>
      </c>
      <c r="G359" s="121">
        <f>'Entering 1'!H691</f>
        <v>0</v>
      </c>
      <c r="H359" s="121">
        <f>'Entering 1'!I691</f>
        <v>0</v>
      </c>
      <c r="I359" s="121">
        <f>'Entering 1'!J691</f>
        <v>0</v>
      </c>
      <c r="J359" s="121">
        <f>'Entering 1'!K691</f>
        <v>0</v>
      </c>
      <c r="K359" s="121">
        <f>'Entering 1'!L691</f>
        <v>0</v>
      </c>
      <c r="L359" s="121">
        <f>'Entering 1'!M691</f>
        <v>0</v>
      </c>
      <c r="M359" s="121">
        <f>'Entering 1'!N691</f>
        <v>0</v>
      </c>
      <c r="N359" s="121">
        <f>'Entering 1'!O691</f>
        <v>0</v>
      </c>
      <c r="O359" s="121">
        <f>'Entering 1'!P691</f>
        <v>0</v>
      </c>
      <c r="P359" s="121">
        <f>'Entering 1'!Q691</f>
        <v>0</v>
      </c>
      <c r="Q359" s="121">
        <f>'Entering 1'!R691</f>
        <v>0</v>
      </c>
      <c r="R359" s="122">
        <f>'Entering 1'!S691</f>
        <v>0</v>
      </c>
    </row>
    <row r="360" spans="1:18" ht="12" customHeight="1">
      <c r="A360" s="352"/>
      <c r="B360" s="28" t="str">
        <f>'Entering 1'!C692</f>
        <v>Taxi People</v>
      </c>
      <c r="C360" s="120">
        <f>'Entering 1'!D692</f>
        <v>0</v>
      </c>
      <c r="D360" s="121">
        <f>'Entering 1'!E692</f>
        <v>0</v>
      </c>
      <c r="E360" s="121">
        <f>'Entering 1'!F692</f>
        <v>0</v>
      </c>
      <c r="F360" s="121">
        <f>'Entering 1'!G692</f>
        <v>0</v>
      </c>
      <c r="G360" s="121">
        <f>'Entering 1'!H692</f>
        <v>0</v>
      </c>
      <c r="H360" s="121">
        <f>'Entering 1'!I692</f>
        <v>0</v>
      </c>
      <c r="I360" s="121">
        <f>'Entering 1'!J692</f>
        <v>0</v>
      </c>
      <c r="J360" s="121">
        <f>'Entering 1'!K692</f>
        <v>0</v>
      </c>
      <c r="K360" s="121">
        <f>'Entering 1'!L692</f>
        <v>0</v>
      </c>
      <c r="L360" s="121">
        <f>'Entering 1'!M692</f>
        <v>0</v>
      </c>
      <c r="M360" s="121">
        <f>'Entering 1'!N692</f>
        <v>0</v>
      </c>
      <c r="N360" s="121">
        <f>'Entering 1'!O692</f>
        <v>0</v>
      </c>
      <c r="O360" s="121">
        <f>'Entering 1'!P692</f>
        <v>0</v>
      </c>
      <c r="P360" s="121">
        <f>'Entering 1'!Q692</f>
        <v>0</v>
      </c>
      <c r="Q360" s="121">
        <f>'Entering 1'!R692</f>
        <v>0</v>
      </c>
      <c r="R360" s="122">
        <f>'Entering 1'!S692</f>
        <v>0</v>
      </c>
    </row>
    <row r="361" spans="1:18" ht="12" customHeight="1">
      <c r="A361" s="352"/>
      <c r="B361" s="28" t="str">
        <f>'Entering 1'!C693</f>
        <v>Uber/Lyft People</v>
      </c>
      <c r="C361" s="120">
        <f>'Entering 1'!D693</f>
        <v>0</v>
      </c>
      <c r="D361" s="121">
        <f>'Entering 1'!E693</f>
        <v>0</v>
      </c>
      <c r="E361" s="121">
        <f>'Entering 1'!F693</f>
        <v>0</v>
      </c>
      <c r="F361" s="121">
        <f>'Entering 1'!G693</f>
        <v>0</v>
      </c>
      <c r="G361" s="121">
        <f>'Entering 1'!H693</f>
        <v>0</v>
      </c>
      <c r="H361" s="121">
        <f>'Entering 1'!I693</f>
        <v>0</v>
      </c>
      <c r="I361" s="121">
        <f>'Entering 1'!J693</f>
        <v>0</v>
      </c>
      <c r="J361" s="121">
        <f>'Entering 1'!K693</f>
        <v>0</v>
      </c>
      <c r="K361" s="121">
        <f>'Entering 1'!L693</f>
        <v>0</v>
      </c>
      <c r="L361" s="121">
        <f>'Entering 1'!M693</f>
        <v>0</v>
      </c>
      <c r="M361" s="121">
        <f>'Entering 1'!N693</f>
        <v>0</v>
      </c>
      <c r="N361" s="121">
        <f>'Entering 1'!O693</f>
        <v>0</v>
      </c>
      <c r="O361" s="121">
        <f>'Entering 1'!P693</f>
        <v>0</v>
      </c>
      <c r="P361" s="121">
        <f>'Entering 1'!Q693</f>
        <v>0</v>
      </c>
      <c r="Q361" s="121">
        <f>'Entering 1'!R693</f>
        <v>0</v>
      </c>
      <c r="R361" s="122">
        <f>'Entering 1'!S693</f>
        <v>0</v>
      </c>
    </row>
    <row r="362" spans="1:18" ht="12" customHeight="1">
      <c r="A362" s="352"/>
      <c r="B362" s="137" t="s">
        <v>239</v>
      </c>
      <c r="C362" s="123">
        <f t="shared" ref="C362:R362" si="66">SUM(C350,C352:C356)</f>
        <v>0</v>
      </c>
      <c r="D362" s="39">
        <f t="shared" si="66"/>
        <v>0</v>
      </c>
      <c r="E362" s="39">
        <f t="shared" si="66"/>
        <v>0</v>
      </c>
      <c r="F362" s="39">
        <f t="shared" si="66"/>
        <v>0</v>
      </c>
      <c r="G362" s="39">
        <f t="shared" si="66"/>
        <v>0</v>
      </c>
      <c r="H362" s="39">
        <f t="shared" si="66"/>
        <v>0</v>
      </c>
      <c r="I362" s="39">
        <f t="shared" si="66"/>
        <v>0</v>
      </c>
      <c r="J362" s="39">
        <f t="shared" si="66"/>
        <v>0</v>
      </c>
      <c r="K362" s="39">
        <f t="shared" si="66"/>
        <v>0</v>
      </c>
      <c r="L362" s="39">
        <f t="shared" si="66"/>
        <v>0</v>
      </c>
      <c r="M362" s="39">
        <f t="shared" si="66"/>
        <v>0</v>
      </c>
      <c r="N362" s="39">
        <f t="shared" si="66"/>
        <v>0</v>
      </c>
      <c r="O362" s="39">
        <f t="shared" si="66"/>
        <v>0</v>
      </c>
      <c r="P362" s="39">
        <f t="shared" si="66"/>
        <v>0</v>
      </c>
      <c r="Q362" s="39">
        <f t="shared" si="66"/>
        <v>0</v>
      </c>
      <c r="R362" s="124">
        <f t="shared" si="66"/>
        <v>0</v>
      </c>
    </row>
    <row r="363" spans="1:18" ht="12" customHeight="1">
      <c r="A363" s="352"/>
      <c r="B363" s="137" t="s">
        <v>240</v>
      </c>
      <c r="C363" s="123">
        <f t="shared" ref="C363:R363" si="67">(C351+SUM(C357:C361))</f>
        <v>0</v>
      </c>
      <c r="D363" s="39">
        <f t="shared" si="67"/>
        <v>0</v>
      </c>
      <c r="E363" s="39">
        <f t="shared" si="67"/>
        <v>0</v>
      </c>
      <c r="F363" s="39">
        <f t="shared" si="67"/>
        <v>0</v>
      </c>
      <c r="G363" s="39">
        <f t="shared" si="67"/>
        <v>0</v>
      </c>
      <c r="H363" s="39">
        <f t="shared" si="67"/>
        <v>0</v>
      </c>
      <c r="I363" s="39">
        <f t="shared" si="67"/>
        <v>0</v>
      </c>
      <c r="J363" s="39">
        <f t="shared" si="67"/>
        <v>0</v>
      </c>
      <c r="K363" s="39">
        <f t="shared" si="67"/>
        <v>0</v>
      </c>
      <c r="L363" s="39">
        <f t="shared" si="67"/>
        <v>0</v>
      </c>
      <c r="M363" s="39">
        <f t="shared" si="67"/>
        <v>0</v>
      </c>
      <c r="N363" s="39">
        <f t="shared" si="67"/>
        <v>0</v>
      </c>
      <c r="O363" s="39">
        <f t="shared" si="67"/>
        <v>0</v>
      </c>
      <c r="P363" s="39">
        <f t="shared" si="67"/>
        <v>0</v>
      </c>
      <c r="Q363" s="39">
        <f t="shared" si="67"/>
        <v>0</v>
      </c>
      <c r="R363" s="124">
        <f t="shared" si="67"/>
        <v>0</v>
      </c>
    </row>
    <row r="364" spans="1:18" ht="12" customHeight="1">
      <c r="A364" s="365" t="s">
        <v>205</v>
      </c>
      <c r="B364" s="155" t="str">
        <f>'Entering 1'!C702</f>
        <v>Automobiles (2 People)</v>
      </c>
      <c r="C364" s="117">
        <f>'Entering 1'!D702</f>
        <v>0</v>
      </c>
      <c r="D364" s="117">
        <f>'Entering 1'!E702</f>
        <v>0</v>
      </c>
      <c r="E364" s="117">
        <f>'Entering 1'!F702</f>
        <v>0</v>
      </c>
      <c r="F364" s="117">
        <f>'Entering 1'!G702</f>
        <v>0</v>
      </c>
      <c r="G364" s="117">
        <f>'Entering 1'!H702</f>
        <v>0</v>
      </c>
      <c r="H364" s="117">
        <f>'Entering 1'!I702</f>
        <v>0</v>
      </c>
      <c r="I364" s="117">
        <f>'Entering 1'!J702</f>
        <v>0</v>
      </c>
      <c r="J364" s="117"/>
      <c r="K364" s="117">
        <f>'Entering 1'!L702</f>
        <v>0</v>
      </c>
      <c r="L364" s="117">
        <f>'Entering 1'!M702</f>
        <v>0</v>
      </c>
      <c r="M364" s="117">
        <f>'Entering 1'!N702</f>
        <v>0</v>
      </c>
      <c r="N364" s="117">
        <f>'Entering 1'!O702</f>
        <v>0</v>
      </c>
      <c r="O364" s="117">
        <f>'Entering 1'!P702</f>
        <v>0</v>
      </c>
      <c r="P364" s="117">
        <f>'Entering 1'!Q702</f>
        <v>0</v>
      </c>
      <c r="Q364" s="117">
        <f>'Entering 1'!R702</f>
        <v>0</v>
      </c>
      <c r="R364" s="119">
        <f>'Entering 1'!S702</f>
        <v>0</v>
      </c>
    </row>
    <row r="365" spans="1:18" ht="12" customHeight="1">
      <c r="A365" s="352"/>
      <c r="B365" s="116" t="str">
        <f>'Entering 1'!C703</f>
        <v>Automobiles (3 People)</v>
      </c>
      <c r="C365" s="123">
        <f>'Entering 1'!D703</f>
        <v>0</v>
      </c>
      <c r="D365" s="39">
        <f>'Entering 1'!E703</f>
        <v>0</v>
      </c>
      <c r="E365" s="39">
        <f>'Entering 1'!F703</f>
        <v>0</v>
      </c>
      <c r="F365" s="39">
        <f>'Entering 1'!G703</f>
        <v>0</v>
      </c>
      <c r="G365" s="39">
        <f>'Entering 1'!H703</f>
        <v>0</v>
      </c>
      <c r="H365" s="39">
        <f>'Entering 1'!I703</f>
        <v>0</v>
      </c>
      <c r="I365" s="39">
        <f>'Entering 1'!J703</f>
        <v>0</v>
      </c>
      <c r="J365" s="39">
        <f>'Entering 1'!K703</f>
        <v>0</v>
      </c>
      <c r="K365" s="39">
        <f>'Entering 1'!L703</f>
        <v>0</v>
      </c>
      <c r="L365" s="39">
        <f>'Entering 1'!M703</f>
        <v>0</v>
      </c>
      <c r="M365" s="39">
        <f>'Entering 1'!N703</f>
        <v>0</v>
      </c>
      <c r="N365" s="39">
        <f>'Entering 1'!O703</f>
        <v>0</v>
      </c>
      <c r="O365" s="39">
        <f>'Entering 1'!P703</f>
        <v>0</v>
      </c>
      <c r="P365" s="39">
        <f>'Entering 1'!Q703</f>
        <v>0</v>
      </c>
      <c r="Q365" s="39">
        <f>'Entering 1'!R703</f>
        <v>0</v>
      </c>
      <c r="R365" s="124">
        <f>'Entering 1'!S703</f>
        <v>0</v>
      </c>
    </row>
    <row r="366" spans="1:18" ht="12" customHeight="1">
      <c r="A366" s="352"/>
      <c r="B366" s="116" t="str">
        <f>'Entering 1'!C704</f>
        <v>Automobiles (4 People)</v>
      </c>
      <c r="C366" s="123">
        <f>'Entering 1'!D704</f>
        <v>0</v>
      </c>
      <c r="D366" s="39">
        <f>'Entering 1'!E704</f>
        <v>0</v>
      </c>
      <c r="E366" s="39">
        <f>'Entering 1'!F704</f>
        <v>0</v>
      </c>
      <c r="F366" s="39">
        <f>'Entering 1'!G704</f>
        <v>0</v>
      </c>
      <c r="G366" s="39">
        <f>'Entering 1'!H704</f>
        <v>0</v>
      </c>
      <c r="H366" s="39">
        <f>'Entering 1'!I704</f>
        <v>0</v>
      </c>
      <c r="I366" s="39">
        <f>'Entering 1'!J704</f>
        <v>0</v>
      </c>
      <c r="J366" s="39">
        <f>'Entering 1'!K704</f>
        <v>0</v>
      </c>
      <c r="K366" s="39">
        <f>'Entering 1'!L704</f>
        <v>0</v>
      </c>
      <c r="L366" s="39">
        <f>'Entering 1'!M704</f>
        <v>0</v>
      </c>
      <c r="M366" s="39">
        <f>'Entering 1'!N704</f>
        <v>0</v>
      </c>
      <c r="N366" s="39">
        <f>'Entering 1'!O704</f>
        <v>0</v>
      </c>
      <c r="O366" s="39">
        <f>'Entering 1'!P704</f>
        <v>0</v>
      </c>
      <c r="P366" s="39">
        <f>'Entering 1'!Q704</f>
        <v>0</v>
      </c>
      <c r="Q366" s="39">
        <f>'Entering 1'!R704</f>
        <v>0</v>
      </c>
      <c r="R366" s="124">
        <f>'Entering 1'!S704</f>
        <v>0</v>
      </c>
    </row>
    <row r="367" spans="1:18" ht="12" customHeight="1">
      <c r="A367" s="352"/>
      <c r="B367" s="116" t="str">
        <f>'Entering 1'!C705</f>
        <v>Automobiles (5 People)</v>
      </c>
      <c r="C367" s="123">
        <f>'Entering 1'!D705</f>
        <v>0</v>
      </c>
      <c r="D367" s="39">
        <f>'Entering 1'!E705</f>
        <v>0</v>
      </c>
      <c r="E367" s="39">
        <f>'Entering 1'!F705</f>
        <v>0</v>
      </c>
      <c r="F367" s="39">
        <f>'Entering 1'!G705</f>
        <v>0</v>
      </c>
      <c r="G367" s="39">
        <f>'Entering 1'!H705</f>
        <v>0</v>
      </c>
      <c r="H367" s="39">
        <f>'Entering 1'!I705</f>
        <v>0</v>
      </c>
      <c r="I367" s="39">
        <f>'Entering 1'!J705</f>
        <v>0</v>
      </c>
      <c r="J367" s="39">
        <f>'Entering 1'!K705</f>
        <v>0</v>
      </c>
      <c r="K367" s="39">
        <f>'Entering 1'!L705</f>
        <v>0</v>
      </c>
      <c r="L367" s="39">
        <f>'Entering 1'!M705</f>
        <v>0</v>
      </c>
      <c r="M367" s="39">
        <f>'Entering 1'!N705</f>
        <v>0</v>
      </c>
      <c r="N367" s="39">
        <f>'Entering 1'!O705</f>
        <v>0</v>
      </c>
      <c r="O367" s="39">
        <f>'Entering 1'!P705</f>
        <v>0</v>
      </c>
      <c r="P367" s="39">
        <f>'Entering 1'!Q705</f>
        <v>0</v>
      </c>
      <c r="Q367" s="39">
        <f>'Entering 1'!R705</f>
        <v>0</v>
      </c>
      <c r="R367" s="124">
        <f>'Entering 1'!S705</f>
        <v>0</v>
      </c>
    </row>
    <row r="368" spans="1:18" ht="12" customHeight="1">
      <c r="A368" s="352"/>
      <c r="B368" s="116" t="str">
        <f>'Entering 1'!C706</f>
        <v>Automobiles (6 People)</v>
      </c>
      <c r="C368" s="123">
        <f>'Entering 1'!D706</f>
        <v>0</v>
      </c>
      <c r="D368" s="39">
        <f>'Entering 1'!E706</f>
        <v>0</v>
      </c>
      <c r="E368" s="39">
        <f>'Entering 1'!F706</f>
        <v>0</v>
      </c>
      <c r="F368" s="39">
        <f>'Entering 1'!G706</f>
        <v>0</v>
      </c>
      <c r="G368" s="39">
        <f>'Entering 1'!H706</f>
        <v>0</v>
      </c>
      <c r="H368" s="39">
        <f>'Entering 1'!I706</f>
        <v>0</v>
      </c>
      <c r="I368" s="39">
        <f>'Entering 1'!J706</f>
        <v>0</v>
      </c>
      <c r="J368" s="39">
        <f>'Entering 1'!K706</f>
        <v>0</v>
      </c>
      <c r="K368" s="39">
        <f>'Entering 1'!L706</f>
        <v>0</v>
      </c>
      <c r="L368" s="39">
        <f>'Entering 1'!M706</f>
        <v>0</v>
      </c>
      <c r="M368" s="39">
        <f>'Entering 1'!N706</f>
        <v>0</v>
      </c>
      <c r="N368" s="39">
        <f>'Entering 1'!O706</f>
        <v>0</v>
      </c>
      <c r="O368" s="39">
        <f>'Entering 1'!P706</f>
        <v>0</v>
      </c>
      <c r="P368" s="39">
        <f>'Entering 1'!Q706</f>
        <v>0</v>
      </c>
      <c r="Q368" s="39">
        <f>'Entering 1'!R706</f>
        <v>0</v>
      </c>
      <c r="R368" s="124">
        <f>'Entering 1'!S706</f>
        <v>0</v>
      </c>
    </row>
    <row r="369" spans="1:18" ht="12" customHeight="1">
      <c r="A369" s="352"/>
      <c r="B369" s="116" t="str">
        <f>'Entering 1'!C707</f>
        <v>Automobiles (7 People)</v>
      </c>
      <c r="C369" s="123">
        <f>'Entering 1'!D707</f>
        <v>0</v>
      </c>
      <c r="D369" s="39">
        <f>'Entering 1'!E707</f>
        <v>0</v>
      </c>
      <c r="E369" s="39">
        <f>'Entering 1'!F707</f>
        <v>0</v>
      </c>
      <c r="F369" s="39">
        <f>'Entering 1'!G707</f>
        <v>0</v>
      </c>
      <c r="G369" s="39">
        <f>'Entering 1'!H707</f>
        <v>0</v>
      </c>
      <c r="H369" s="39">
        <f>'Entering 1'!I707</f>
        <v>0</v>
      </c>
      <c r="I369" s="39">
        <f>'Entering 1'!J707</f>
        <v>0</v>
      </c>
      <c r="J369" s="39">
        <f>'Entering 1'!K707</f>
        <v>0</v>
      </c>
      <c r="K369" s="39">
        <f>'Entering 1'!L707</f>
        <v>0</v>
      </c>
      <c r="L369" s="39">
        <f>'Entering 1'!M707</f>
        <v>0</v>
      </c>
      <c r="M369" s="39">
        <f>'Entering 1'!N707</f>
        <v>0</v>
      </c>
      <c r="N369" s="39">
        <f>'Entering 1'!O707</f>
        <v>0</v>
      </c>
      <c r="O369" s="39">
        <f>'Entering 1'!P707</f>
        <v>0</v>
      </c>
      <c r="P369" s="39">
        <f>'Entering 1'!Q707</f>
        <v>0</v>
      </c>
      <c r="Q369" s="39">
        <f>'Entering 1'!R707</f>
        <v>0</v>
      </c>
      <c r="R369" s="124">
        <f>'Entering 1'!S707</f>
        <v>0</v>
      </c>
    </row>
    <row r="370" spans="1:18" ht="12" customHeight="1">
      <c r="A370" s="352"/>
      <c r="B370" s="157" t="str">
        <f>'Entering 1'!C708</f>
        <v>Automobiles (8 People)</v>
      </c>
      <c r="C370" s="147">
        <f>'Entering 1'!D708</f>
        <v>0</v>
      </c>
      <c r="D370" s="148">
        <f>'Entering 1'!E708</f>
        <v>0</v>
      </c>
      <c r="E370" s="148">
        <f>'Entering 1'!F708</f>
        <v>0</v>
      </c>
      <c r="F370" s="148">
        <f>'Entering 1'!G708</f>
        <v>0</v>
      </c>
      <c r="G370" s="148">
        <f>'Entering 1'!H708</f>
        <v>0</v>
      </c>
      <c r="H370" s="148">
        <f>'Entering 1'!I708</f>
        <v>0</v>
      </c>
      <c r="I370" s="148">
        <f>'Entering 1'!J708</f>
        <v>0</v>
      </c>
      <c r="J370" s="148">
        <f>'Entering 1'!K708</f>
        <v>0</v>
      </c>
      <c r="K370" s="148">
        <f>'Entering 1'!L708</f>
        <v>0</v>
      </c>
      <c r="L370" s="148">
        <f>'Entering 1'!M708</f>
        <v>0</v>
      </c>
      <c r="M370" s="148">
        <f>'Entering 1'!N708</f>
        <v>0</v>
      </c>
      <c r="N370" s="148">
        <f>'Entering 1'!O708</f>
        <v>0</v>
      </c>
      <c r="O370" s="148">
        <f>'Entering 1'!P708</f>
        <v>0</v>
      </c>
      <c r="P370" s="148">
        <f>'Entering 1'!Q708</f>
        <v>0</v>
      </c>
      <c r="Q370" s="148">
        <f>'Entering 1'!R708</f>
        <v>0</v>
      </c>
      <c r="R370" s="149">
        <f>'Entering 1'!S708</f>
        <v>0</v>
      </c>
    </row>
    <row r="371" spans="1:18" ht="12" customHeight="1">
      <c r="A371" s="352"/>
      <c r="B371" s="20" t="s">
        <v>235</v>
      </c>
      <c r="C371" s="21">
        <f t="shared" ref="C371:R371" si="68">SUM(C364:C370)</f>
        <v>0</v>
      </c>
      <c r="D371" s="22">
        <f t="shared" si="68"/>
        <v>0</v>
      </c>
      <c r="E371" s="22">
        <f t="shared" si="68"/>
        <v>0</v>
      </c>
      <c r="F371" s="22">
        <f t="shared" si="68"/>
        <v>0</v>
      </c>
      <c r="G371" s="22">
        <f t="shared" si="68"/>
        <v>0</v>
      </c>
      <c r="H371" s="22">
        <f t="shared" si="68"/>
        <v>0</v>
      </c>
      <c r="I371" s="22">
        <f t="shared" si="68"/>
        <v>0</v>
      </c>
      <c r="J371" s="22">
        <f t="shared" si="68"/>
        <v>0</v>
      </c>
      <c r="K371" s="22">
        <f t="shared" si="68"/>
        <v>0</v>
      </c>
      <c r="L371" s="22">
        <f t="shared" si="68"/>
        <v>0</v>
      </c>
      <c r="M371" s="22">
        <f t="shared" si="68"/>
        <v>0</v>
      </c>
      <c r="N371" s="22">
        <f t="shared" si="68"/>
        <v>0</v>
      </c>
      <c r="O371" s="22">
        <f t="shared" si="68"/>
        <v>0</v>
      </c>
      <c r="P371" s="22">
        <f t="shared" si="68"/>
        <v>0</v>
      </c>
      <c r="Q371" s="22">
        <f t="shared" si="68"/>
        <v>0</v>
      </c>
      <c r="R371" s="23">
        <f t="shared" si="68"/>
        <v>0</v>
      </c>
    </row>
    <row r="372" spans="1:18" ht="12" customHeight="1">
      <c r="A372" s="352"/>
      <c r="B372" s="146" t="s">
        <v>236</v>
      </c>
      <c r="C372" s="147">
        <f t="shared" ref="C372:R372" si="69">(C364*2)+(C365*3)+(C366*4)+(C367*5)+(C368*6)+(C369*7)+(C370*8)</f>
        <v>0</v>
      </c>
      <c r="D372" s="148">
        <f t="shared" si="69"/>
        <v>0</v>
      </c>
      <c r="E372" s="148">
        <f t="shared" si="69"/>
        <v>0</v>
      </c>
      <c r="F372" s="148">
        <f t="shared" si="69"/>
        <v>0</v>
      </c>
      <c r="G372" s="148">
        <f t="shared" si="69"/>
        <v>0</v>
      </c>
      <c r="H372" s="148">
        <f t="shared" si="69"/>
        <v>0</v>
      </c>
      <c r="I372" s="148">
        <f t="shared" si="69"/>
        <v>0</v>
      </c>
      <c r="J372" s="148">
        <f t="shared" si="69"/>
        <v>0</v>
      </c>
      <c r="K372" s="148">
        <f t="shared" si="69"/>
        <v>0</v>
      </c>
      <c r="L372" s="148">
        <f t="shared" si="69"/>
        <v>0</v>
      </c>
      <c r="M372" s="148">
        <f t="shared" si="69"/>
        <v>0</v>
      </c>
      <c r="N372" s="148">
        <f t="shared" si="69"/>
        <v>0</v>
      </c>
      <c r="O372" s="148">
        <f t="shared" si="69"/>
        <v>0</v>
      </c>
      <c r="P372" s="148">
        <f t="shared" si="69"/>
        <v>0</v>
      </c>
      <c r="Q372" s="148">
        <f t="shared" si="69"/>
        <v>0</v>
      </c>
      <c r="R372" s="149">
        <f t="shared" si="69"/>
        <v>0</v>
      </c>
    </row>
    <row r="373" spans="1:18" ht="12" customHeight="1">
      <c r="A373" s="352"/>
      <c r="B373" s="132" t="str">
        <f>'Entering 1'!C709</f>
        <v>MTS Shuttles</v>
      </c>
      <c r="C373" s="123">
        <f>'Entering 1'!D709</f>
        <v>0</v>
      </c>
      <c r="D373" s="39">
        <f>'Entering 1'!E709</f>
        <v>0</v>
      </c>
      <c r="E373" s="39">
        <f>'Entering 1'!F709</f>
        <v>0</v>
      </c>
      <c r="F373" s="39">
        <f>'Entering 1'!G709</f>
        <v>0</v>
      </c>
      <c r="G373" s="39">
        <f>'Entering 1'!H709</f>
        <v>0</v>
      </c>
      <c r="H373" s="39">
        <f>'Entering 1'!I709</f>
        <v>0</v>
      </c>
      <c r="I373" s="39">
        <f>'Entering 1'!J709</f>
        <v>0</v>
      </c>
      <c r="J373" s="39">
        <f>'Entering 1'!K709</f>
        <v>0</v>
      </c>
      <c r="K373" s="39">
        <f>'Entering 1'!L709</f>
        <v>0</v>
      </c>
      <c r="L373" s="39">
        <f>'Entering 1'!M709</f>
        <v>0</v>
      </c>
      <c r="M373" s="39">
        <f>'Entering 1'!N709</f>
        <v>0</v>
      </c>
      <c r="N373" s="39">
        <f>'Entering 1'!O709</f>
        <v>0</v>
      </c>
      <c r="O373" s="39">
        <f>'Entering 1'!P709</f>
        <v>0</v>
      </c>
      <c r="P373" s="39">
        <f>'Entering 1'!Q709</f>
        <v>0</v>
      </c>
      <c r="Q373" s="39">
        <f>'Entering 1'!R709</f>
        <v>0</v>
      </c>
      <c r="R373" s="124">
        <f>'Entering 1'!S709</f>
        <v>0</v>
      </c>
    </row>
    <row r="374" spans="1:18" ht="12" customHeight="1">
      <c r="A374" s="352"/>
      <c r="B374" s="132" t="str">
        <f>'Entering 1'!C710</f>
        <v>Private Shuttles</v>
      </c>
      <c r="C374" s="123">
        <f>'Entering 1'!D710</f>
        <v>0</v>
      </c>
      <c r="D374" s="39">
        <f>'Entering 1'!E710</f>
        <v>0</v>
      </c>
      <c r="E374" s="39">
        <f>'Entering 1'!F710</f>
        <v>0</v>
      </c>
      <c r="F374" s="39">
        <f>'Entering 1'!G710</f>
        <v>0</v>
      </c>
      <c r="G374" s="39">
        <f>'Entering 1'!H710</f>
        <v>0</v>
      </c>
      <c r="H374" s="39">
        <f>'Entering 1'!I710</f>
        <v>0</v>
      </c>
      <c r="I374" s="39">
        <f>'Entering 1'!J710</f>
        <v>0</v>
      </c>
      <c r="J374" s="39">
        <f>'Entering 1'!K710</f>
        <v>0</v>
      </c>
      <c r="K374" s="39">
        <f>'Entering 1'!L710</f>
        <v>0</v>
      </c>
      <c r="L374" s="39">
        <f>'Entering 1'!M710</f>
        <v>0</v>
      </c>
      <c r="M374" s="39">
        <f>'Entering 1'!N710</f>
        <v>0</v>
      </c>
      <c r="N374" s="39">
        <f>'Entering 1'!O710</f>
        <v>0</v>
      </c>
      <c r="O374" s="39">
        <f>'Entering 1'!P710</f>
        <v>0</v>
      </c>
      <c r="P374" s="39">
        <f>'Entering 1'!Q710</f>
        <v>0</v>
      </c>
      <c r="Q374" s="39">
        <f>'Entering 1'!R710</f>
        <v>0</v>
      </c>
      <c r="R374" s="124">
        <f>'Entering 1'!S710</f>
        <v>0</v>
      </c>
    </row>
    <row r="375" spans="1:18" ht="12" customHeight="1">
      <c r="A375" s="352"/>
      <c r="B375" s="132" t="str">
        <f>'Entering 1'!C711</f>
        <v>Private Vanpool Vehicles</v>
      </c>
      <c r="C375" s="123">
        <f>'Entering 1'!D711</f>
        <v>0</v>
      </c>
      <c r="D375" s="39">
        <f>'Entering 1'!E711</f>
        <v>0</v>
      </c>
      <c r="E375" s="39">
        <f>'Entering 1'!F711</f>
        <v>0</v>
      </c>
      <c r="F375" s="39">
        <f>'Entering 1'!G711</f>
        <v>0</v>
      </c>
      <c r="G375" s="39">
        <f>'Entering 1'!H711</f>
        <v>0</v>
      </c>
      <c r="H375" s="39">
        <f>'Entering 1'!I711</f>
        <v>0</v>
      </c>
      <c r="I375" s="39">
        <f>'Entering 1'!J711</f>
        <v>0</v>
      </c>
      <c r="J375" s="39">
        <f>'Entering 1'!K711</f>
        <v>0</v>
      </c>
      <c r="K375" s="39">
        <f>'Entering 1'!L711</f>
        <v>0</v>
      </c>
      <c r="L375" s="39">
        <f>'Entering 1'!M711</f>
        <v>0</v>
      </c>
      <c r="M375" s="39">
        <f>'Entering 1'!N711</f>
        <v>0</v>
      </c>
      <c r="N375" s="39">
        <f>'Entering 1'!O711</f>
        <v>0</v>
      </c>
      <c r="O375" s="39">
        <f>'Entering 1'!P711</f>
        <v>0</v>
      </c>
      <c r="P375" s="39">
        <f>'Entering 1'!Q711</f>
        <v>0</v>
      </c>
      <c r="Q375" s="39">
        <f>'Entering 1'!R711</f>
        <v>0</v>
      </c>
      <c r="R375" s="124">
        <f>'Entering 1'!S711</f>
        <v>0</v>
      </c>
    </row>
    <row r="376" spans="1:18" ht="12" customHeight="1">
      <c r="A376" s="352"/>
      <c r="B376" s="116" t="str">
        <f>'Entering 1'!C712</f>
        <v>Taxis</v>
      </c>
      <c r="C376" s="123">
        <f>'Entering 1'!D712</f>
        <v>0</v>
      </c>
      <c r="D376" s="39">
        <f>'Entering 1'!E712</f>
        <v>0</v>
      </c>
      <c r="E376" s="39">
        <f>'Entering 1'!F712</f>
        <v>0</v>
      </c>
      <c r="F376" s="39">
        <f>'Entering 1'!G712</f>
        <v>0</v>
      </c>
      <c r="G376" s="39">
        <f>'Entering 1'!H712</f>
        <v>0</v>
      </c>
      <c r="H376" s="39">
        <f>'Entering 1'!I712</f>
        <v>0</v>
      </c>
      <c r="I376" s="39">
        <f>'Entering 1'!J712</f>
        <v>0</v>
      </c>
      <c r="J376" s="39">
        <f>'Entering 1'!K712</f>
        <v>0</v>
      </c>
      <c r="K376" s="39">
        <f>'Entering 1'!L712</f>
        <v>0</v>
      </c>
      <c r="L376" s="39">
        <f>'Entering 1'!M712</f>
        <v>0</v>
      </c>
      <c r="M376" s="39">
        <f>'Entering 1'!N712</f>
        <v>0</v>
      </c>
      <c r="N376" s="39">
        <f>'Entering 1'!O712</f>
        <v>0</v>
      </c>
      <c r="O376" s="39">
        <f>'Entering 1'!P712</f>
        <v>0</v>
      </c>
      <c r="P376" s="39">
        <f>'Entering 1'!Q712</f>
        <v>0</v>
      </c>
      <c r="Q376" s="39">
        <f>'Entering 1'!R712</f>
        <v>0</v>
      </c>
      <c r="R376" s="124">
        <f>'Entering 1'!S712</f>
        <v>0</v>
      </c>
    </row>
    <row r="377" spans="1:18" ht="12" customHeight="1">
      <c r="A377" s="352"/>
      <c r="B377" s="132" t="str">
        <f>'Entering 1'!C713</f>
        <v>Uber/Lyft Vehicles</v>
      </c>
      <c r="C377" s="123">
        <f>'Entering 1'!D713</f>
        <v>0</v>
      </c>
      <c r="D377" s="39">
        <f>'Entering 1'!E713</f>
        <v>0</v>
      </c>
      <c r="E377" s="39">
        <f>'Entering 1'!F713</f>
        <v>0</v>
      </c>
      <c r="F377" s="39">
        <f>'Entering 1'!G713</f>
        <v>0</v>
      </c>
      <c r="G377" s="39">
        <f>'Entering 1'!H713</f>
        <v>0</v>
      </c>
      <c r="H377" s="39">
        <f>'Entering 1'!I713</f>
        <v>0</v>
      </c>
      <c r="I377" s="39">
        <f>'Entering 1'!J713</f>
        <v>0</v>
      </c>
      <c r="J377" s="39">
        <f>'Entering 1'!K713</f>
        <v>0</v>
      </c>
      <c r="K377" s="39">
        <f>'Entering 1'!L713</f>
        <v>0</v>
      </c>
      <c r="L377" s="39">
        <f>'Entering 1'!M713</f>
        <v>0</v>
      </c>
      <c r="M377" s="39">
        <f>'Entering 1'!N713</f>
        <v>0</v>
      </c>
      <c r="N377" s="39">
        <f>'Entering 1'!O713</f>
        <v>0</v>
      </c>
      <c r="O377" s="39">
        <f>'Entering 1'!P713</f>
        <v>0</v>
      </c>
      <c r="P377" s="39">
        <f>'Entering 1'!Q713</f>
        <v>0</v>
      </c>
      <c r="Q377" s="39">
        <f>'Entering 1'!R713</f>
        <v>0</v>
      </c>
      <c r="R377" s="124">
        <f>'Entering 1'!S713</f>
        <v>0</v>
      </c>
    </row>
    <row r="378" spans="1:18" ht="12" customHeight="1">
      <c r="A378" s="352"/>
      <c r="B378" s="28" t="str">
        <f>'Entering 1'!C726</f>
        <v>MTS Shuttle People</v>
      </c>
      <c r="C378" s="120">
        <f>'Entering 1'!D726</f>
        <v>0</v>
      </c>
      <c r="D378" s="121">
        <f>'Entering 1'!E726</f>
        <v>0</v>
      </c>
      <c r="E378" s="121">
        <f>'Entering 1'!F726</f>
        <v>0</v>
      </c>
      <c r="F378" s="121">
        <f>'Entering 1'!G726</f>
        <v>0</v>
      </c>
      <c r="G378" s="121">
        <f>'Entering 1'!H726</f>
        <v>0</v>
      </c>
      <c r="H378" s="121">
        <f>'Entering 1'!I726</f>
        <v>0</v>
      </c>
      <c r="I378" s="121">
        <f>'Entering 1'!J726</f>
        <v>0</v>
      </c>
      <c r="J378" s="121">
        <f>'Entering 1'!K726</f>
        <v>0</v>
      </c>
      <c r="K378" s="121">
        <f>'Entering 1'!L726</f>
        <v>0</v>
      </c>
      <c r="L378" s="121">
        <f>'Entering 1'!M726</f>
        <v>0</v>
      </c>
      <c r="M378" s="121">
        <f>'Entering 1'!N726</f>
        <v>0</v>
      </c>
      <c r="N378" s="121">
        <f>'Entering 1'!O726</f>
        <v>0</v>
      </c>
      <c r="O378" s="121">
        <f>'Entering 1'!P726</f>
        <v>0</v>
      </c>
      <c r="P378" s="121">
        <f>'Entering 1'!Q726</f>
        <v>0</v>
      </c>
      <c r="Q378" s="121">
        <f>'Entering 1'!R726</f>
        <v>0</v>
      </c>
      <c r="R378" s="122">
        <f>'Entering 1'!S726</f>
        <v>0</v>
      </c>
    </row>
    <row r="379" spans="1:18" ht="12" customHeight="1">
      <c r="A379" s="352"/>
      <c r="B379" s="28" t="str">
        <f>'Entering 1'!C727</f>
        <v>Private Shuttle People</v>
      </c>
      <c r="C379" s="120">
        <f>'Entering 1'!D727</f>
        <v>0</v>
      </c>
      <c r="D379" s="121">
        <f>'Entering 1'!E727</f>
        <v>0</v>
      </c>
      <c r="E379" s="121">
        <f>'Entering 1'!F727</f>
        <v>0</v>
      </c>
      <c r="F379" s="121">
        <f>'Entering 1'!G727</f>
        <v>0</v>
      </c>
      <c r="G379" s="121">
        <f>'Entering 1'!H727</f>
        <v>0</v>
      </c>
      <c r="H379" s="121">
        <f>'Entering 1'!I727</f>
        <v>0</v>
      </c>
      <c r="I379" s="121">
        <f>'Entering 1'!J727</f>
        <v>0</v>
      </c>
      <c r="J379" s="121">
        <f>'Entering 1'!K727</f>
        <v>0</v>
      </c>
      <c r="K379" s="121">
        <f>'Entering 1'!L727</f>
        <v>0</v>
      </c>
      <c r="L379" s="121">
        <f>'Entering 1'!M727</f>
        <v>0</v>
      </c>
      <c r="M379" s="121">
        <f>'Entering 1'!N727</f>
        <v>0</v>
      </c>
      <c r="N379" s="121">
        <f>'Entering 1'!O727</f>
        <v>0</v>
      </c>
      <c r="O379" s="121">
        <f>'Entering 1'!P727</f>
        <v>0</v>
      </c>
      <c r="P379" s="121">
        <f>'Entering 1'!Q727</f>
        <v>0</v>
      </c>
      <c r="Q379" s="121">
        <f>'Entering 1'!R727</f>
        <v>0</v>
      </c>
      <c r="R379" s="122">
        <f>'Entering 1'!S727</f>
        <v>0</v>
      </c>
    </row>
    <row r="380" spans="1:18" ht="12" customHeight="1">
      <c r="A380" s="352"/>
      <c r="B380" s="28" t="str">
        <f>'Entering 1'!C728</f>
        <v>Private Vanpool People</v>
      </c>
      <c r="C380" s="120">
        <f>'Entering 1'!D728</f>
        <v>0</v>
      </c>
      <c r="D380" s="121">
        <f>'Entering 1'!E728</f>
        <v>0</v>
      </c>
      <c r="E380" s="121">
        <f>'Entering 1'!F728</f>
        <v>0</v>
      </c>
      <c r="F380" s="121">
        <f>'Entering 1'!G728</f>
        <v>0</v>
      </c>
      <c r="G380" s="121">
        <f>'Entering 1'!H728</f>
        <v>0</v>
      </c>
      <c r="H380" s="121">
        <f>'Entering 1'!I728</f>
        <v>0</v>
      </c>
      <c r="I380" s="121">
        <f>'Entering 1'!J728</f>
        <v>0</v>
      </c>
      <c r="J380" s="121">
        <f>'Entering 1'!K728</f>
        <v>0</v>
      </c>
      <c r="K380" s="121">
        <f>'Entering 1'!L728</f>
        <v>0</v>
      </c>
      <c r="L380" s="121">
        <f>'Entering 1'!M728</f>
        <v>0</v>
      </c>
      <c r="M380" s="121">
        <f>'Entering 1'!N728</f>
        <v>0</v>
      </c>
      <c r="N380" s="121">
        <f>'Entering 1'!O728</f>
        <v>0</v>
      </c>
      <c r="O380" s="121">
        <f>'Entering 1'!P728</f>
        <v>0</v>
      </c>
      <c r="P380" s="121">
        <f>'Entering 1'!Q728</f>
        <v>0</v>
      </c>
      <c r="Q380" s="121">
        <f>'Entering 1'!R728</f>
        <v>0</v>
      </c>
      <c r="R380" s="122">
        <f>'Entering 1'!S728</f>
        <v>0</v>
      </c>
    </row>
    <row r="381" spans="1:18" ht="12" customHeight="1">
      <c r="A381" s="352"/>
      <c r="B381" s="28" t="str">
        <f>'Entering 1'!C729</f>
        <v>Taxi People</v>
      </c>
      <c r="C381" s="120">
        <f>'Entering 1'!D729</f>
        <v>0</v>
      </c>
      <c r="D381" s="121">
        <f>'Entering 1'!E729</f>
        <v>0</v>
      </c>
      <c r="E381" s="121">
        <f>'Entering 1'!F729</f>
        <v>0</v>
      </c>
      <c r="F381" s="121">
        <f>'Entering 1'!G729</f>
        <v>0</v>
      </c>
      <c r="G381" s="121">
        <f>'Entering 1'!H729</f>
        <v>0</v>
      </c>
      <c r="H381" s="121">
        <f>'Entering 1'!I729</f>
        <v>0</v>
      </c>
      <c r="I381" s="121">
        <f>'Entering 1'!J729</f>
        <v>0</v>
      </c>
      <c r="J381" s="121">
        <f>'Entering 1'!K729</f>
        <v>0</v>
      </c>
      <c r="K381" s="121">
        <f>'Entering 1'!L729</f>
        <v>0</v>
      </c>
      <c r="L381" s="121">
        <f>'Entering 1'!M729</f>
        <v>0</v>
      </c>
      <c r="M381" s="121">
        <f>'Entering 1'!N729</f>
        <v>0</v>
      </c>
      <c r="N381" s="121">
        <f>'Entering 1'!O729</f>
        <v>0</v>
      </c>
      <c r="O381" s="121">
        <f>'Entering 1'!P729</f>
        <v>0</v>
      </c>
      <c r="P381" s="121">
        <f>'Entering 1'!Q729</f>
        <v>0</v>
      </c>
      <c r="Q381" s="121">
        <f>'Entering 1'!R729</f>
        <v>0</v>
      </c>
      <c r="R381" s="122">
        <f>'Entering 1'!S729</f>
        <v>0</v>
      </c>
    </row>
    <row r="382" spans="1:18" ht="12" customHeight="1">
      <c r="A382" s="352"/>
      <c r="B382" s="28" t="str">
        <f>'Entering 1'!C730</f>
        <v>Uber/Lyft People</v>
      </c>
      <c r="C382" s="120">
        <f>'Entering 1'!D730</f>
        <v>0</v>
      </c>
      <c r="D382" s="121">
        <f>'Entering 1'!E730</f>
        <v>0</v>
      </c>
      <c r="E382" s="121">
        <f>'Entering 1'!F730</f>
        <v>0</v>
      </c>
      <c r="F382" s="121">
        <f>'Entering 1'!G730</f>
        <v>0</v>
      </c>
      <c r="G382" s="121">
        <f>'Entering 1'!H730</f>
        <v>0</v>
      </c>
      <c r="H382" s="121">
        <f>'Entering 1'!I730</f>
        <v>0</v>
      </c>
      <c r="I382" s="121">
        <f>'Entering 1'!J730</f>
        <v>0</v>
      </c>
      <c r="J382" s="121">
        <f>'Entering 1'!K730</f>
        <v>0</v>
      </c>
      <c r="K382" s="121">
        <f>'Entering 1'!L730</f>
        <v>0</v>
      </c>
      <c r="L382" s="121">
        <f>'Entering 1'!M730</f>
        <v>0</v>
      </c>
      <c r="M382" s="121">
        <f>'Entering 1'!N730</f>
        <v>0</v>
      </c>
      <c r="N382" s="121">
        <f>'Entering 1'!O730</f>
        <v>0</v>
      </c>
      <c r="O382" s="121">
        <f>'Entering 1'!P730</f>
        <v>0</v>
      </c>
      <c r="P382" s="121">
        <f>'Entering 1'!Q730</f>
        <v>0</v>
      </c>
      <c r="Q382" s="121">
        <f>'Entering 1'!R730</f>
        <v>0</v>
      </c>
      <c r="R382" s="122">
        <f>'Entering 1'!S730</f>
        <v>0</v>
      </c>
    </row>
    <row r="383" spans="1:18" ht="12" customHeight="1">
      <c r="A383" s="352"/>
      <c r="B383" s="137" t="s">
        <v>239</v>
      </c>
      <c r="C383" s="123">
        <f t="shared" ref="C383:R383" si="70">SUM(C371,C373:C377)</f>
        <v>0</v>
      </c>
      <c r="D383" s="39">
        <f t="shared" si="70"/>
        <v>0</v>
      </c>
      <c r="E383" s="39">
        <f t="shared" si="70"/>
        <v>0</v>
      </c>
      <c r="F383" s="39">
        <f t="shared" si="70"/>
        <v>0</v>
      </c>
      <c r="G383" s="39">
        <f t="shared" si="70"/>
        <v>0</v>
      </c>
      <c r="H383" s="39">
        <f t="shared" si="70"/>
        <v>0</v>
      </c>
      <c r="I383" s="39">
        <f t="shared" si="70"/>
        <v>0</v>
      </c>
      <c r="J383" s="39">
        <f t="shared" si="70"/>
        <v>0</v>
      </c>
      <c r="K383" s="39">
        <f t="shared" si="70"/>
        <v>0</v>
      </c>
      <c r="L383" s="39">
        <f t="shared" si="70"/>
        <v>0</v>
      </c>
      <c r="M383" s="39">
        <f t="shared" si="70"/>
        <v>0</v>
      </c>
      <c r="N383" s="39">
        <f t="shared" si="70"/>
        <v>0</v>
      </c>
      <c r="O383" s="39">
        <f t="shared" si="70"/>
        <v>0</v>
      </c>
      <c r="P383" s="39">
        <f t="shared" si="70"/>
        <v>0</v>
      </c>
      <c r="Q383" s="39">
        <f t="shared" si="70"/>
        <v>0</v>
      </c>
      <c r="R383" s="124">
        <f t="shared" si="70"/>
        <v>0</v>
      </c>
    </row>
    <row r="384" spans="1:18" ht="12" customHeight="1">
      <c r="A384" s="352"/>
      <c r="B384" s="137" t="s">
        <v>240</v>
      </c>
      <c r="C384" s="123">
        <f t="shared" ref="C384:R384" si="71">(C372+SUM(C378:C382))</f>
        <v>0</v>
      </c>
      <c r="D384" s="39">
        <f t="shared" si="71"/>
        <v>0</v>
      </c>
      <c r="E384" s="39">
        <f t="shared" si="71"/>
        <v>0</v>
      </c>
      <c r="F384" s="39">
        <f t="shared" si="71"/>
        <v>0</v>
      </c>
      <c r="G384" s="39">
        <f t="shared" si="71"/>
        <v>0</v>
      </c>
      <c r="H384" s="39">
        <f t="shared" si="71"/>
        <v>0</v>
      </c>
      <c r="I384" s="39">
        <f t="shared" si="71"/>
        <v>0</v>
      </c>
      <c r="J384" s="39">
        <f t="shared" si="71"/>
        <v>0</v>
      </c>
      <c r="K384" s="39">
        <f t="shared" si="71"/>
        <v>0</v>
      </c>
      <c r="L384" s="39">
        <f t="shared" si="71"/>
        <v>0</v>
      </c>
      <c r="M384" s="39">
        <f t="shared" si="71"/>
        <v>0</v>
      </c>
      <c r="N384" s="39">
        <f t="shared" si="71"/>
        <v>0</v>
      </c>
      <c r="O384" s="39">
        <f t="shared" si="71"/>
        <v>0</v>
      </c>
      <c r="P384" s="39">
        <f t="shared" si="71"/>
        <v>0</v>
      </c>
      <c r="Q384" s="39">
        <f t="shared" si="71"/>
        <v>0</v>
      </c>
      <c r="R384" s="124">
        <f t="shared" si="71"/>
        <v>0</v>
      </c>
    </row>
    <row r="385" spans="1:18" ht="12" hidden="1" customHeight="1">
      <c r="A385" s="365" t="s">
        <v>137</v>
      </c>
      <c r="B385" s="155" t="str">
        <f>'Entering 1'!C739</f>
        <v>Automobiles (2 People)</v>
      </c>
      <c r="C385" s="156">
        <f>'Entering 1'!D739</f>
        <v>0</v>
      </c>
      <c r="D385" s="117">
        <f>'Entering 1'!E739</f>
        <v>0</v>
      </c>
      <c r="E385" s="117">
        <f>'Entering 1'!F739</f>
        <v>0</v>
      </c>
      <c r="F385" s="117">
        <f>'Entering 1'!G739</f>
        <v>0</v>
      </c>
      <c r="G385" s="117">
        <f>'Entering 1'!H739</f>
        <v>0</v>
      </c>
      <c r="H385" s="117">
        <f>'Entering 1'!I739</f>
        <v>0</v>
      </c>
      <c r="I385" s="117">
        <f>'Entering 1'!J739</f>
        <v>0</v>
      </c>
      <c r="J385" s="117">
        <f>'Entering 1'!K739</f>
        <v>0</v>
      </c>
      <c r="K385" s="117">
        <f>'Entering 1'!L739</f>
        <v>0</v>
      </c>
      <c r="L385" s="117">
        <f>'Entering 1'!M739</f>
        <v>0</v>
      </c>
      <c r="M385" s="117">
        <f>'Entering 1'!N739</f>
        <v>0</v>
      </c>
      <c r="N385" s="117">
        <f>'Entering 1'!O739</f>
        <v>0</v>
      </c>
      <c r="O385" s="117">
        <f>'Entering 1'!P739</f>
        <v>0</v>
      </c>
      <c r="P385" s="117">
        <f>'Entering 1'!Q739</f>
        <v>0</v>
      </c>
      <c r="Q385" s="117">
        <f>'Entering 1'!R739</f>
        <v>0</v>
      </c>
      <c r="R385" s="119">
        <f>'Entering 1'!S739</f>
        <v>0</v>
      </c>
    </row>
    <row r="386" spans="1:18" ht="12" hidden="1" customHeight="1">
      <c r="A386" s="352"/>
      <c r="B386" s="116" t="str">
        <f>'Entering 1'!C740</f>
        <v>Automobiles (3 People)</v>
      </c>
      <c r="C386" s="123">
        <f>'Entering 1'!D740</f>
        <v>0</v>
      </c>
      <c r="D386" s="39">
        <f>'Entering 1'!E740</f>
        <v>0</v>
      </c>
      <c r="E386" s="39">
        <f>'Entering 1'!F740</f>
        <v>0</v>
      </c>
      <c r="F386" s="39">
        <f>'Entering 1'!G740</f>
        <v>0</v>
      </c>
      <c r="G386" s="39">
        <f>'Entering 1'!H740</f>
        <v>0</v>
      </c>
      <c r="H386" s="39">
        <f>'Entering 1'!I740</f>
        <v>0</v>
      </c>
      <c r="I386" s="39">
        <f>'Entering 1'!J740</f>
        <v>0</v>
      </c>
      <c r="J386" s="39">
        <f>'Entering 1'!K740</f>
        <v>0</v>
      </c>
      <c r="K386" s="39">
        <f>'Entering 1'!L740</f>
        <v>0</v>
      </c>
      <c r="L386" s="39">
        <f>'Entering 1'!M740</f>
        <v>0</v>
      </c>
      <c r="M386" s="39">
        <f>'Entering 1'!N740</f>
        <v>0</v>
      </c>
      <c r="N386" s="39">
        <f>'Entering 1'!O740</f>
        <v>0</v>
      </c>
      <c r="O386" s="39">
        <f>'Entering 1'!P740</f>
        <v>0</v>
      </c>
      <c r="P386" s="39">
        <f>'Entering 1'!Q740</f>
        <v>0</v>
      </c>
      <c r="Q386" s="39">
        <f>'Entering 1'!R740</f>
        <v>0</v>
      </c>
      <c r="R386" s="124">
        <f>'Entering 1'!S740</f>
        <v>0</v>
      </c>
    </row>
    <row r="387" spans="1:18" ht="12" hidden="1" customHeight="1">
      <c r="A387" s="352"/>
      <c r="B387" s="116" t="str">
        <f>'Entering 1'!C741</f>
        <v>Automobiles (4 People)</v>
      </c>
      <c r="C387" s="123">
        <f>'Entering 1'!D741</f>
        <v>0</v>
      </c>
      <c r="D387" s="39">
        <f>'Entering 1'!E741</f>
        <v>0</v>
      </c>
      <c r="E387" s="39">
        <f>'Entering 1'!F741</f>
        <v>0</v>
      </c>
      <c r="F387" s="39">
        <f>'Entering 1'!G741</f>
        <v>0</v>
      </c>
      <c r="G387" s="39">
        <f>'Entering 1'!H741</f>
        <v>0</v>
      </c>
      <c r="H387" s="39">
        <f>'Entering 1'!I741</f>
        <v>0</v>
      </c>
      <c r="I387" s="39">
        <f>'Entering 1'!J741</f>
        <v>0</v>
      </c>
      <c r="J387" s="39">
        <f>'Entering 1'!K741</f>
        <v>0</v>
      </c>
      <c r="K387" s="39">
        <f>'Entering 1'!L741</f>
        <v>0</v>
      </c>
      <c r="L387" s="39">
        <f>'Entering 1'!M741</f>
        <v>0</v>
      </c>
      <c r="M387" s="39">
        <f>'Entering 1'!N741</f>
        <v>0</v>
      </c>
      <c r="N387" s="39">
        <f>'Entering 1'!O741</f>
        <v>0</v>
      </c>
      <c r="O387" s="39">
        <f>'Entering 1'!P741</f>
        <v>0</v>
      </c>
      <c r="P387" s="39">
        <f>'Entering 1'!Q741</f>
        <v>0</v>
      </c>
      <c r="Q387" s="39">
        <f>'Entering 1'!R741</f>
        <v>0</v>
      </c>
      <c r="R387" s="124">
        <f>'Entering 1'!S741</f>
        <v>0</v>
      </c>
    </row>
    <row r="388" spans="1:18" ht="12" hidden="1" customHeight="1">
      <c r="A388" s="352"/>
      <c r="B388" s="116" t="str">
        <f>'Entering 1'!C742</f>
        <v>Automobiles (5 People)</v>
      </c>
      <c r="C388" s="123">
        <f>'Entering 1'!D742</f>
        <v>0</v>
      </c>
      <c r="D388" s="39">
        <f>'Entering 1'!E742</f>
        <v>0</v>
      </c>
      <c r="E388" s="39">
        <f>'Entering 1'!F742</f>
        <v>0</v>
      </c>
      <c r="F388" s="39">
        <f>'Entering 1'!G742</f>
        <v>0</v>
      </c>
      <c r="G388" s="39">
        <f>'Entering 1'!H742</f>
        <v>0</v>
      </c>
      <c r="H388" s="39">
        <f>'Entering 1'!I742</f>
        <v>0</v>
      </c>
      <c r="I388" s="39">
        <f>'Entering 1'!J742</f>
        <v>0</v>
      </c>
      <c r="J388" s="39">
        <f>'Entering 1'!K742</f>
        <v>0</v>
      </c>
      <c r="K388" s="39">
        <f>'Entering 1'!L742</f>
        <v>0</v>
      </c>
      <c r="L388" s="39">
        <f>'Entering 1'!M742</f>
        <v>0</v>
      </c>
      <c r="M388" s="39">
        <f>'Entering 1'!N742</f>
        <v>0</v>
      </c>
      <c r="N388" s="39">
        <f>'Entering 1'!O742</f>
        <v>0</v>
      </c>
      <c r="O388" s="39">
        <f>'Entering 1'!P742</f>
        <v>0</v>
      </c>
      <c r="P388" s="39">
        <f>'Entering 1'!Q742</f>
        <v>0</v>
      </c>
      <c r="Q388" s="39">
        <f>'Entering 1'!R742</f>
        <v>0</v>
      </c>
      <c r="R388" s="124">
        <f>'Entering 1'!S742</f>
        <v>0</v>
      </c>
    </row>
    <row r="389" spans="1:18" ht="12" hidden="1" customHeight="1">
      <c r="A389" s="352"/>
      <c r="B389" s="116" t="str">
        <f>'Entering 1'!C743</f>
        <v>Automobiles (6 People)</v>
      </c>
      <c r="C389" s="123">
        <f>'Entering 1'!D743</f>
        <v>0</v>
      </c>
      <c r="D389" s="39">
        <f>'Entering 1'!E743</f>
        <v>0</v>
      </c>
      <c r="E389" s="39">
        <f>'Entering 1'!F743</f>
        <v>0</v>
      </c>
      <c r="F389" s="39">
        <f>'Entering 1'!G743</f>
        <v>0</v>
      </c>
      <c r="G389" s="39">
        <f>'Entering 1'!H743</f>
        <v>0</v>
      </c>
      <c r="H389" s="39">
        <f>'Entering 1'!I743</f>
        <v>0</v>
      </c>
      <c r="I389" s="39">
        <f>'Entering 1'!J743</f>
        <v>0</v>
      </c>
      <c r="J389" s="39">
        <f>'Entering 1'!K743</f>
        <v>0</v>
      </c>
      <c r="K389" s="39">
        <f>'Entering 1'!L743</f>
        <v>0</v>
      </c>
      <c r="L389" s="39">
        <f>'Entering 1'!M743</f>
        <v>0</v>
      </c>
      <c r="M389" s="39">
        <f>'Entering 1'!N743</f>
        <v>0</v>
      </c>
      <c r="N389" s="39">
        <f>'Entering 1'!O743</f>
        <v>0</v>
      </c>
      <c r="O389" s="39">
        <f>'Entering 1'!P743</f>
        <v>0</v>
      </c>
      <c r="P389" s="39">
        <f>'Entering 1'!Q743</f>
        <v>0</v>
      </c>
      <c r="Q389" s="39">
        <f>'Entering 1'!R743</f>
        <v>0</v>
      </c>
      <c r="R389" s="124">
        <f>'Entering 1'!S743</f>
        <v>0</v>
      </c>
    </row>
    <row r="390" spans="1:18" ht="12" hidden="1" customHeight="1">
      <c r="A390" s="352"/>
      <c r="B390" s="116" t="str">
        <f>'Entering 1'!C744</f>
        <v>Automobiles (7 People)</v>
      </c>
      <c r="C390" s="123">
        <f>'Entering 1'!D744</f>
        <v>0</v>
      </c>
      <c r="D390" s="39">
        <f>'Entering 1'!E744</f>
        <v>0</v>
      </c>
      <c r="E390" s="39">
        <f>'Entering 1'!F744</f>
        <v>0</v>
      </c>
      <c r="F390" s="39">
        <f>'Entering 1'!G744</f>
        <v>0</v>
      </c>
      <c r="G390" s="39">
        <f>'Entering 1'!H744</f>
        <v>0</v>
      </c>
      <c r="H390" s="39">
        <f>'Entering 1'!I744</f>
        <v>0</v>
      </c>
      <c r="I390" s="39">
        <f>'Entering 1'!J744</f>
        <v>0</v>
      </c>
      <c r="J390" s="39">
        <f>'Entering 1'!K744</f>
        <v>0</v>
      </c>
      <c r="K390" s="39">
        <f>'Entering 1'!L744</f>
        <v>0</v>
      </c>
      <c r="L390" s="39">
        <f>'Entering 1'!M744</f>
        <v>0</v>
      </c>
      <c r="M390" s="39">
        <f>'Entering 1'!N744</f>
        <v>0</v>
      </c>
      <c r="N390" s="39">
        <f>'Entering 1'!O744</f>
        <v>0</v>
      </c>
      <c r="O390" s="39">
        <f>'Entering 1'!P744</f>
        <v>0</v>
      </c>
      <c r="P390" s="39">
        <f>'Entering 1'!Q744</f>
        <v>0</v>
      </c>
      <c r="Q390" s="39">
        <f>'Entering 1'!R744</f>
        <v>0</v>
      </c>
      <c r="R390" s="124">
        <f>'Entering 1'!S744</f>
        <v>0</v>
      </c>
    </row>
    <row r="391" spans="1:18" ht="12" hidden="1" customHeight="1">
      <c r="A391" s="352"/>
      <c r="B391" s="157" t="str">
        <f>'Entering 1'!C745</f>
        <v>Automobiles (8 People)</v>
      </c>
      <c r="C391" s="147">
        <f>'Entering 1'!D745</f>
        <v>0</v>
      </c>
      <c r="D391" s="148">
        <f>'Entering 1'!E745</f>
        <v>0</v>
      </c>
      <c r="E391" s="148">
        <f>'Entering 1'!F745</f>
        <v>0</v>
      </c>
      <c r="F391" s="148">
        <f>'Entering 1'!G745</f>
        <v>0</v>
      </c>
      <c r="G391" s="148">
        <f>'Entering 1'!H745</f>
        <v>0</v>
      </c>
      <c r="H391" s="148">
        <f>'Entering 1'!I745</f>
        <v>0</v>
      </c>
      <c r="I391" s="148">
        <f>'Entering 1'!J745</f>
        <v>0</v>
      </c>
      <c r="J391" s="148">
        <f>'Entering 1'!K745</f>
        <v>0</v>
      </c>
      <c r="K391" s="148">
        <f>'Entering 1'!L745</f>
        <v>0</v>
      </c>
      <c r="L391" s="148">
        <f>'Entering 1'!M745</f>
        <v>0</v>
      </c>
      <c r="M391" s="148">
        <f>'Entering 1'!N745</f>
        <v>0</v>
      </c>
      <c r="N391" s="148">
        <f>'Entering 1'!O745</f>
        <v>0</v>
      </c>
      <c r="O391" s="148">
        <f>'Entering 1'!P745</f>
        <v>0</v>
      </c>
      <c r="P391" s="148">
        <f>'Entering 1'!Q745</f>
        <v>0</v>
      </c>
      <c r="Q391" s="148">
        <f>'Entering 1'!R745</f>
        <v>0</v>
      </c>
      <c r="R391" s="149">
        <f>'Entering 1'!S745</f>
        <v>0</v>
      </c>
    </row>
    <row r="392" spans="1:18" ht="12" hidden="1" customHeight="1">
      <c r="A392" s="352"/>
      <c r="B392" s="20" t="s">
        <v>235</v>
      </c>
      <c r="C392" s="21">
        <f t="shared" ref="C392:R392" si="72">SUM(C385:C391)</f>
        <v>0</v>
      </c>
      <c r="D392" s="22">
        <f t="shared" si="72"/>
        <v>0</v>
      </c>
      <c r="E392" s="22">
        <f t="shared" si="72"/>
        <v>0</v>
      </c>
      <c r="F392" s="22">
        <f t="shared" si="72"/>
        <v>0</v>
      </c>
      <c r="G392" s="22">
        <f t="shared" si="72"/>
        <v>0</v>
      </c>
      <c r="H392" s="22">
        <f t="shared" si="72"/>
        <v>0</v>
      </c>
      <c r="I392" s="22">
        <f t="shared" si="72"/>
        <v>0</v>
      </c>
      <c r="J392" s="22">
        <f t="shared" si="72"/>
        <v>0</v>
      </c>
      <c r="K392" s="22">
        <f t="shared" si="72"/>
        <v>0</v>
      </c>
      <c r="L392" s="22">
        <f t="shared" si="72"/>
        <v>0</v>
      </c>
      <c r="M392" s="22">
        <f t="shared" si="72"/>
        <v>0</v>
      </c>
      <c r="N392" s="22">
        <f t="shared" si="72"/>
        <v>0</v>
      </c>
      <c r="O392" s="22">
        <f t="shared" si="72"/>
        <v>0</v>
      </c>
      <c r="P392" s="22">
        <f t="shared" si="72"/>
        <v>0</v>
      </c>
      <c r="Q392" s="22">
        <f t="shared" si="72"/>
        <v>0</v>
      </c>
      <c r="R392" s="23">
        <f t="shared" si="72"/>
        <v>0</v>
      </c>
    </row>
    <row r="393" spans="1:18" ht="12" hidden="1" customHeight="1">
      <c r="A393" s="352"/>
      <c r="B393" s="146" t="s">
        <v>236</v>
      </c>
      <c r="C393" s="147">
        <f t="shared" ref="C393:R393" si="73">(C385*2)+(C386*3)+(C387*4)+(C388*5)+(C389*6)+(C390*7)+(C391*8)</f>
        <v>0</v>
      </c>
      <c r="D393" s="148">
        <f t="shared" si="73"/>
        <v>0</v>
      </c>
      <c r="E393" s="148">
        <f t="shared" si="73"/>
        <v>0</v>
      </c>
      <c r="F393" s="148">
        <f t="shared" si="73"/>
        <v>0</v>
      </c>
      <c r="G393" s="148">
        <f t="shared" si="73"/>
        <v>0</v>
      </c>
      <c r="H393" s="148">
        <f t="shared" si="73"/>
        <v>0</v>
      </c>
      <c r="I393" s="148">
        <f t="shared" si="73"/>
        <v>0</v>
      </c>
      <c r="J393" s="148">
        <f t="shared" si="73"/>
        <v>0</v>
      </c>
      <c r="K393" s="148">
        <f t="shared" si="73"/>
        <v>0</v>
      </c>
      <c r="L393" s="148">
        <f t="shared" si="73"/>
        <v>0</v>
      </c>
      <c r="M393" s="148">
        <f t="shared" si="73"/>
        <v>0</v>
      </c>
      <c r="N393" s="148">
        <f t="shared" si="73"/>
        <v>0</v>
      </c>
      <c r="O393" s="148">
        <f t="shared" si="73"/>
        <v>0</v>
      </c>
      <c r="P393" s="148">
        <f t="shared" si="73"/>
        <v>0</v>
      </c>
      <c r="Q393" s="148">
        <f t="shared" si="73"/>
        <v>0</v>
      </c>
      <c r="R393" s="149">
        <f t="shared" si="73"/>
        <v>0</v>
      </c>
    </row>
    <row r="394" spans="1:18" ht="12" hidden="1" customHeight="1">
      <c r="A394" s="352"/>
      <c r="B394" s="132" t="str">
        <f>'Entering 1'!C746</f>
        <v>MTS Shuttles</v>
      </c>
      <c r="C394" s="123">
        <f>'Entering 1'!D746</f>
        <v>0</v>
      </c>
      <c r="D394" s="39">
        <f>'Entering 1'!E746</f>
        <v>0</v>
      </c>
      <c r="E394" s="39">
        <f>'Entering 1'!F746</f>
        <v>0</v>
      </c>
      <c r="F394" s="39">
        <f>'Entering 1'!G746</f>
        <v>0</v>
      </c>
      <c r="G394" s="39">
        <f>'Entering 1'!H746</f>
        <v>0</v>
      </c>
      <c r="H394" s="39">
        <f>'Entering 1'!I746</f>
        <v>0</v>
      </c>
      <c r="I394" s="39">
        <f>'Entering 1'!J746</f>
        <v>0</v>
      </c>
      <c r="J394" s="39">
        <f>'Entering 1'!K746</f>
        <v>0</v>
      </c>
      <c r="K394" s="39">
        <f>'Entering 1'!L746</f>
        <v>0</v>
      </c>
      <c r="L394" s="39">
        <f>'Entering 1'!M746</f>
        <v>0</v>
      </c>
      <c r="M394" s="39">
        <f>'Entering 1'!N746</f>
        <v>0</v>
      </c>
      <c r="N394" s="39">
        <f>'Entering 1'!O746</f>
        <v>0</v>
      </c>
      <c r="O394" s="39">
        <f>'Entering 1'!P746</f>
        <v>0</v>
      </c>
      <c r="P394" s="39">
        <f>'Entering 1'!Q746</f>
        <v>0</v>
      </c>
      <c r="Q394" s="39">
        <f>'Entering 1'!R746</f>
        <v>0</v>
      </c>
      <c r="R394" s="124">
        <f>'Entering 1'!S746</f>
        <v>0</v>
      </c>
    </row>
    <row r="395" spans="1:18" ht="12" hidden="1" customHeight="1">
      <c r="A395" s="352"/>
      <c r="B395" s="132" t="str">
        <f>'Entering 1'!C747</f>
        <v>Private Shuttles</v>
      </c>
      <c r="C395" s="123">
        <f>'Entering 1'!D747</f>
        <v>0</v>
      </c>
      <c r="D395" s="39">
        <f>'Entering 1'!E747</f>
        <v>0</v>
      </c>
      <c r="E395" s="39">
        <f>'Entering 1'!F747</f>
        <v>0</v>
      </c>
      <c r="F395" s="39">
        <f>'Entering 1'!G747</f>
        <v>0</v>
      </c>
      <c r="G395" s="39">
        <f>'Entering 1'!H747</f>
        <v>0</v>
      </c>
      <c r="H395" s="39">
        <f>'Entering 1'!I747</f>
        <v>0</v>
      </c>
      <c r="I395" s="39">
        <f>'Entering 1'!J747</f>
        <v>0</v>
      </c>
      <c r="J395" s="39">
        <f>'Entering 1'!K747</f>
        <v>0</v>
      </c>
      <c r="K395" s="39">
        <f>'Entering 1'!L747</f>
        <v>0</v>
      </c>
      <c r="L395" s="39">
        <f>'Entering 1'!M747</f>
        <v>0</v>
      </c>
      <c r="M395" s="39">
        <f>'Entering 1'!N747</f>
        <v>0</v>
      </c>
      <c r="N395" s="39">
        <f>'Entering 1'!O747</f>
        <v>0</v>
      </c>
      <c r="O395" s="39">
        <f>'Entering 1'!P747</f>
        <v>0</v>
      </c>
      <c r="P395" s="39">
        <f>'Entering 1'!Q747</f>
        <v>0</v>
      </c>
      <c r="Q395" s="39">
        <f>'Entering 1'!R747</f>
        <v>0</v>
      </c>
      <c r="R395" s="124">
        <f>'Entering 1'!S747</f>
        <v>0</v>
      </c>
    </row>
    <row r="396" spans="1:18" ht="12" hidden="1" customHeight="1">
      <c r="A396" s="352"/>
      <c r="B396" s="132" t="str">
        <f>'Entering 1'!C748</f>
        <v>Private Vanpool Vehicles</v>
      </c>
      <c r="C396" s="123">
        <f>'Entering 1'!D748</f>
        <v>0</v>
      </c>
      <c r="D396" s="39">
        <f>'Entering 1'!E748</f>
        <v>0</v>
      </c>
      <c r="E396" s="39">
        <f>'Entering 1'!F748</f>
        <v>0</v>
      </c>
      <c r="F396" s="39">
        <f>'Entering 1'!G748</f>
        <v>0</v>
      </c>
      <c r="G396" s="39">
        <f>'Entering 1'!H748</f>
        <v>0</v>
      </c>
      <c r="H396" s="39">
        <f>'Entering 1'!I748</f>
        <v>0</v>
      </c>
      <c r="I396" s="39">
        <f>'Entering 1'!J748</f>
        <v>0</v>
      </c>
      <c r="J396" s="39">
        <f>'Entering 1'!K748</f>
        <v>0</v>
      </c>
      <c r="K396" s="39">
        <f>'Entering 1'!L748</f>
        <v>0</v>
      </c>
      <c r="L396" s="39">
        <f>'Entering 1'!M748</f>
        <v>0</v>
      </c>
      <c r="M396" s="39">
        <f>'Entering 1'!N748</f>
        <v>0</v>
      </c>
      <c r="N396" s="39">
        <f>'Entering 1'!O748</f>
        <v>0</v>
      </c>
      <c r="O396" s="39">
        <f>'Entering 1'!P748</f>
        <v>0</v>
      </c>
      <c r="P396" s="39">
        <f>'Entering 1'!Q748</f>
        <v>0</v>
      </c>
      <c r="Q396" s="39">
        <f>'Entering 1'!R748</f>
        <v>0</v>
      </c>
      <c r="R396" s="124">
        <f>'Entering 1'!S748</f>
        <v>0</v>
      </c>
    </row>
    <row r="397" spans="1:18" ht="12" hidden="1" customHeight="1">
      <c r="A397" s="352"/>
      <c r="B397" s="116" t="str">
        <f>'Entering 1'!C749</f>
        <v>Taxis</v>
      </c>
      <c r="C397" s="123">
        <f>'Entering 1'!D749</f>
        <v>0</v>
      </c>
      <c r="D397" s="39">
        <f>'Entering 1'!E749</f>
        <v>0</v>
      </c>
      <c r="E397" s="39">
        <f>'Entering 1'!F749</f>
        <v>0</v>
      </c>
      <c r="F397" s="39">
        <f>'Entering 1'!G749</f>
        <v>0</v>
      </c>
      <c r="G397" s="39">
        <f>'Entering 1'!H749</f>
        <v>0</v>
      </c>
      <c r="H397" s="39">
        <f>'Entering 1'!I749</f>
        <v>0</v>
      </c>
      <c r="I397" s="39">
        <f>'Entering 1'!J749</f>
        <v>0</v>
      </c>
      <c r="J397" s="39">
        <f>'Entering 1'!K749</f>
        <v>0</v>
      </c>
      <c r="K397" s="39">
        <f>'Entering 1'!L749</f>
        <v>0</v>
      </c>
      <c r="L397" s="39">
        <f>'Entering 1'!M749</f>
        <v>0</v>
      </c>
      <c r="M397" s="39">
        <f>'Entering 1'!N749</f>
        <v>0</v>
      </c>
      <c r="N397" s="39">
        <f>'Entering 1'!O749</f>
        <v>0</v>
      </c>
      <c r="O397" s="39">
        <f>'Entering 1'!P749</f>
        <v>0</v>
      </c>
      <c r="P397" s="39">
        <f>'Entering 1'!Q749</f>
        <v>0</v>
      </c>
      <c r="Q397" s="39">
        <f>'Entering 1'!R749</f>
        <v>0</v>
      </c>
      <c r="R397" s="124">
        <f>'Entering 1'!S749</f>
        <v>0</v>
      </c>
    </row>
    <row r="398" spans="1:18" ht="12" hidden="1" customHeight="1">
      <c r="A398" s="352"/>
      <c r="B398" s="132" t="str">
        <f>'Entering 1'!C750</f>
        <v>Uber/Lyft Vehicles</v>
      </c>
      <c r="C398" s="123">
        <f>'Entering 1'!D750</f>
        <v>0</v>
      </c>
      <c r="D398" s="39">
        <f>'Entering 1'!E750</f>
        <v>0</v>
      </c>
      <c r="E398" s="39">
        <f>'Entering 1'!F750</f>
        <v>0</v>
      </c>
      <c r="F398" s="39">
        <f>'Entering 1'!G750</f>
        <v>0</v>
      </c>
      <c r="G398" s="39">
        <f>'Entering 1'!H750</f>
        <v>0</v>
      </c>
      <c r="H398" s="39">
        <f>'Entering 1'!I750</f>
        <v>0</v>
      </c>
      <c r="I398" s="39">
        <f>'Entering 1'!J750</f>
        <v>0</v>
      </c>
      <c r="J398" s="39">
        <f>'Entering 1'!K750</f>
        <v>0</v>
      </c>
      <c r="K398" s="39">
        <f>'Entering 1'!L750</f>
        <v>0</v>
      </c>
      <c r="L398" s="39">
        <f>'Entering 1'!M750</f>
        <v>0</v>
      </c>
      <c r="M398" s="39">
        <f>'Entering 1'!N750</f>
        <v>0</v>
      </c>
      <c r="N398" s="39">
        <f>'Entering 1'!O750</f>
        <v>0</v>
      </c>
      <c r="O398" s="39">
        <f>'Entering 1'!P750</f>
        <v>0</v>
      </c>
      <c r="P398" s="39">
        <f>'Entering 1'!Q750</f>
        <v>0</v>
      </c>
      <c r="Q398" s="39">
        <f>'Entering 1'!R750</f>
        <v>0</v>
      </c>
      <c r="R398" s="124">
        <f>'Entering 1'!S750</f>
        <v>0</v>
      </c>
    </row>
    <row r="399" spans="1:18" ht="12" hidden="1" customHeight="1">
      <c r="A399" s="352"/>
      <c r="B399" s="28" t="str">
        <f>'Entering 1'!C763</f>
        <v>MTS Shuttle People</v>
      </c>
      <c r="C399" s="120">
        <f>'Entering 1'!D763</f>
        <v>0</v>
      </c>
      <c r="D399" s="121">
        <f>'Entering 1'!E763</f>
        <v>0</v>
      </c>
      <c r="E399" s="121">
        <f>'Entering 1'!F763</f>
        <v>0</v>
      </c>
      <c r="F399" s="121">
        <f>'Entering 1'!G763</f>
        <v>0</v>
      </c>
      <c r="G399" s="121">
        <f>'Entering 1'!H763</f>
        <v>0</v>
      </c>
      <c r="H399" s="121">
        <f>'Entering 1'!I763</f>
        <v>0</v>
      </c>
      <c r="I399" s="121">
        <f>'Entering 1'!J763</f>
        <v>0</v>
      </c>
      <c r="J399" s="121">
        <f>'Entering 1'!K763</f>
        <v>0</v>
      </c>
      <c r="K399" s="121">
        <f>'Entering 1'!L763</f>
        <v>0</v>
      </c>
      <c r="L399" s="121">
        <f>'Entering 1'!M763</f>
        <v>0</v>
      </c>
      <c r="M399" s="121">
        <f>'Entering 1'!N763</f>
        <v>0</v>
      </c>
      <c r="N399" s="121">
        <f>'Entering 1'!O763</f>
        <v>0</v>
      </c>
      <c r="O399" s="121">
        <f>'Entering 1'!P763</f>
        <v>0</v>
      </c>
      <c r="P399" s="121">
        <f>'Entering 1'!Q763</f>
        <v>0</v>
      </c>
      <c r="Q399" s="121">
        <f>'Entering 1'!R763</f>
        <v>0</v>
      </c>
      <c r="R399" s="122">
        <f>'Entering 1'!S763</f>
        <v>0</v>
      </c>
    </row>
    <row r="400" spans="1:18" ht="12" hidden="1" customHeight="1">
      <c r="A400" s="352"/>
      <c r="B400" s="28" t="str">
        <f>'Entering 1'!C764</f>
        <v>Private Shuttle People</v>
      </c>
      <c r="C400" s="120">
        <f>'Entering 1'!D764</f>
        <v>0</v>
      </c>
      <c r="D400" s="121">
        <f>'Entering 1'!E764</f>
        <v>0</v>
      </c>
      <c r="E400" s="121">
        <f>'Entering 1'!F764</f>
        <v>0</v>
      </c>
      <c r="F400" s="121">
        <f>'Entering 1'!G764</f>
        <v>0</v>
      </c>
      <c r="G400" s="121">
        <f>'Entering 1'!H764</f>
        <v>0</v>
      </c>
      <c r="H400" s="121">
        <f>'Entering 1'!I764</f>
        <v>0</v>
      </c>
      <c r="I400" s="121">
        <f>'Entering 1'!J764</f>
        <v>0</v>
      </c>
      <c r="J400" s="121">
        <f>'Entering 1'!K764</f>
        <v>0</v>
      </c>
      <c r="K400" s="121">
        <f>'Entering 1'!L764</f>
        <v>0</v>
      </c>
      <c r="L400" s="121">
        <f>'Entering 1'!M764</f>
        <v>0</v>
      </c>
      <c r="M400" s="121">
        <f>'Entering 1'!N764</f>
        <v>0</v>
      </c>
      <c r="N400" s="121">
        <f>'Entering 1'!O764</f>
        <v>0</v>
      </c>
      <c r="O400" s="121">
        <f>'Entering 1'!P764</f>
        <v>0</v>
      </c>
      <c r="P400" s="121">
        <f>'Entering 1'!Q764</f>
        <v>0</v>
      </c>
      <c r="Q400" s="121">
        <f>'Entering 1'!R764</f>
        <v>0</v>
      </c>
      <c r="R400" s="122">
        <f>'Entering 1'!S764</f>
        <v>0</v>
      </c>
    </row>
    <row r="401" spans="1:18" ht="12" hidden="1" customHeight="1">
      <c r="A401" s="352"/>
      <c r="B401" s="28" t="str">
        <f>'Entering 1'!C765</f>
        <v>Private Vanpool People</v>
      </c>
      <c r="C401" s="120">
        <f>'Entering 1'!D765</f>
        <v>0</v>
      </c>
      <c r="D401" s="121">
        <f>'Entering 1'!E765</f>
        <v>0</v>
      </c>
      <c r="E401" s="121">
        <f>'Entering 1'!F765</f>
        <v>0</v>
      </c>
      <c r="F401" s="121">
        <f>'Entering 1'!G765</f>
        <v>0</v>
      </c>
      <c r="G401" s="121">
        <f>'Entering 1'!H765</f>
        <v>0</v>
      </c>
      <c r="H401" s="121">
        <f>'Entering 1'!I765</f>
        <v>0</v>
      </c>
      <c r="I401" s="121">
        <f>'Entering 1'!J765</f>
        <v>0</v>
      </c>
      <c r="J401" s="121">
        <f>'Entering 1'!K765</f>
        <v>0</v>
      </c>
      <c r="K401" s="121">
        <f>'Entering 1'!L765</f>
        <v>0</v>
      </c>
      <c r="L401" s="121">
        <f>'Entering 1'!M765</f>
        <v>0</v>
      </c>
      <c r="M401" s="121">
        <f>'Entering 1'!N765</f>
        <v>0</v>
      </c>
      <c r="N401" s="121">
        <f>'Entering 1'!O765</f>
        <v>0</v>
      </c>
      <c r="O401" s="121">
        <f>'Entering 1'!P765</f>
        <v>0</v>
      </c>
      <c r="P401" s="121">
        <f>'Entering 1'!Q765</f>
        <v>0</v>
      </c>
      <c r="Q401" s="121">
        <f>'Entering 1'!R765</f>
        <v>0</v>
      </c>
      <c r="R401" s="122">
        <f>'Entering 1'!S765</f>
        <v>0</v>
      </c>
    </row>
    <row r="402" spans="1:18" ht="12" hidden="1" customHeight="1">
      <c r="A402" s="352"/>
      <c r="B402" s="28" t="str">
        <f>'Entering 1'!C766</f>
        <v>Taxi People</v>
      </c>
      <c r="C402" s="120">
        <f>'Entering 1'!D766</f>
        <v>0</v>
      </c>
      <c r="D402" s="121">
        <f>'Entering 1'!E766</f>
        <v>0</v>
      </c>
      <c r="E402" s="121">
        <f>'Entering 1'!F766</f>
        <v>0</v>
      </c>
      <c r="F402" s="121">
        <f>'Entering 1'!G766</f>
        <v>0</v>
      </c>
      <c r="G402" s="121">
        <f>'Entering 1'!H766</f>
        <v>0</v>
      </c>
      <c r="H402" s="121">
        <f>'Entering 1'!I766</f>
        <v>0</v>
      </c>
      <c r="I402" s="121">
        <f>'Entering 1'!J766</f>
        <v>0</v>
      </c>
      <c r="J402" s="121">
        <f>'Entering 1'!K766</f>
        <v>0</v>
      </c>
      <c r="K402" s="121">
        <f>'Entering 1'!L766</f>
        <v>0</v>
      </c>
      <c r="L402" s="121">
        <f>'Entering 1'!M766</f>
        <v>0</v>
      </c>
      <c r="M402" s="121">
        <f>'Entering 1'!N766</f>
        <v>0</v>
      </c>
      <c r="N402" s="121">
        <f>'Entering 1'!O766</f>
        <v>0</v>
      </c>
      <c r="O402" s="121">
        <f>'Entering 1'!P766</f>
        <v>0</v>
      </c>
      <c r="P402" s="121">
        <f>'Entering 1'!Q766</f>
        <v>0</v>
      </c>
      <c r="Q402" s="121">
        <f>'Entering 1'!R766</f>
        <v>0</v>
      </c>
      <c r="R402" s="122">
        <f>'Entering 1'!S766</f>
        <v>0</v>
      </c>
    </row>
    <row r="403" spans="1:18" ht="12" hidden="1" customHeight="1">
      <c r="A403" s="352"/>
      <c r="B403" s="28" t="str">
        <f>'Entering 1'!C767</f>
        <v>Uber/Lyft People</v>
      </c>
      <c r="C403" s="120">
        <f>'Entering 1'!D767</f>
        <v>0</v>
      </c>
      <c r="D403" s="121">
        <f>'Entering 1'!E767</f>
        <v>0</v>
      </c>
      <c r="E403" s="121">
        <f>'Entering 1'!F767</f>
        <v>0</v>
      </c>
      <c r="F403" s="121">
        <f>'Entering 1'!G767</f>
        <v>0</v>
      </c>
      <c r="G403" s="121">
        <f>'Entering 1'!H767</f>
        <v>0</v>
      </c>
      <c r="H403" s="121">
        <f>'Entering 1'!I767</f>
        <v>0</v>
      </c>
      <c r="I403" s="121">
        <f>'Entering 1'!J767</f>
        <v>0</v>
      </c>
      <c r="J403" s="121">
        <f>'Entering 1'!K767</f>
        <v>0</v>
      </c>
      <c r="K403" s="121">
        <f>'Entering 1'!L767</f>
        <v>0</v>
      </c>
      <c r="L403" s="121">
        <f>'Entering 1'!M767</f>
        <v>0</v>
      </c>
      <c r="M403" s="121">
        <f>'Entering 1'!N767</f>
        <v>0</v>
      </c>
      <c r="N403" s="121">
        <f>'Entering 1'!O767</f>
        <v>0</v>
      </c>
      <c r="O403" s="121">
        <f>'Entering 1'!P767</f>
        <v>0</v>
      </c>
      <c r="P403" s="121">
        <f>'Entering 1'!Q767</f>
        <v>0</v>
      </c>
      <c r="Q403" s="121">
        <f>'Entering 1'!R767</f>
        <v>0</v>
      </c>
      <c r="R403" s="122">
        <f>'Entering 1'!S767</f>
        <v>0</v>
      </c>
    </row>
    <row r="404" spans="1:18" ht="12" hidden="1" customHeight="1">
      <c r="A404" s="352"/>
      <c r="B404" s="137" t="s">
        <v>239</v>
      </c>
      <c r="C404" s="123">
        <f t="shared" ref="C404:R404" si="74">SUM(C392,C394:C398)</f>
        <v>0</v>
      </c>
      <c r="D404" s="39">
        <f t="shared" si="74"/>
        <v>0</v>
      </c>
      <c r="E404" s="39">
        <f t="shared" si="74"/>
        <v>0</v>
      </c>
      <c r="F404" s="39">
        <f t="shared" si="74"/>
        <v>0</v>
      </c>
      <c r="G404" s="39">
        <f t="shared" si="74"/>
        <v>0</v>
      </c>
      <c r="H404" s="39">
        <f t="shared" si="74"/>
        <v>0</v>
      </c>
      <c r="I404" s="39">
        <f t="shared" si="74"/>
        <v>0</v>
      </c>
      <c r="J404" s="39">
        <f t="shared" si="74"/>
        <v>0</v>
      </c>
      <c r="K404" s="39">
        <f t="shared" si="74"/>
        <v>0</v>
      </c>
      <c r="L404" s="39">
        <f t="shared" si="74"/>
        <v>0</v>
      </c>
      <c r="M404" s="39">
        <f t="shared" si="74"/>
        <v>0</v>
      </c>
      <c r="N404" s="39">
        <f t="shared" si="74"/>
        <v>0</v>
      </c>
      <c r="O404" s="39">
        <f t="shared" si="74"/>
        <v>0</v>
      </c>
      <c r="P404" s="39">
        <f t="shared" si="74"/>
        <v>0</v>
      </c>
      <c r="Q404" s="39">
        <f t="shared" si="74"/>
        <v>0</v>
      </c>
      <c r="R404" s="124">
        <f t="shared" si="74"/>
        <v>0</v>
      </c>
    </row>
    <row r="405" spans="1:18" ht="12" hidden="1" customHeight="1">
      <c r="A405" s="352"/>
      <c r="B405" s="137" t="s">
        <v>240</v>
      </c>
      <c r="C405" s="123">
        <f t="shared" ref="C405:R405" si="75">(C393+SUM(C399:C403))</f>
        <v>0</v>
      </c>
      <c r="D405" s="39">
        <f t="shared" si="75"/>
        <v>0</v>
      </c>
      <c r="E405" s="39">
        <f t="shared" si="75"/>
        <v>0</v>
      </c>
      <c r="F405" s="39">
        <f t="shared" si="75"/>
        <v>0</v>
      </c>
      <c r="G405" s="39">
        <f t="shared" si="75"/>
        <v>0</v>
      </c>
      <c r="H405" s="39">
        <f t="shared" si="75"/>
        <v>0</v>
      </c>
      <c r="I405" s="39">
        <f t="shared" si="75"/>
        <v>0</v>
      </c>
      <c r="J405" s="39">
        <f t="shared" si="75"/>
        <v>0</v>
      </c>
      <c r="K405" s="39">
        <f t="shared" si="75"/>
        <v>0</v>
      </c>
      <c r="L405" s="39">
        <f t="shared" si="75"/>
        <v>0</v>
      </c>
      <c r="M405" s="39">
        <f t="shared" si="75"/>
        <v>0</v>
      </c>
      <c r="N405" s="39">
        <f t="shared" si="75"/>
        <v>0</v>
      </c>
      <c r="O405" s="39">
        <f t="shared" si="75"/>
        <v>0</v>
      </c>
      <c r="P405" s="39">
        <f t="shared" si="75"/>
        <v>0</v>
      </c>
      <c r="Q405" s="39">
        <f t="shared" si="75"/>
        <v>0</v>
      </c>
      <c r="R405" s="124">
        <f t="shared" si="75"/>
        <v>0</v>
      </c>
    </row>
    <row r="406" spans="1:18" ht="12" customHeight="1">
      <c r="A406" s="365" t="s">
        <v>206</v>
      </c>
      <c r="B406" s="155" t="str">
        <f>'Entering 1'!C776</f>
        <v>Automobiles (2 People)</v>
      </c>
      <c r="C406" s="156">
        <f>'Entering 1'!D776</f>
        <v>0</v>
      </c>
      <c r="D406" s="117">
        <f>'Entering 1'!E776</f>
        <v>0</v>
      </c>
      <c r="E406" s="117">
        <f>'Entering 1'!F776</f>
        <v>3</v>
      </c>
      <c r="F406" s="117">
        <f>'Entering 1'!G776</f>
        <v>1</v>
      </c>
      <c r="G406" s="117">
        <f>'Entering 1'!H776</f>
        <v>0</v>
      </c>
      <c r="H406" s="117">
        <f>'Entering 1'!I776</f>
        <v>2</v>
      </c>
      <c r="I406" s="117">
        <f>'Entering 1'!J776</f>
        <v>0</v>
      </c>
      <c r="J406" s="117">
        <f>'Entering 1'!K776</f>
        <v>0</v>
      </c>
      <c r="K406" s="117">
        <f>'Entering 1'!L776</f>
        <v>0</v>
      </c>
      <c r="L406" s="117">
        <f>'Entering 1'!M776</f>
        <v>0</v>
      </c>
      <c r="M406" s="117">
        <f>'Entering 1'!N776</f>
        <v>0</v>
      </c>
      <c r="N406" s="117">
        <f>'Entering 1'!O776</f>
        <v>0</v>
      </c>
      <c r="O406" s="117">
        <f>'Entering 1'!P776</f>
        <v>2</v>
      </c>
      <c r="P406" s="117">
        <f>'Entering 1'!Q776</f>
        <v>0</v>
      </c>
      <c r="Q406" s="117">
        <f>'Entering 1'!R776</f>
        <v>0</v>
      </c>
      <c r="R406" s="119">
        <f>'Entering 1'!S776</f>
        <v>0</v>
      </c>
    </row>
    <row r="407" spans="1:18" ht="12" customHeight="1">
      <c r="A407" s="352"/>
      <c r="B407" s="116" t="str">
        <f>'Entering 1'!C777</f>
        <v>Automobiles (3 People)</v>
      </c>
      <c r="C407" s="123">
        <f>'Entering 1'!D777</f>
        <v>0</v>
      </c>
      <c r="D407" s="39">
        <f>'Entering 1'!E777</f>
        <v>0</v>
      </c>
      <c r="E407" s="39">
        <f>'Entering 1'!F777</f>
        <v>0</v>
      </c>
      <c r="F407" s="39">
        <f>'Entering 1'!G777</f>
        <v>0</v>
      </c>
      <c r="G407" s="39">
        <f>'Entering 1'!H777</f>
        <v>0</v>
      </c>
      <c r="H407" s="39">
        <f>'Entering 1'!I777</f>
        <v>0</v>
      </c>
      <c r="I407" s="39">
        <f>'Entering 1'!J777</f>
        <v>0</v>
      </c>
      <c r="J407" s="39">
        <f>'Entering 1'!K777</f>
        <v>0</v>
      </c>
      <c r="K407" s="39">
        <f>'Entering 1'!L777</f>
        <v>0</v>
      </c>
      <c r="L407" s="39">
        <f>'Entering 1'!M777</f>
        <v>0</v>
      </c>
      <c r="M407" s="39">
        <f>'Entering 1'!N777</f>
        <v>0</v>
      </c>
      <c r="N407" s="39">
        <f>'Entering 1'!O777</f>
        <v>0</v>
      </c>
      <c r="O407" s="39">
        <f>'Entering 1'!P777</f>
        <v>0</v>
      </c>
      <c r="P407" s="39">
        <f>'Entering 1'!Q777</f>
        <v>0</v>
      </c>
      <c r="Q407" s="39">
        <f>'Entering 1'!R777</f>
        <v>0</v>
      </c>
      <c r="R407" s="124">
        <f>'Entering 1'!S777</f>
        <v>0</v>
      </c>
    </row>
    <row r="408" spans="1:18" ht="12" customHeight="1">
      <c r="A408" s="352"/>
      <c r="B408" s="116" t="str">
        <f>'Entering 1'!C778</f>
        <v>Automobiles (4 People)</v>
      </c>
      <c r="C408" s="123">
        <f>'Entering 1'!D778</f>
        <v>0</v>
      </c>
      <c r="D408" s="39">
        <f>'Entering 1'!E778</f>
        <v>0</v>
      </c>
      <c r="E408" s="39">
        <f>'Entering 1'!F778</f>
        <v>0</v>
      </c>
      <c r="F408" s="39">
        <f>'Entering 1'!G778</f>
        <v>0</v>
      </c>
      <c r="G408" s="39">
        <f>'Entering 1'!H778</f>
        <v>0</v>
      </c>
      <c r="H408" s="39">
        <f>'Entering 1'!I778</f>
        <v>0</v>
      </c>
      <c r="I408" s="39">
        <f>'Entering 1'!J778</f>
        <v>0</v>
      </c>
      <c r="J408" s="39">
        <f>'Entering 1'!K778</f>
        <v>0</v>
      </c>
      <c r="K408" s="39">
        <f>'Entering 1'!L778</f>
        <v>0</v>
      </c>
      <c r="L408" s="39">
        <f>'Entering 1'!M778</f>
        <v>0</v>
      </c>
      <c r="M408" s="39">
        <f>'Entering 1'!N778</f>
        <v>0</v>
      </c>
      <c r="N408" s="39">
        <f>'Entering 1'!O778</f>
        <v>0</v>
      </c>
      <c r="O408" s="39">
        <f>'Entering 1'!P778</f>
        <v>0</v>
      </c>
      <c r="P408" s="39">
        <f>'Entering 1'!Q778</f>
        <v>0</v>
      </c>
      <c r="Q408" s="39">
        <f>'Entering 1'!R778</f>
        <v>0</v>
      </c>
      <c r="R408" s="124">
        <f>'Entering 1'!S778</f>
        <v>0</v>
      </c>
    </row>
    <row r="409" spans="1:18" ht="12" customHeight="1">
      <c r="A409" s="352"/>
      <c r="B409" s="116" t="str">
        <f>'Entering 1'!C779</f>
        <v>Automobiles (5 People)</v>
      </c>
      <c r="C409" s="123">
        <f>'Entering 1'!D779</f>
        <v>0</v>
      </c>
      <c r="D409" s="39">
        <f>'Entering 1'!E779</f>
        <v>0</v>
      </c>
      <c r="E409" s="39">
        <f>'Entering 1'!F779</f>
        <v>0</v>
      </c>
      <c r="F409" s="39">
        <f>'Entering 1'!G779</f>
        <v>0</v>
      </c>
      <c r="G409" s="39">
        <f>'Entering 1'!H779</f>
        <v>0</v>
      </c>
      <c r="H409" s="39">
        <f>'Entering 1'!I779</f>
        <v>0</v>
      </c>
      <c r="I409" s="39">
        <f>'Entering 1'!J779</f>
        <v>0</v>
      </c>
      <c r="J409" s="39">
        <f>'Entering 1'!K779</f>
        <v>0</v>
      </c>
      <c r="K409" s="39">
        <f>'Entering 1'!L779</f>
        <v>0</v>
      </c>
      <c r="L409" s="39">
        <f>'Entering 1'!M779</f>
        <v>0</v>
      </c>
      <c r="M409" s="39">
        <f>'Entering 1'!N779</f>
        <v>0</v>
      </c>
      <c r="N409" s="39">
        <f>'Entering 1'!O779</f>
        <v>0</v>
      </c>
      <c r="O409" s="39">
        <f>'Entering 1'!P779</f>
        <v>0</v>
      </c>
      <c r="P409" s="39">
        <f>'Entering 1'!Q779</f>
        <v>0</v>
      </c>
      <c r="Q409" s="39">
        <f>'Entering 1'!R779</f>
        <v>0</v>
      </c>
      <c r="R409" s="124">
        <f>'Entering 1'!S779</f>
        <v>0</v>
      </c>
    </row>
    <row r="410" spans="1:18" ht="12" customHeight="1">
      <c r="A410" s="352"/>
      <c r="B410" s="116" t="str">
        <f>'Entering 1'!C780</f>
        <v>Automobiles (6 People)</v>
      </c>
      <c r="C410" s="123">
        <f>'Entering 1'!D780</f>
        <v>0</v>
      </c>
      <c r="D410" s="39">
        <f>'Entering 1'!E780</f>
        <v>0</v>
      </c>
      <c r="E410" s="39">
        <f>'Entering 1'!F780</f>
        <v>0</v>
      </c>
      <c r="F410" s="39">
        <f>'Entering 1'!G780</f>
        <v>0</v>
      </c>
      <c r="G410" s="39">
        <f>'Entering 1'!H780</f>
        <v>0</v>
      </c>
      <c r="H410" s="39">
        <f>'Entering 1'!I780</f>
        <v>0</v>
      </c>
      <c r="I410" s="39">
        <f>'Entering 1'!J780</f>
        <v>0</v>
      </c>
      <c r="J410" s="39">
        <f>'Entering 1'!K780</f>
        <v>0</v>
      </c>
      <c r="K410" s="39">
        <f>'Entering 1'!L780</f>
        <v>0</v>
      </c>
      <c r="L410" s="39">
        <f>'Entering 1'!M780</f>
        <v>0</v>
      </c>
      <c r="M410" s="39">
        <f>'Entering 1'!N780</f>
        <v>0</v>
      </c>
      <c r="N410" s="39">
        <f>'Entering 1'!O780</f>
        <v>0</v>
      </c>
      <c r="O410" s="39">
        <f>'Entering 1'!P780</f>
        <v>0</v>
      </c>
      <c r="P410" s="39">
        <f>'Entering 1'!Q780</f>
        <v>0</v>
      </c>
      <c r="Q410" s="39">
        <f>'Entering 1'!R780</f>
        <v>0</v>
      </c>
      <c r="R410" s="124">
        <f>'Entering 1'!S780</f>
        <v>0</v>
      </c>
    </row>
    <row r="411" spans="1:18" ht="12" customHeight="1">
      <c r="A411" s="352"/>
      <c r="B411" s="116" t="str">
        <f>'Entering 1'!C781</f>
        <v>Automobiles (7 People)</v>
      </c>
      <c r="C411" s="123">
        <f>'Entering 1'!D781</f>
        <v>0</v>
      </c>
      <c r="D411" s="39">
        <f>'Entering 1'!E781</f>
        <v>0</v>
      </c>
      <c r="E411" s="39">
        <f>'Entering 1'!F781</f>
        <v>0</v>
      </c>
      <c r="F411" s="39">
        <f>'Entering 1'!G781</f>
        <v>0</v>
      </c>
      <c r="G411" s="39">
        <f>'Entering 1'!H781</f>
        <v>0</v>
      </c>
      <c r="H411" s="39">
        <f>'Entering 1'!I781</f>
        <v>0</v>
      </c>
      <c r="I411" s="39">
        <f>'Entering 1'!J781</f>
        <v>0</v>
      </c>
      <c r="J411" s="39">
        <f>'Entering 1'!K781</f>
        <v>0</v>
      </c>
      <c r="K411" s="39">
        <f>'Entering 1'!L781</f>
        <v>0</v>
      </c>
      <c r="L411" s="39">
        <f>'Entering 1'!M781</f>
        <v>0</v>
      </c>
      <c r="M411" s="39">
        <f>'Entering 1'!N781</f>
        <v>0</v>
      </c>
      <c r="N411" s="39">
        <f>'Entering 1'!O781</f>
        <v>0</v>
      </c>
      <c r="O411" s="39">
        <f>'Entering 1'!P781</f>
        <v>0</v>
      </c>
      <c r="P411" s="39">
        <f>'Entering 1'!Q781</f>
        <v>0</v>
      </c>
      <c r="Q411" s="39">
        <f>'Entering 1'!R781</f>
        <v>0</v>
      </c>
      <c r="R411" s="124">
        <f>'Entering 1'!S781</f>
        <v>0</v>
      </c>
    </row>
    <row r="412" spans="1:18" ht="12" customHeight="1">
      <c r="A412" s="352"/>
      <c r="B412" s="157" t="str">
        <f>'Entering 1'!C782</f>
        <v>Automobiles (8 People)</v>
      </c>
      <c r="C412" s="147">
        <f>'Entering 1'!D782</f>
        <v>0</v>
      </c>
      <c r="D412" s="148">
        <f>'Entering 1'!E782</f>
        <v>0</v>
      </c>
      <c r="E412" s="148">
        <f>'Entering 1'!F782</f>
        <v>0</v>
      </c>
      <c r="F412" s="148">
        <f>'Entering 1'!G782</f>
        <v>0</v>
      </c>
      <c r="G412" s="148">
        <f>'Entering 1'!H782</f>
        <v>0</v>
      </c>
      <c r="H412" s="148">
        <f>'Entering 1'!I782</f>
        <v>0</v>
      </c>
      <c r="I412" s="148">
        <f>'Entering 1'!J782</f>
        <v>0</v>
      </c>
      <c r="J412" s="148">
        <f>'Entering 1'!K782</f>
        <v>0</v>
      </c>
      <c r="K412" s="148">
        <f>'Entering 1'!L782</f>
        <v>0</v>
      </c>
      <c r="L412" s="148">
        <f>'Entering 1'!M782</f>
        <v>0</v>
      </c>
      <c r="M412" s="148">
        <f>'Entering 1'!N782</f>
        <v>0</v>
      </c>
      <c r="N412" s="148">
        <f>'Entering 1'!O782</f>
        <v>0</v>
      </c>
      <c r="O412" s="148">
        <f>'Entering 1'!P782</f>
        <v>0</v>
      </c>
      <c r="P412" s="148">
        <f>'Entering 1'!Q782</f>
        <v>0</v>
      </c>
      <c r="Q412" s="148">
        <f>'Entering 1'!R782</f>
        <v>0</v>
      </c>
      <c r="R412" s="149">
        <f>'Entering 1'!S782</f>
        <v>0</v>
      </c>
    </row>
    <row r="413" spans="1:18" ht="12" customHeight="1">
      <c r="A413" s="352"/>
      <c r="B413" s="20" t="s">
        <v>235</v>
      </c>
      <c r="C413" s="21">
        <f t="shared" ref="C413:R413" si="76">SUM(C406:C412)</f>
        <v>0</v>
      </c>
      <c r="D413" s="22">
        <f t="shared" si="76"/>
        <v>0</v>
      </c>
      <c r="E413" s="22">
        <f t="shared" si="76"/>
        <v>3</v>
      </c>
      <c r="F413" s="22">
        <f t="shared" si="76"/>
        <v>1</v>
      </c>
      <c r="G413" s="22">
        <f t="shared" si="76"/>
        <v>0</v>
      </c>
      <c r="H413" s="22">
        <f t="shared" si="76"/>
        <v>2</v>
      </c>
      <c r="I413" s="22">
        <f t="shared" si="76"/>
        <v>0</v>
      </c>
      <c r="J413" s="22">
        <f t="shared" si="76"/>
        <v>0</v>
      </c>
      <c r="K413" s="22">
        <f t="shared" si="76"/>
        <v>0</v>
      </c>
      <c r="L413" s="22">
        <f t="shared" si="76"/>
        <v>0</v>
      </c>
      <c r="M413" s="22">
        <f t="shared" si="76"/>
        <v>0</v>
      </c>
      <c r="N413" s="22">
        <f t="shared" si="76"/>
        <v>0</v>
      </c>
      <c r="O413" s="22">
        <f t="shared" si="76"/>
        <v>2</v>
      </c>
      <c r="P413" s="22">
        <f t="shared" si="76"/>
        <v>0</v>
      </c>
      <c r="Q413" s="22">
        <f t="shared" si="76"/>
        <v>0</v>
      </c>
      <c r="R413" s="23">
        <f t="shared" si="76"/>
        <v>0</v>
      </c>
    </row>
    <row r="414" spans="1:18" ht="12" customHeight="1">
      <c r="A414" s="352"/>
      <c r="B414" s="146" t="s">
        <v>236</v>
      </c>
      <c r="C414" s="147">
        <f t="shared" ref="C414:R414" si="77">(C406*2)+(C407*3)+(C408*4)+(C409*5)+(C410*6)+(C411*7)+(C412*8)</f>
        <v>0</v>
      </c>
      <c r="D414" s="148">
        <f t="shared" si="77"/>
        <v>0</v>
      </c>
      <c r="E414" s="148">
        <f t="shared" si="77"/>
        <v>6</v>
      </c>
      <c r="F414" s="148">
        <f t="shared" si="77"/>
        <v>2</v>
      </c>
      <c r="G414" s="148">
        <f t="shared" si="77"/>
        <v>0</v>
      </c>
      <c r="H414" s="148">
        <f t="shared" si="77"/>
        <v>4</v>
      </c>
      <c r="I414" s="148">
        <f t="shared" si="77"/>
        <v>0</v>
      </c>
      <c r="J414" s="148">
        <f t="shared" si="77"/>
        <v>0</v>
      </c>
      <c r="K414" s="148">
        <f t="shared" si="77"/>
        <v>0</v>
      </c>
      <c r="L414" s="148">
        <f t="shared" si="77"/>
        <v>0</v>
      </c>
      <c r="M414" s="148">
        <f t="shared" si="77"/>
        <v>0</v>
      </c>
      <c r="N414" s="148">
        <f t="shared" si="77"/>
        <v>0</v>
      </c>
      <c r="O414" s="148">
        <f t="shared" si="77"/>
        <v>4</v>
      </c>
      <c r="P414" s="148">
        <f t="shared" si="77"/>
        <v>0</v>
      </c>
      <c r="Q414" s="148">
        <f t="shared" si="77"/>
        <v>0</v>
      </c>
      <c r="R414" s="149">
        <f t="shared" si="77"/>
        <v>0</v>
      </c>
    </row>
    <row r="415" spans="1:18" ht="12" customHeight="1">
      <c r="A415" s="352"/>
      <c r="B415" s="132" t="str">
        <f>'Entering 1'!C783</f>
        <v>MTS Shuttles</v>
      </c>
      <c r="C415" s="123">
        <f>'Entering 1'!D783</f>
        <v>0</v>
      </c>
      <c r="D415" s="39">
        <f>'Entering 1'!E783</f>
        <v>0</v>
      </c>
      <c r="E415" s="39">
        <f>'Entering 1'!F783</f>
        <v>0</v>
      </c>
      <c r="F415" s="39">
        <f>'Entering 1'!G783</f>
        <v>0</v>
      </c>
      <c r="G415" s="39">
        <f>'Entering 1'!H783</f>
        <v>0</v>
      </c>
      <c r="H415" s="39">
        <f>'Entering 1'!I783</f>
        <v>0</v>
      </c>
      <c r="I415" s="39">
        <f>'Entering 1'!J783</f>
        <v>0</v>
      </c>
      <c r="J415" s="39">
        <f>'Entering 1'!K783</f>
        <v>0</v>
      </c>
      <c r="K415" s="39">
        <f>'Entering 1'!L783</f>
        <v>0</v>
      </c>
      <c r="L415" s="39">
        <f>'Entering 1'!M783</f>
        <v>0</v>
      </c>
      <c r="M415" s="39">
        <f>'Entering 1'!N783</f>
        <v>0</v>
      </c>
      <c r="N415" s="39">
        <f>'Entering 1'!O783</f>
        <v>0</v>
      </c>
      <c r="O415" s="39">
        <f>'Entering 1'!P783</f>
        <v>0</v>
      </c>
      <c r="P415" s="39">
        <f>'Entering 1'!Q783</f>
        <v>0</v>
      </c>
      <c r="Q415" s="39">
        <f>'Entering 1'!R783</f>
        <v>0</v>
      </c>
      <c r="R415" s="124">
        <f>'Entering 1'!S783</f>
        <v>0</v>
      </c>
    </row>
    <row r="416" spans="1:18" ht="12" customHeight="1">
      <c r="A416" s="352"/>
      <c r="B416" s="132" t="str">
        <f>'Entering 1'!C784</f>
        <v>Private Shuttles</v>
      </c>
      <c r="C416" s="123">
        <f>'Entering 1'!D784</f>
        <v>0</v>
      </c>
      <c r="D416" s="39">
        <f>'Entering 1'!E784</f>
        <v>0</v>
      </c>
      <c r="E416" s="39">
        <f>'Entering 1'!F784</f>
        <v>0</v>
      </c>
      <c r="F416" s="39">
        <f>'Entering 1'!G784</f>
        <v>0</v>
      </c>
      <c r="G416" s="39">
        <f>'Entering 1'!H784</f>
        <v>0</v>
      </c>
      <c r="H416" s="39">
        <f>'Entering 1'!I784</f>
        <v>0</v>
      </c>
      <c r="I416" s="39">
        <f>'Entering 1'!J784</f>
        <v>0</v>
      </c>
      <c r="J416" s="39">
        <f>'Entering 1'!K784</f>
        <v>0</v>
      </c>
      <c r="K416" s="39">
        <f>'Entering 1'!L784</f>
        <v>0</v>
      </c>
      <c r="L416" s="39">
        <f>'Entering 1'!M784</f>
        <v>0</v>
      </c>
      <c r="M416" s="39">
        <f>'Entering 1'!N784</f>
        <v>0</v>
      </c>
      <c r="N416" s="39">
        <f>'Entering 1'!O784</f>
        <v>0</v>
      </c>
      <c r="O416" s="39">
        <f>'Entering 1'!P784</f>
        <v>0</v>
      </c>
      <c r="P416" s="39">
        <f>'Entering 1'!Q784</f>
        <v>0</v>
      </c>
      <c r="Q416" s="39">
        <f>'Entering 1'!R784</f>
        <v>0</v>
      </c>
      <c r="R416" s="124">
        <f>'Entering 1'!S784</f>
        <v>0</v>
      </c>
    </row>
    <row r="417" spans="1:18" ht="12" customHeight="1">
      <c r="A417" s="352"/>
      <c r="B417" s="132" t="str">
        <f>'Entering 1'!C785</f>
        <v>Private Vanpool Vehicles</v>
      </c>
      <c r="C417" s="123">
        <f>'Entering 1'!D785</f>
        <v>0</v>
      </c>
      <c r="D417" s="39">
        <f>'Entering 1'!E785</f>
        <v>0</v>
      </c>
      <c r="E417" s="39">
        <f>'Entering 1'!F785</f>
        <v>0</v>
      </c>
      <c r="F417" s="39">
        <f>'Entering 1'!G785</f>
        <v>0</v>
      </c>
      <c r="G417" s="39">
        <f>'Entering 1'!H785</f>
        <v>0</v>
      </c>
      <c r="H417" s="39">
        <f>'Entering 1'!I785</f>
        <v>0</v>
      </c>
      <c r="I417" s="39">
        <f>'Entering 1'!J785</f>
        <v>0</v>
      </c>
      <c r="J417" s="39">
        <f>'Entering 1'!K785</f>
        <v>0</v>
      </c>
      <c r="K417" s="39">
        <f>'Entering 1'!L785</f>
        <v>0</v>
      </c>
      <c r="L417" s="39">
        <f>'Entering 1'!M785</f>
        <v>0</v>
      </c>
      <c r="M417" s="39">
        <f>'Entering 1'!N785</f>
        <v>0</v>
      </c>
      <c r="N417" s="39">
        <f>'Entering 1'!O785</f>
        <v>0</v>
      </c>
      <c r="O417" s="39">
        <f>'Entering 1'!P785</f>
        <v>0</v>
      </c>
      <c r="P417" s="39">
        <f>'Entering 1'!Q785</f>
        <v>0</v>
      </c>
      <c r="Q417" s="39">
        <f>'Entering 1'!R785</f>
        <v>0</v>
      </c>
      <c r="R417" s="124">
        <f>'Entering 1'!S785</f>
        <v>0</v>
      </c>
    </row>
    <row r="418" spans="1:18" ht="12" customHeight="1">
      <c r="A418" s="352"/>
      <c r="B418" s="116" t="str">
        <f>'Entering 1'!C786</f>
        <v>Taxis</v>
      </c>
      <c r="C418" s="123">
        <f>'Entering 1'!D786</f>
        <v>0</v>
      </c>
      <c r="D418" s="39">
        <f>'Entering 1'!E786</f>
        <v>0</v>
      </c>
      <c r="E418" s="39">
        <f>'Entering 1'!F786</f>
        <v>0</v>
      </c>
      <c r="F418" s="39">
        <f>'Entering 1'!G786</f>
        <v>0</v>
      </c>
      <c r="G418" s="39">
        <f>'Entering 1'!H786</f>
        <v>0</v>
      </c>
      <c r="H418" s="39">
        <f>'Entering 1'!I786</f>
        <v>0</v>
      </c>
      <c r="I418" s="39">
        <f>'Entering 1'!J786</f>
        <v>0</v>
      </c>
      <c r="J418" s="39">
        <f>'Entering 1'!K786</f>
        <v>0</v>
      </c>
      <c r="K418" s="39">
        <f>'Entering 1'!L786</f>
        <v>0</v>
      </c>
      <c r="L418" s="39">
        <f>'Entering 1'!M786</f>
        <v>0</v>
      </c>
      <c r="M418" s="39">
        <f>'Entering 1'!N786</f>
        <v>0</v>
      </c>
      <c r="N418" s="39">
        <f>'Entering 1'!O786</f>
        <v>0</v>
      </c>
      <c r="O418" s="39">
        <f>'Entering 1'!P786</f>
        <v>0</v>
      </c>
      <c r="P418" s="39">
        <f>'Entering 1'!Q786</f>
        <v>0</v>
      </c>
      <c r="Q418" s="39">
        <f>'Entering 1'!R786</f>
        <v>0</v>
      </c>
      <c r="R418" s="124">
        <f>'Entering 1'!S786</f>
        <v>0</v>
      </c>
    </row>
    <row r="419" spans="1:18" ht="12" customHeight="1">
      <c r="A419" s="352"/>
      <c r="B419" s="132" t="str">
        <f>'Entering 1'!C787</f>
        <v>Uber/Lyft Vehicles</v>
      </c>
      <c r="C419" s="123">
        <f>'Entering 1'!D787</f>
        <v>0</v>
      </c>
      <c r="D419" s="39">
        <f>'Entering 1'!E787</f>
        <v>0</v>
      </c>
      <c r="E419" s="39">
        <f>'Entering 1'!F787</f>
        <v>0</v>
      </c>
      <c r="F419" s="39">
        <f>'Entering 1'!G787</f>
        <v>0</v>
      </c>
      <c r="G419" s="39">
        <f>'Entering 1'!H787</f>
        <v>0</v>
      </c>
      <c r="H419" s="39">
        <f>'Entering 1'!I787</f>
        <v>0</v>
      </c>
      <c r="I419" s="39">
        <f>'Entering 1'!J787</f>
        <v>0</v>
      </c>
      <c r="J419" s="39">
        <f>'Entering 1'!K787</f>
        <v>0</v>
      </c>
      <c r="K419" s="39">
        <f>'Entering 1'!L787</f>
        <v>0</v>
      </c>
      <c r="L419" s="39">
        <f>'Entering 1'!M787</f>
        <v>0</v>
      </c>
      <c r="M419" s="39">
        <f>'Entering 1'!N787</f>
        <v>0</v>
      </c>
      <c r="N419" s="39">
        <f>'Entering 1'!O787</f>
        <v>0</v>
      </c>
      <c r="O419" s="39">
        <f>'Entering 1'!P787</f>
        <v>0</v>
      </c>
      <c r="P419" s="39">
        <f>'Entering 1'!Q787</f>
        <v>0</v>
      </c>
      <c r="Q419" s="39">
        <f>'Entering 1'!R787</f>
        <v>0</v>
      </c>
      <c r="R419" s="124">
        <f>'Entering 1'!S787</f>
        <v>0</v>
      </c>
    </row>
    <row r="420" spans="1:18" ht="12" customHeight="1">
      <c r="A420" s="352"/>
      <c r="B420" s="28" t="str">
        <f>'Entering 1'!C800</f>
        <v>MTS Shuttle People</v>
      </c>
      <c r="C420" s="120">
        <f>'Entering 1'!D800</f>
        <v>0</v>
      </c>
      <c r="D420" s="121">
        <f>'Entering 1'!E800</f>
        <v>0</v>
      </c>
      <c r="E420" s="121">
        <f>'Entering 1'!F800</f>
        <v>0</v>
      </c>
      <c r="F420" s="121">
        <f>'Entering 1'!G800</f>
        <v>0</v>
      </c>
      <c r="G420" s="121">
        <f>'Entering 1'!H800</f>
        <v>0</v>
      </c>
      <c r="H420" s="121">
        <f>'Entering 1'!I800</f>
        <v>0</v>
      </c>
      <c r="I420" s="121">
        <f>'Entering 1'!J800</f>
        <v>0</v>
      </c>
      <c r="J420" s="121">
        <f>'Entering 1'!K800</f>
        <v>0</v>
      </c>
      <c r="K420" s="121">
        <f>'Entering 1'!L800</f>
        <v>0</v>
      </c>
      <c r="L420" s="121">
        <f>'Entering 1'!M800</f>
        <v>0</v>
      </c>
      <c r="M420" s="121">
        <f>'Entering 1'!N800</f>
        <v>0</v>
      </c>
      <c r="N420" s="121">
        <f>'Entering 1'!O800</f>
        <v>0</v>
      </c>
      <c r="O420" s="121">
        <f>'Entering 1'!P800</f>
        <v>0</v>
      </c>
      <c r="P420" s="121">
        <f>'Entering 1'!Q800</f>
        <v>0</v>
      </c>
      <c r="Q420" s="121">
        <f>'Entering 1'!R800</f>
        <v>0</v>
      </c>
      <c r="R420" s="122">
        <f>'Entering 1'!S800</f>
        <v>0</v>
      </c>
    </row>
    <row r="421" spans="1:18" ht="12" customHeight="1">
      <c r="A421" s="352"/>
      <c r="B421" s="28" t="str">
        <f>'Entering 1'!C801</f>
        <v>Private Shuttle People</v>
      </c>
      <c r="C421" s="120">
        <f>'Entering 1'!D801</f>
        <v>0</v>
      </c>
      <c r="D421" s="121">
        <f>'Entering 1'!E801</f>
        <v>0</v>
      </c>
      <c r="E421" s="121">
        <f>'Entering 1'!F801</f>
        <v>0</v>
      </c>
      <c r="F421" s="121">
        <f>'Entering 1'!G801</f>
        <v>0</v>
      </c>
      <c r="G421" s="121">
        <f>'Entering 1'!H801</f>
        <v>0</v>
      </c>
      <c r="H421" s="121">
        <f>'Entering 1'!I801</f>
        <v>0</v>
      </c>
      <c r="I421" s="121">
        <f>'Entering 1'!J801</f>
        <v>0</v>
      </c>
      <c r="J421" s="121">
        <f>'Entering 1'!K801</f>
        <v>0</v>
      </c>
      <c r="K421" s="121">
        <f>'Entering 1'!L801</f>
        <v>0</v>
      </c>
      <c r="L421" s="121">
        <f>'Entering 1'!M801</f>
        <v>0</v>
      </c>
      <c r="M421" s="121">
        <f>'Entering 1'!N801</f>
        <v>0</v>
      </c>
      <c r="N421" s="121">
        <f>'Entering 1'!O801</f>
        <v>0</v>
      </c>
      <c r="O421" s="121">
        <f>'Entering 1'!P801</f>
        <v>0</v>
      </c>
      <c r="P421" s="121">
        <f>'Entering 1'!Q801</f>
        <v>0</v>
      </c>
      <c r="Q421" s="121">
        <f>'Entering 1'!R801</f>
        <v>0</v>
      </c>
      <c r="R421" s="122">
        <f>'Entering 1'!S801</f>
        <v>0</v>
      </c>
    </row>
    <row r="422" spans="1:18" ht="12" customHeight="1">
      <c r="A422" s="352"/>
      <c r="B422" s="28" t="str">
        <f>'Entering 1'!C802</f>
        <v>Private Vanpool People</v>
      </c>
      <c r="C422" s="120">
        <f>'Entering 1'!D802</f>
        <v>0</v>
      </c>
      <c r="D422" s="121">
        <f>'Entering 1'!E802</f>
        <v>0</v>
      </c>
      <c r="E422" s="121">
        <f>'Entering 1'!F802</f>
        <v>0</v>
      </c>
      <c r="F422" s="121">
        <f>'Entering 1'!G802</f>
        <v>0</v>
      </c>
      <c r="G422" s="121">
        <f>'Entering 1'!H802</f>
        <v>0</v>
      </c>
      <c r="H422" s="121">
        <f>'Entering 1'!I802</f>
        <v>0</v>
      </c>
      <c r="I422" s="121">
        <f>'Entering 1'!J802</f>
        <v>0</v>
      </c>
      <c r="J422" s="121">
        <f>'Entering 1'!K802</f>
        <v>0</v>
      </c>
      <c r="K422" s="121">
        <f>'Entering 1'!L802</f>
        <v>0</v>
      </c>
      <c r="L422" s="121">
        <f>'Entering 1'!M802</f>
        <v>0</v>
      </c>
      <c r="M422" s="121">
        <f>'Entering 1'!N802</f>
        <v>0</v>
      </c>
      <c r="N422" s="121">
        <f>'Entering 1'!O802</f>
        <v>0</v>
      </c>
      <c r="O422" s="121">
        <f>'Entering 1'!P802</f>
        <v>0</v>
      </c>
      <c r="P422" s="121">
        <f>'Entering 1'!Q802</f>
        <v>0</v>
      </c>
      <c r="Q422" s="121">
        <f>'Entering 1'!R802</f>
        <v>0</v>
      </c>
      <c r="R422" s="122">
        <f>'Entering 1'!S802</f>
        <v>0</v>
      </c>
    </row>
    <row r="423" spans="1:18" ht="12" customHeight="1">
      <c r="A423" s="352"/>
      <c r="B423" s="28" t="str">
        <f>'Entering 1'!C803</f>
        <v>Taxi People</v>
      </c>
      <c r="C423" s="120">
        <f>'Entering 1'!D803</f>
        <v>0</v>
      </c>
      <c r="D423" s="121">
        <f>'Entering 1'!E803</f>
        <v>0</v>
      </c>
      <c r="E423" s="121">
        <f>'Entering 1'!F803</f>
        <v>0</v>
      </c>
      <c r="F423" s="121">
        <f>'Entering 1'!G803</f>
        <v>0</v>
      </c>
      <c r="G423" s="121">
        <f>'Entering 1'!H803</f>
        <v>0</v>
      </c>
      <c r="H423" s="121">
        <f>'Entering 1'!I803</f>
        <v>0</v>
      </c>
      <c r="I423" s="121">
        <f>'Entering 1'!J803</f>
        <v>0</v>
      </c>
      <c r="J423" s="121">
        <f>'Entering 1'!K803</f>
        <v>0</v>
      </c>
      <c r="K423" s="121">
        <f>'Entering 1'!L803</f>
        <v>0</v>
      </c>
      <c r="L423" s="121">
        <f>'Entering 1'!M803</f>
        <v>0</v>
      </c>
      <c r="M423" s="121">
        <f>'Entering 1'!N803</f>
        <v>0</v>
      </c>
      <c r="N423" s="121">
        <f>'Entering 1'!O803</f>
        <v>0</v>
      </c>
      <c r="O423" s="121">
        <f>'Entering 1'!P803</f>
        <v>0</v>
      </c>
      <c r="P423" s="121">
        <f>'Entering 1'!Q803</f>
        <v>0</v>
      </c>
      <c r="Q423" s="121">
        <f>'Entering 1'!R803</f>
        <v>0</v>
      </c>
      <c r="R423" s="122">
        <f>'Entering 1'!S803</f>
        <v>0</v>
      </c>
    </row>
    <row r="424" spans="1:18" ht="12" customHeight="1">
      <c r="A424" s="352"/>
      <c r="B424" s="28" t="str">
        <f>'Entering 1'!C804</f>
        <v>Uber/Lyft People</v>
      </c>
      <c r="C424" s="120">
        <f>'Entering 1'!D804</f>
        <v>0</v>
      </c>
      <c r="D424" s="121">
        <f>'Entering 1'!E804</f>
        <v>0</v>
      </c>
      <c r="E424" s="121">
        <f>'Entering 1'!F804</f>
        <v>0</v>
      </c>
      <c r="F424" s="121">
        <f>'Entering 1'!G804</f>
        <v>0</v>
      </c>
      <c r="G424" s="121">
        <f>'Entering 1'!H804</f>
        <v>0</v>
      </c>
      <c r="H424" s="121">
        <f>'Entering 1'!I804</f>
        <v>0</v>
      </c>
      <c r="I424" s="121">
        <f>'Entering 1'!J804</f>
        <v>0</v>
      </c>
      <c r="J424" s="121">
        <f>'Entering 1'!K804</f>
        <v>0</v>
      </c>
      <c r="K424" s="121">
        <f>'Entering 1'!L804</f>
        <v>0</v>
      </c>
      <c r="L424" s="121">
        <f>'Entering 1'!M804</f>
        <v>0</v>
      </c>
      <c r="M424" s="121">
        <f>'Entering 1'!N804</f>
        <v>0</v>
      </c>
      <c r="N424" s="121">
        <f>'Entering 1'!O804</f>
        <v>0</v>
      </c>
      <c r="O424" s="121">
        <f>'Entering 1'!P804</f>
        <v>0</v>
      </c>
      <c r="P424" s="121">
        <f>'Entering 1'!Q804</f>
        <v>0</v>
      </c>
      <c r="Q424" s="121">
        <f>'Entering 1'!R804</f>
        <v>0</v>
      </c>
      <c r="R424" s="122">
        <f>'Entering 1'!S804</f>
        <v>0</v>
      </c>
    </row>
    <row r="425" spans="1:18" ht="12" customHeight="1">
      <c r="A425" s="352"/>
      <c r="B425" s="137" t="s">
        <v>239</v>
      </c>
      <c r="C425" s="123">
        <f t="shared" ref="C425:R425" si="78">SUM(C413,C415:C419)</f>
        <v>0</v>
      </c>
      <c r="D425" s="39">
        <f t="shared" si="78"/>
        <v>0</v>
      </c>
      <c r="E425" s="39">
        <f t="shared" si="78"/>
        <v>3</v>
      </c>
      <c r="F425" s="39">
        <f t="shared" si="78"/>
        <v>1</v>
      </c>
      <c r="G425" s="39">
        <f t="shared" si="78"/>
        <v>0</v>
      </c>
      <c r="H425" s="39">
        <f t="shared" si="78"/>
        <v>2</v>
      </c>
      <c r="I425" s="39">
        <f t="shared" si="78"/>
        <v>0</v>
      </c>
      <c r="J425" s="39">
        <f t="shared" si="78"/>
        <v>0</v>
      </c>
      <c r="K425" s="39">
        <f t="shared" si="78"/>
        <v>0</v>
      </c>
      <c r="L425" s="39">
        <f t="shared" si="78"/>
        <v>0</v>
      </c>
      <c r="M425" s="39">
        <f t="shared" si="78"/>
        <v>0</v>
      </c>
      <c r="N425" s="39">
        <f t="shared" si="78"/>
        <v>0</v>
      </c>
      <c r="O425" s="39">
        <f t="shared" si="78"/>
        <v>2</v>
      </c>
      <c r="P425" s="39">
        <f t="shared" si="78"/>
        <v>0</v>
      </c>
      <c r="Q425" s="39">
        <f t="shared" si="78"/>
        <v>0</v>
      </c>
      <c r="R425" s="124">
        <f t="shared" si="78"/>
        <v>0</v>
      </c>
    </row>
    <row r="426" spans="1:18" ht="12" customHeight="1">
      <c r="A426" s="353"/>
      <c r="B426" s="139" t="s">
        <v>240</v>
      </c>
      <c r="C426" s="152">
        <f t="shared" ref="C426:R426" si="79">(C414+SUM(C420:C424))</f>
        <v>0</v>
      </c>
      <c r="D426" s="153">
        <f t="shared" si="79"/>
        <v>0</v>
      </c>
      <c r="E426" s="153">
        <f t="shared" si="79"/>
        <v>6</v>
      </c>
      <c r="F426" s="153">
        <f t="shared" si="79"/>
        <v>2</v>
      </c>
      <c r="G426" s="153">
        <f t="shared" si="79"/>
        <v>0</v>
      </c>
      <c r="H426" s="153">
        <f t="shared" si="79"/>
        <v>4</v>
      </c>
      <c r="I426" s="153">
        <f t="shared" si="79"/>
        <v>0</v>
      </c>
      <c r="J426" s="153">
        <f t="shared" si="79"/>
        <v>0</v>
      </c>
      <c r="K426" s="153">
        <f t="shared" si="79"/>
        <v>0</v>
      </c>
      <c r="L426" s="153">
        <f t="shared" si="79"/>
        <v>0</v>
      </c>
      <c r="M426" s="153">
        <f t="shared" si="79"/>
        <v>0</v>
      </c>
      <c r="N426" s="153">
        <f t="shared" si="79"/>
        <v>0</v>
      </c>
      <c r="O426" s="153">
        <f t="shared" si="79"/>
        <v>4</v>
      </c>
      <c r="P426" s="153">
        <f t="shared" si="79"/>
        <v>0</v>
      </c>
      <c r="Q426" s="153">
        <f t="shared" si="79"/>
        <v>0</v>
      </c>
      <c r="R426" s="154">
        <f t="shared" si="79"/>
        <v>0</v>
      </c>
    </row>
    <row r="427" spans="1:18" ht="12" customHeight="1">
      <c r="A427" s="31"/>
      <c r="B427" s="32"/>
      <c r="C427" s="39"/>
      <c r="D427" s="39"/>
      <c r="E427" s="39"/>
      <c r="F427" s="39"/>
      <c r="G427" s="39"/>
      <c r="H427" s="39"/>
      <c r="I427" s="39"/>
      <c r="J427" s="39"/>
      <c r="K427" s="39"/>
      <c r="L427" s="39"/>
      <c r="M427" s="39"/>
      <c r="N427" s="39"/>
      <c r="O427" s="39"/>
      <c r="P427" s="39"/>
      <c r="Q427" s="39"/>
      <c r="R427" s="39"/>
    </row>
    <row r="428" spans="1:18" ht="12" customHeight="1">
      <c r="A428" s="31"/>
      <c r="B428" s="32"/>
      <c r="C428" s="39"/>
      <c r="D428" s="39"/>
      <c r="E428" s="39"/>
      <c r="F428" s="39"/>
      <c r="G428" s="39"/>
      <c r="H428" s="39"/>
      <c r="I428" s="39"/>
      <c r="J428" s="39"/>
      <c r="K428" s="39"/>
      <c r="L428" s="39"/>
      <c r="M428" s="39"/>
      <c r="N428" s="39"/>
      <c r="O428" s="39"/>
      <c r="P428" s="39"/>
      <c r="Q428" s="39"/>
      <c r="R428" s="39"/>
    </row>
    <row r="429" spans="1:18" ht="12" customHeight="1">
      <c r="A429" s="31"/>
      <c r="B429" s="32"/>
      <c r="C429" s="39"/>
      <c r="D429" s="39"/>
      <c r="E429" s="39"/>
      <c r="F429" s="39"/>
      <c r="G429" s="39"/>
      <c r="H429" s="39"/>
      <c r="I429" s="39"/>
      <c r="J429" s="39"/>
      <c r="K429" s="39"/>
      <c r="L429" s="39"/>
      <c r="M429" s="39"/>
      <c r="N429" s="39"/>
      <c r="O429" s="39"/>
      <c r="P429" s="39"/>
      <c r="Q429" s="39"/>
      <c r="R429" s="39"/>
    </row>
    <row r="430" spans="1:18" ht="12" customHeight="1">
      <c r="A430" s="31"/>
      <c r="B430" s="32"/>
      <c r="C430" s="39"/>
      <c r="D430" s="39"/>
      <c r="E430" s="39"/>
      <c r="F430" s="39"/>
      <c r="G430" s="39"/>
      <c r="H430" s="39"/>
      <c r="I430" s="39"/>
      <c r="J430" s="39"/>
      <c r="K430" s="39"/>
      <c r="L430" s="39"/>
      <c r="M430" s="39"/>
      <c r="N430" s="39"/>
      <c r="O430" s="39"/>
      <c r="P430" s="39"/>
      <c r="Q430" s="39"/>
      <c r="R430" s="39"/>
    </row>
    <row r="431" spans="1:18" ht="15.75" customHeight="1">
      <c r="A431" s="292"/>
      <c r="B431" s="292"/>
      <c r="C431" s="292"/>
      <c r="D431" s="292"/>
      <c r="E431" s="292"/>
      <c r="F431" s="292"/>
      <c r="G431" s="292"/>
      <c r="H431" s="292"/>
      <c r="I431" s="292"/>
      <c r="J431" s="292"/>
      <c r="K431" s="292"/>
      <c r="L431" s="292"/>
      <c r="M431" s="292"/>
      <c r="N431" s="292"/>
      <c r="O431" s="292"/>
      <c r="P431" s="292"/>
      <c r="Q431" s="292"/>
      <c r="R431" s="292"/>
    </row>
    <row r="432" spans="1:18" ht="15.75" customHeight="1">
      <c r="A432" s="292"/>
      <c r="B432" s="292"/>
      <c r="C432" s="292"/>
      <c r="D432" s="292"/>
      <c r="E432" s="292"/>
      <c r="F432" s="292"/>
      <c r="G432" s="292"/>
      <c r="H432" s="292"/>
      <c r="I432" s="292"/>
      <c r="J432" s="292"/>
      <c r="K432" s="292"/>
      <c r="L432" s="292"/>
      <c r="M432" s="292"/>
      <c r="N432" s="292"/>
      <c r="O432" s="292"/>
      <c r="P432" s="292"/>
      <c r="Q432" s="292"/>
      <c r="R432" s="292"/>
    </row>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R1"/>
    <mergeCell ref="A2:R2"/>
    <mergeCell ref="A7:A27"/>
    <mergeCell ref="A28:A48"/>
    <mergeCell ref="A49:A69"/>
    <mergeCell ref="A70:A90"/>
    <mergeCell ref="A91:A111"/>
    <mergeCell ref="A259:A279"/>
    <mergeCell ref="A280:A300"/>
    <mergeCell ref="A301:A321"/>
    <mergeCell ref="A112:A132"/>
    <mergeCell ref="A133:A153"/>
    <mergeCell ref="A154:A174"/>
    <mergeCell ref="A175:A195"/>
    <mergeCell ref="A196:A216"/>
    <mergeCell ref="A217:A237"/>
    <mergeCell ref="A238:A258"/>
    <mergeCell ref="A322:A342"/>
    <mergeCell ref="A343:A363"/>
    <mergeCell ref="A364:A384"/>
    <mergeCell ref="A385:A405"/>
    <mergeCell ref="A406:A426"/>
  </mergeCells>
  <conditionalFormatting sqref="C7:R426">
    <cfRule type="cellIs" dxfId="2" priority="1" operator="equal">
      <formula>0</formula>
    </cfRule>
  </conditionalFormatting>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1000"/>
  <sheetViews>
    <sheetView showGridLines="0" workbookViewId="0">
      <pane xSplit="2" ySplit="7" topLeftCell="C8" activePane="bottomRight" state="frozen"/>
      <selection activeCell="B4" sqref="B4"/>
      <selection pane="topRight" activeCell="B4" sqref="B4"/>
      <selection pane="bottomLeft" activeCell="B4" sqref="B4"/>
      <selection pane="bottomRight" activeCell="B4" sqref="B4"/>
    </sheetView>
  </sheetViews>
  <sheetFormatPr defaultColWidth="14.453125" defaultRowHeight="15" customHeight="1"/>
  <cols>
    <col min="1" max="1" width="21.453125" customWidth="1"/>
    <col min="2" max="18" width="5.453125" customWidth="1"/>
    <col min="19" max="19" width="6" customWidth="1"/>
    <col min="20" max="20" width="9.453125" customWidth="1"/>
    <col min="21" max="26" width="8" customWidth="1"/>
  </cols>
  <sheetData>
    <row r="1" spans="1:26" ht="14.25" customHeight="1">
      <c r="A1" s="360" t="s">
        <v>53</v>
      </c>
      <c r="B1" s="346"/>
      <c r="C1" s="346"/>
      <c r="D1" s="346"/>
      <c r="E1" s="346"/>
      <c r="F1" s="346"/>
      <c r="G1" s="346"/>
      <c r="H1" s="346"/>
      <c r="I1" s="346"/>
      <c r="J1" s="346"/>
      <c r="K1" s="346"/>
      <c r="L1" s="346"/>
      <c r="M1" s="346"/>
      <c r="N1" s="346"/>
      <c r="O1" s="346"/>
      <c r="P1" s="346"/>
      <c r="Q1" s="346"/>
      <c r="R1" s="346"/>
      <c r="S1" s="346"/>
      <c r="T1" s="39"/>
      <c r="U1" s="39"/>
      <c r="V1" s="39"/>
      <c r="W1" s="39"/>
      <c r="X1" s="39"/>
      <c r="Y1" s="39"/>
      <c r="Z1" s="39"/>
    </row>
    <row r="2" spans="1:26" ht="14.25" customHeight="1">
      <c r="A2" s="360" t="s">
        <v>249</v>
      </c>
      <c r="B2" s="346"/>
      <c r="C2" s="346"/>
      <c r="D2" s="346"/>
      <c r="E2" s="346"/>
      <c r="F2" s="346"/>
      <c r="G2" s="346"/>
      <c r="H2" s="346"/>
      <c r="I2" s="346"/>
      <c r="J2" s="346"/>
      <c r="K2" s="346"/>
      <c r="L2" s="346"/>
      <c r="M2" s="346"/>
      <c r="N2" s="346"/>
      <c r="O2" s="346"/>
      <c r="P2" s="346"/>
      <c r="Q2" s="346"/>
      <c r="R2" s="346"/>
      <c r="S2" s="346"/>
      <c r="T2" s="39"/>
      <c r="U2" s="39"/>
      <c r="V2" s="39"/>
      <c r="W2" s="39"/>
      <c r="X2" s="39"/>
      <c r="Y2" s="39"/>
      <c r="Z2" s="39"/>
    </row>
    <row r="3" spans="1:26" ht="12" customHeight="1">
      <c r="A3" s="55"/>
      <c r="B3" s="39"/>
      <c r="C3" s="39"/>
      <c r="D3" s="39"/>
      <c r="E3" s="39"/>
      <c r="F3" s="39"/>
      <c r="G3" s="39"/>
      <c r="H3" s="39"/>
      <c r="I3" s="39"/>
      <c r="J3" s="39"/>
      <c r="K3" s="39"/>
      <c r="L3" s="39"/>
      <c r="M3" s="39"/>
      <c r="N3" s="39"/>
      <c r="O3" s="39"/>
      <c r="P3" s="39"/>
      <c r="Q3" s="39"/>
      <c r="R3" s="39"/>
      <c r="S3" s="39"/>
      <c r="T3" s="39"/>
      <c r="U3" s="39"/>
      <c r="V3" s="39"/>
      <c r="W3" s="39"/>
      <c r="X3" s="39"/>
      <c r="Y3" s="39"/>
      <c r="Z3" s="39"/>
    </row>
    <row r="4" spans="1:26" ht="12" customHeight="1">
      <c r="A4" s="296" t="s">
        <v>250</v>
      </c>
      <c r="B4" s="296" t="s">
        <v>209</v>
      </c>
      <c r="C4" s="368" t="s">
        <v>251</v>
      </c>
      <c r="D4" s="358"/>
      <c r="E4" s="358"/>
      <c r="F4" s="358"/>
      <c r="G4" s="358"/>
      <c r="H4" s="358"/>
      <c r="I4" s="358"/>
      <c r="J4" s="358"/>
      <c r="K4" s="358"/>
      <c r="L4" s="358"/>
      <c r="M4" s="358"/>
      <c r="N4" s="358"/>
      <c r="O4" s="358"/>
      <c r="P4" s="358"/>
      <c r="Q4" s="358"/>
      <c r="R4" s="358"/>
      <c r="S4" s="359"/>
      <c r="T4" s="39"/>
      <c r="U4" s="39"/>
      <c r="V4" s="39"/>
      <c r="W4" s="39"/>
      <c r="X4" s="39"/>
      <c r="Y4" s="39"/>
      <c r="Z4" s="39"/>
    </row>
    <row r="5" spans="1:26" ht="12" customHeight="1">
      <c r="A5" s="297" t="s">
        <v>252</v>
      </c>
      <c r="B5" s="297"/>
      <c r="C5" s="113" t="s">
        <v>144</v>
      </c>
      <c r="D5" s="114" t="s">
        <v>145</v>
      </c>
      <c r="E5" s="114" t="s">
        <v>146</v>
      </c>
      <c r="F5" s="114" t="s">
        <v>147</v>
      </c>
      <c r="G5" s="114" t="s">
        <v>148</v>
      </c>
      <c r="H5" s="114" t="s">
        <v>149</v>
      </c>
      <c r="I5" s="114" t="s">
        <v>150</v>
      </c>
      <c r="J5" s="114" t="s">
        <v>151</v>
      </c>
      <c r="K5" s="114" t="s">
        <v>152</v>
      </c>
      <c r="L5" s="114" t="s">
        <v>153</v>
      </c>
      <c r="M5" s="114" t="s">
        <v>154</v>
      </c>
      <c r="N5" s="114" t="s">
        <v>155</v>
      </c>
      <c r="O5" s="114" t="s">
        <v>156</v>
      </c>
      <c r="P5" s="114" t="s">
        <v>157</v>
      </c>
      <c r="Q5" s="114" t="s">
        <v>158</v>
      </c>
      <c r="R5" s="114" t="s">
        <v>159</v>
      </c>
      <c r="S5" s="296" t="s">
        <v>160</v>
      </c>
      <c r="T5" s="39"/>
      <c r="U5" s="39"/>
      <c r="V5" s="39"/>
      <c r="W5" s="39"/>
      <c r="X5" s="39"/>
      <c r="Y5" s="39"/>
      <c r="Z5" s="39"/>
    </row>
    <row r="6" spans="1:26" ht="12" customHeight="1">
      <c r="A6" s="297"/>
      <c r="B6" s="297"/>
      <c r="C6" s="113" t="s">
        <v>161</v>
      </c>
      <c r="D6" s="114" t="s">
        <v>161</v>
      </c>
      <c r="E6" s="114" t="s">
        <v>161</v>
      </c>
      <c r="F6" s="114" t="s">
        <v>161</v>
      </c>
      <c r="G6" s="114" t="s">
        <v>161</v>
      </c>
      <c r="H6" s="114" t="s">
        <v>161</v>
      </c>
      <c r="I6" s="114" t="s">
        <v>161</v>
      </c>
      <c r="J6" s="114" t="s">
        <v>161</v>
      </c>
      <c r="K6" s="114" t="s">
        <v>161</v>
      </c>
      <c r="L6" s="114" t="s">
        <v>161</v>
      </c>
      <c r="M6" s="114" t="s">
        <v>161</v>
      </c>
      <c r="N6" s="114" t="s">
        <v>161</v>
      </c>
      <c r="O6" s="114" t="s">
        <v>161</v>
      </c>
      <c r="P6" s="114" t="s">
        <v>161</v>
      </c>
      <c r="Q6" s="114" t="s">
        <v>161</v>
      </c>
      <c r="R6" s="114" t="s">
        <v>161</v>
      </c>
      <c r="S6" s="297"/>
      <c r="T6" s="39"/>
      <c r="U6" s="39"/>
      <c r="V6" s="39"/>
      <c r="W6" s="39"/>
      <c r="X6" s="39"/>
      <c r="Y6" s="39"/>
      <c r="Z6" s="39"/>
    </row>
    <row r="7" spans="1:26" ht="12" customHeight="1">
      <c r="A7" s="17"/>
      <c r="B7" s="17"/>
      <c r="C7" s="133" t="s">
        <v>145</v>
      </c>
      <c r="D7" s="134" t="s">
        <v>146</v>
      </c>
      <c r="E7" s="134" t="s">
        <v>147</v>
      </c>
      <c r="F7" s="134" t="s">
        <v>148</v>
      </c>
      <c r="G7" s="134" t="s">
        <v>149</v>
      </c>
      <c r="H7" s="134" t="s">
        <v>150</v>
      </c>
      <c r="I7" s="134" t="s">
        <v>151</v>
      </c>
      <c r="J7" s="134" t="s">
        <v>152</v>
      </c>
      <c r="K7" s="134" t="s">
        <v>153</v>
      </c>
      <c r="L7" s="134" t="s">
        <v>154</v>
      </c>
      <c r="M7" s="134" t="s">
        <v>155</v>
      </c>
      <c r="N7" s="134" t="s">
        <v>156</v>
      </c>
      <c r="O7" s="134" t="s">
        <v>157</v>
      </c>
      <c r="P7" s="134" t="s">
        <v>158</v>
      </c>
      <c r="Q7" s="134" t="s">
        <v>159</v>
      </c>
      <c r="R7" s="134" t="s">
        <v>162</v>
      </c>
      <c r="S7" s="17"/>
      <c r="T7" s="39"/>
      <c r="U7" s="39"/>
      <c r="V7" s="39"/>
      <c r="W7" s="39"/>
      <c r="X7" s="39"/>
      <c r="Y7" s="39"/>
      <c r="Z7" s="39"/>
    </row>
    <row r="8" spans="1:26" ht="12" customHeight="1">
      <c r="A8" s="256" t="s">
        <v>253</v>
      </c>
      <c r="B8" s="257">
        <v>30</v>
      </c>
      <c r="C8" s="257"/>
      <c r="D8" s="258"/>
      <c r="E8" s="258"/>
      <c r="F8" s="258"/>
      <c r="G8" s="258"/>
      <c r="H8" s="258"/>
      <c r="I8" s="258"/>
      <c r="J8" s="258"/>
      <c r="K8" s="258"/>
      <c r="L8" s="258"/>
      <c r="M8" s="258"/>
      <c r="N8" s="258"/>
      <c r="O8" s="258"/>
      <c r="P8" s="258"/>
      <c r="Q8" s="258"/>
      <c r="R8" s="258"/>
      <c r="S8" s="256">
        <f t="shared" ref="S8:S127" si="0">SUM(C8:R8)</f>
        <v>0</v>
      </c>
      <c r="T8" s="39"/>
      <c r="U8" s="39"/>
      <c r="V8" s="39"/>
      <c r="W8" s="39"/>
      <c r="X8" s="39"/>
      <c r="Y8" s="39"/>
      <c r="Z8" s="39"/>
    </row>
    <row r="9" spans="1:26" ht="12" customHeight="1">
      <c r="A9" s="259" t="s">
        <v>254</v>
      </c>
      <c r="B9" s="260">
        <v>41</v>
      </c>
      <c r="C9" s="260"/>
      <c r="D9" s="261"/>
      <c r="E9" s="261"/>
      <c r="F9" s="261"/>
      <c r="G9" s="261"/>
      <c r="H9" s="261"/>
      <c r="I9" s="261"/>
      <c r="J9" s="261"/>
      <c r="K9" s="261"/>
      <c r="L9" s="261"/>
      <c r="M9" s="261"/>
      <c r="N9" s="261"/>
      <c r="O9" s="261"/>
      <c r="P9" s="261"/>
      <c r="Q9" s="261"/>
      <c r="R9" s="261"/>
      <c r="S9" s="259">
        <f t="shared" si="0"/>
        <v>0</v>
      </c>
      <c r="T9" s="39"/>
      <c r="U9" s="39"/>
      <c r="V9" s="39"/>
      <c r="W9" s="39"/>
      <c r="X9" s="39"/>
      <c r="Y9" s="39"/>
      <c r="Z9" s="39"/>
    </row>
    <row r="10" spans="1:26" ht="12" customHeight="1">
      <c r="A10" s="259" t="s">
        <v>255</v>
      </c>
      <c r="B10" s="260">
        <v>101</v>
      </c>
      <c r="C10" s="260"/>
      <c r="D10" s="261"/>
      <c r="E10" s="261"/>
      <c r="F10" s="261"/>
      <c r="G10" s="261"/>
      <c r="H10" s="261"/>
      <c r="I10" s="261"/>
      <c r="J10" s="261"/>
      <c r="K10" s="261"/>
      <c r="L10" s="261"/>
      <c r="M10" s="261"/>
      <c r="N10" s="261"/>
      <c r="O10" s="261"/>
      <c r="P10" s="261"/>
      <c r="Q10" s="261"/>
      <c r="R10" s="261"/>
      <c r="S10" s="259">
        <f t="shared" si="0"/>
        <v>0</v>
      </c>
      <c r="T10" s="39"/>
      <c r="U10" s="39"/>
      <c r="V10" s="39"/>
      <c r="W10" s="39"/>
      <c r="X10" s="39"/>
      <c r="Y10" s="39"/>
      <c r="Z10" s="39"/>
    </row>
    <row r="11" spans="1:26" ht="12" customHeight="1">
      <c r="A11" s="259" t="s">
        <v>256</v>
      </c>
      <c r="B11" s="260">
        <v>150</v>
      </c>
      <c r="C11" s="260"/>
      <c r="D11" s="261"/>
      <c r="E11" s="261"/>
      <c r="F11" s="261"/>
      <c r="G11" s="261"/>
      <c r="H11" s="261"/>
      <c r="I11" s="261"/>
      <c r="J11" s="261"/>
      <c r="K11" s="261"/>
      <c r="L11" s="261"/>
      <c r="M11" s="261"/>
      <c r="N11" s="261"/>
      <c r="O11" s="261"/>
      <c r="P11" s="261"/>
      <c r="Q11" s="261"/>
      <c r="R11" s="261"/>
      <c r="S11" s="259">
        <f t="shared" si="0"/>
        <v>0</v>
      </c>
      <c r="T11" s="39"/>
      <c r="U11" s="39"/>
      <c r="V11" s="39"/>
      <c r="W11" s="39"/>
      <c r="X11" s="39"/>
      <c r="Y11" s="39"/>
      <c r="Z11" s="39"/>
    </row>
    <row r="12" spans="1:26" ht="12" customHeight="1">
      <c r="A12" s="259" t="s">
        <v>257</v>
      </c>
      <c r="B12" s="260">
        <v>201</v>
      </c>
      <c r="C12" s="260"/>
      <c r="D12" s="261"/>
      <c r="E12" s="261"/>
      <c r="F12" s="261"/>
      <c r="G12" s="261"/>
      <c r="H12" s="261"/>
      <c r="I12" s="261"/>
      <c r="J12" s="261"/>
      <c r="K12" s="261"/>
      <c r="L12" s="261"/>
      <c r="M12" s="261"/>
      <c r="N12" s="261"/>
      <c r="O12" s="261"/>
      <c r="P12" s="261"/>
      <c r="Q12" s="261"/>
      <c r="R12" s="261"/>
      <c r="S12" s="259">
        <f t="shared" si="0"/>
        <v>0</v>
      </c>
      <c r="T12" s="39"/>
      <c r="U12" s="39"/>
      <c r="V12" s="39"/>
      <c r="W12" s="39"/>
      <c r="X12" s="39"/>
      <c r="Y12" s="39"/>
      <c r="Z12" s="39"/>
    </row>
    <row r="13" spans="1:26" ht="12" customHeight="1">
      <c r="A13" s="259" t="s">
        <v>258</v>
      </c>
      <c r="B13" s="260">
        <v>202</v>
      </c>
      <c r="C13" s="260"/>
      <c r="D13" s="261"/>
      <c r="E13" s="261"/>
      <c r="F13" s="261"/>
      <c r="G13" s="261"/>
      <c r="H13" s="261"/>
      <c r="I13" s="261"/>
      <c r="J13" s="261"/>
      <c r="K13" s="261"/>
      <c r="L13" s="261"/>
      <c r="M13" s="261"/>
      <c r="N13" s="261"/>
      <c r="O13" s="261"/>
      <c r="P13" s="261"/>
      <c r="Q13" s="261"/>
      <c r="R13" s="261"/>
      <c r="S13" s="259">
        <f t="shared" si="0"/>
        <v>0</v>
      </c>
      <c r="T13" s="39"/>
      <c r="U13" s="39"/>
      <c r="V13" s="39"/>
      <c r="W13" s="39"/>
      <c r="X13" s="39"/>
      <c r="Y13" s="39"/>
      <c r="Z13" s="39"/>
    </row>
    <row r="14" spans="1:26" ht="12" customHeight="1">
      <c r="A14" s="259" t="s">
        <v>259</v>
      </c>
      <c r="B14" s="260">
        <v>237</v>
      </c>
      <c r="C14" s="260"/>
      <c r="D14" s="261"/>
      <c r="E14" s="261"/>
      <c r="F14" s="261"/>
      <c r="G14" s="261"/>
      <c r="H14" s="261"/>
      <c r="I14" s="261"/>
      <c r="J14" s="261"/>
      <c r="K14" s="261"/>
      <c r="L14" s="261"/>
      <c r="M14" s="261"/>
      <c r="N14" s="261"/>
      <c r="O14" s="261"/>
      <c r="P14" s="261"/>
      <c r="Q14" s="261"/>
      <c r="R14" s="261"/>
      <c r="S14" s="259">
        <f t="shared" si="0"/>
        <v>0</v>
      </c>
      <c r="T14" s="39"/>
      <c r="U14" s="39"/>
      <c r="V14" s="39"/>
      <c r="W14" s="39"/>
      <c r="X14" s="39"/>
      <c r="Y14" s="39"/>
      <c r="Z14" s="39"/>
    </row>
    <row r="15" spans="1:26" ht="12" customHeight="1">
      <c r="A15" s="259"/>
      <c r="B15" s="262" t="s">
        <v>160</v>
      </c>
      <c r="C15" s="262">
        <f t="shared" ref="C15:R15" si="1">SUM(C8:C14)</f>
        <v>0</v>
      </c>
      <c r="D15" s="263">
        <f t="shared" si="1"/>
        <v>0</v>
      </c>
      <c r="E15" s="263">
        <f t="shared" si="1"/>
        <v>0</v>
      </c>
      <c r="F15" s="263">
        <f t="shared" si="1"/>
        <v>0</v>
      </c>
      <c r="G15" s="263">
        <f t="shared" si="1"/>
        <v>0</v>
      </c>
      <c r="H15" s="263">
        <f t="shared" si="1"/>
        <v>0</v>
      </c>
      <c r="I15" s="263">
        <f t="shared" si="1"/>
        <v>0</v>
      </c>
      <c r="J15" s="263">
        <f t="shared" si="1"/>
        <v>0</v>
      </c>
      <c r="K15" s="263">
        <f t="shared" si="1"/>
        <v>0</v>
      </c>
      <c r="L15" s="263">
        <f t="shared" si="1"/>
        <v>0</v>
      </c>
      <c r="M15" s="263">
        <f t="shared" si="1"/>
        <v>0</v>
      </c>
      <c r="N15" s="263">
        <f t="shared" si="1"/>
        <v>0</v>
      </c>
      <c r="O15" s="263">
        <f t="shared" si="1"/>
        <v>0</v>
      </c>
      <c r="P15" s="263">
        <f t="shared" si="1"/>
        <v>0</v>
      </c>
      <c r="Q15" s="263">
        <f t="shared" si="1"/>
        <v>0</v>
      </c>
      <c r="R15" s="263">
        <f t="shared" si="1"/>
        <v>0</v>
      </c>
      <c r="S15" s="264">
        <f t="shared" si="0"/>
        <v>0</v>
      </c>
      <c r="T15" s="39"/>
      <c r="U15" s="39"/>
      <c r="V15" s="39"/>
      <c r="W15" s="39"/>
      <c r="X15" s="39"/>
      <c r="Y15" s="39"/>
      <c r="Z15" s="39"/>
    </row>
    <row r="16" spans="1:26" ht="12" customHeight="1">
      <c r="A16" s="163" t="s">
        <v>260</v>
      </c>
      <c r="B16" s="156">
        <v>30</v>
      </c>
      <c r="C16" s="156">
        <f t="shared" ref="C16:R16" si="2">C$136</f>
        <v>3</v>
      </c>
      <c r="D16" s="117">
        <f t="shared" si="2"/>
        <v>4</v>
      </c>
      <c r="E16" s="117">
        <f t="shared" si="2"/>
        <v>4</v>
      </c>
      <c r="F16" s="117">
        <f t="shared" si="2"/>
        <v>4</v>
      </c>
      <c r="G16" s="117">
        <f t="shared" si="2"/>
        <v>4</v>
      </c>
      <c r="H16" s="117">
        <f t="shared" si="2"/>
        <v>4</v>
      </c>
      <c r="I16" s="117">
        <f t="shared" si="2"/>
        <v>4</v>
      </c>
      <c r="J16" s="117">
        <f t="shared" si="2"/>
        <v>4</v>
      </c>
      <c r="K16" s="117">
        <f t="shared" si="2"/>
        <v>5</v>
      </c>
      <c r="L16" s="117">
        <f t="shared" si="2"/>
        <v>4</v>
      </c>
      <c r="M16" s="117">
        <f t="shared" si="2"/>
        <v>4</v>
      </c>
      <c r="N16" s="117">
        <f t="shared" si="2"/>
        <v>4</v>
      </c>
      <c r="O16" s="117">
        <f t="shared" si="2"/>
        <v>4</v>
      </c>
      <c r="P16" s="117">
        <f t="shared" si="2"/>
        <v>2</v>
      </c>
      <c r="Q16" s="117">
        <f t="shared" si="2"/>
        <v>2</v>
      </c>
      <c r="R16" s="117">
        <f t="shared" si="2"/>
        <v>2</v>
      </c>
      <c r="S16" s="163">
        <f t="shared" si="0"/>
        <v>58</v>
      </c>
      <c r="T16" s="39"/>
      <c r="U16" s="39"/>
      <c r="V16" s="39"/>
      <c r="W16" s="39"/>
      <c r="X16" s="39"/>
      <c r="Y16" s="39"/>
      <c r="Z16" s="39"/>
    </row>
    <row r="17" spans="1:26" ht="12" customHeight="1">
      <c r="A17" s="164" t="s">
        <v>254</v>
      </c>
      <c r="B17" s="123">
        <v>41</v>
      </c>
      <c r="C17" s="123"/>
      <c r="D17" s="39"/>
      <c r="E17" s="39"/>
      <c r="F17" s="39"/>
      <c r="G17" s="39"/>
      <c r="H17" s="39"/>
      <c r="I17" s="39"/>
      <c r="J17" s="39"/>
      <c r="K17" s="39"/>
      <c r="L17" s="39"/>
      <c r="M17" s="39"/>
      <c r="N17" s="39"/>
      <c r="O17" s="39"/>
      <c r="P17" s="39"/>
      <c r="Q17" s="39"/>
      <c r="R17" s="39"/>
      <c r="S17" s="164">
        <f t="shared" si="0"/>
        <v>0</v>
      </c>
      <c r="T17" s="39"/>
      <c r="U17" s="39"/>
      <c r="V17" s="39"/>
      <c r="W17" s="39"/>
      <c r="X17" s="39"/>
      <c r="Y17" s="39"/>
      <c r="Z17" s="39"/>
    </row>
    <row r="18" spans="1:26" ht="12" customHeight="1">
      <c r="A18" s="164" t="s">
        <v>261</v>
      </c>
      <c r="B18" s="123">
        <v>101</v>
      </c>
      <c r="C18" s="123">
        <f t="shared" ref="C18:R18" si="3">C$138</f>
        <v>3</v>
      </c>
      <c r="D18" s="39">
        <f t="shared" si="3"/>
        <v>2</v>
      </c>
      <c r="E18" s="39">
        <f t="shared" si="3"/>
        <v>2</v>
      </c>
      <c r="F18" s="39">
        <f t="shared" si="3"/>
        <v>2</v>
      </c>
      <c r="G18" s="39">
        <f t="shared" si="3"/>
        <v>2</v>
      </c>
      <c r="H18" s="39">
        <f t="shared" si="3"/>
        <v>2</v>
      </c>
      <c r="I18" s="39">
        <f t="shared" si="3"/>
        <v>2</v>
      </c>
      <c r="J18" s="39">
        <f t="shared" si="3"/>
        <v>2</v>
      </c>
      <c r="K18" s="39">
        <f t="shared" si="3"/>
        <v>2</v>
      </c>
      <c r="L18" s="39">
        <f t="shared" si="3"/>
        <v>2</v>
      </c>
      <c r="M18" s="39">
        <f t="shared" si="3"/>
        <v>2</v>
      </c>
      <c r="N18" s="39">
        <f t="shared" si="3"/>
        <v>2</v>
      </c>
      <c r="O18" s="39">
        <f t="shared" si="3"/>
        <v>3</v>
      </c>
      <c r="P18" s="39">
        <f t="shared" si="3"/>
        <v>1</v>
      </c>
      <c r="Q18" s="39">
        <f t="shared" si="3"/>
        <v>1</v>
      </c>
      <c r="R18" s="39">
        <f t="shared" si="3"/>
        <v>1</v>
      </c>
      <c r="S18" s="164">
        <f t="shared" si="0"/>
        <v>31</v>
      </c>
      <c r="T18" s="39"/>
      <c r="U18" s="39"/>
      <c r="V18" s="39"/>
      <c r="W18" s="39"/>
      <c r="X18" s="39"/>
      <c r="Y18" s="39"/>
      <c r="Z18" s="39"/>
    </row>
    <row r="19" spans="1:26" ht="12" customHeight="1">
      <c r="A19" s="164" t="s">
        <v>256</v>
      </c>
      <c r="B19" s="123">
        <v>150</v>
      </c>
      <c r="C19" s="123"/>
      <c r="D19" s="39"/>
      <c r="E19" s="39"/>
      <c r="F19" s="39"/>
      <c r="G19" s="39"/>
      <c r="H19" s="39"/>
      <c r="I19" s="39"/>
      <c r="J19" s="39"/>
      <c r="K19" s="39"/>
      <c r="L19" s="39"/>
      <c r="M19" s="39"/>
      <c r="N19" s="39"/>
      <c r="O19" s="39"/>
      <c r="P19" s="39"/>
      <c r="Q19" s="39"/>
      <c r="R19" s="39"/>
      <c r="S19" s="164">
        <f t="shared" si="0"/>
        <v>0</v>
      </c>
      <c r="T19" s="39"/>
      <c r="U19" s="39"/>
      <c r="V19" s="39"/>
      <c r="W19" s="39"/>
      <c r="X19" s="39"/>
      <c r="Y19" s="39"/>
      <c r="Z19" s="39"/>
    </row>
    <row r="20" spans="1:26" ht="12" customHeight="1">
      <c r="A20" s="164" t="s">
        <v>262</v>
      </c>
      <c r="B20" s="123">
        <v>201</v>
      </c>
      <c r="C20" s="123"/>
      <c r="D20" s="39"/>
      <c r="E20" s="39"/>
      <c r="F20" s="39"/>
      <c r="G20" s="39"/>
      <c r="H20" s="39"/>
      <c r="I20" s="39"/>
      <c r="J20" s="39"/>
      <c r="K20" s="39"/>
      <c r="L20" s="39"/>
      <c r="M20" s="39"/>
      <c r="N20" s="39"/>
      <c r="O20" s="39"/>
      <c r="P20" s="39"/>
      <c r="Q20" s="39"/>
      <c r="R20" s="39"/>
      <c r="S20" s="164">
        <f t="shared" si="0"/>
        <v>0</v>
      </c>
      <c r="T20" s="39"/>
      <c r="U20" s="39"/>
      <c r="V20" s="39"/>
      <c r="W20" s="39"/>
      <c r="X20" s="39"/>
      <c r="Y20" s="39"/>
      <c r="Z20" s="39"/>
    </row>
    <row r="21" spans="1:26" ht="12" customHeight="1">
      <c r="A21" s="164"/>
      <c r="B21" s="123">
        <v>202</v>
      </c>
      <c r="C21" s="123"/>
      <c r="D21" s="39"/>
      <c r="E21" s="39"/>
      <c r="F21" s="39"/>
      <c r="G21" s="39"/>
      <c r="H21" s="39"/>
      <c r="I21" s="39"/>
      <c r="J21" s="39"/>
      <c r="K21" s="39"/>
      <c r="L21" s="39"/>
      <c r="M21" s="39"/>
      <c r="N21" s="39"/>
      <c r="O21" s="39"/>
      <c r="P21" s="39"/>
      <c r="Q21" s="39"/>
      <c r="R21" s="39"/>
      <c r="S21" s="164">
        <f t="shared" si="0"/>
        <v>0</v>
      </c>
      <c r="T21" s="39"/>
      <c r="U21" s="39"/>
      <c r="V21" s="39"/>
      <c r="W21" s="39"/>
      <c r="X21" s="39"/>
      <c r="Y21" s="39"/>
      <c r="Z21" s="39"/>
    </row>
    <row r="22" spans="1:26" ht="12" customHeight="1">
      <c r="A22" s="164"/>
      <c r="B22" s="123">
        <v>237</v>
      </c>
      <c r="C22" s="123"/>
      <c r="D22" s="39"/>
      <c r="E22" s="39"/>
      <c r="F22" s="39"/>
      <c r="G22" s="39"/>
      <c r="H22" s="39"/>
      <c r="I22" s="39"/>
      <c r="J22" s="39"/>
      <c r="K22" s="39"/>
      <c r="L22" s="39"/>
      <c r="M22" s="39"/>
      <c r="N22" s="39"/>
      <c r="O22" s="39"/>
      <c r="P22" s="39"/>
      <c r="Q22" s="39"/>
      <c r="R22" s="39"/>
      <c r="S22" s="164">
        <f t="shared" si="0"/>
        <v>0</v>
      </c>
      <c r="T22" s="39"/>
      <c r="U22" s="39"/>
      <c r="V22" s="39"/>
      <c r="W22" s="39"/>
      <c r="X22" s="39"/>
      <c r="Y22" s="39"/>
      <c r="Z22" s="39"/>
    </row>
    <row r="23" spans="1:26" ht="12" customHeight="1">
      <c r="A23" s="165"/>
      <c r="B23" s="56" t="s">
        <v>160</v>
      </c>
      <c r="C23" s="56">
        <f t="shared" ref="C23:R23" si="4">SUM(C16:C22)</f>
        <v>6</v>
      </c>
      <c r="D23" s="179">
        <f t="shared" si="4"/>
        <v>6</v>
      </c>
      <c r="E23" s="179">
        <f t="shared" si="4"/>
        <v>6</v>
      </c>
      <c r="F23" s="179">
        <f t="shared" si="4"/>
        <v>6</v>
      </c>
      <c r="G23" s="179">
        <f t="shared" si="4"/>
        <v>6</v>
      </c>
      <c r="H23" s="179">
        <f t="shared" si="4"/>
        <v>6</v>
      </c>
      <c r="I23" s="179">
        <f t="shared" si="4"/>
        <v>6</v>
      </c>
      <c r="J23" s="179">
        <f t="shared" si="4"/>
        <v>6</v>
      </c>
      <c r="K23" s="179">
        <f t="shared" si="4"/>
        <v>7</v>
      </c>
      <c r="L23" s="179">
        <f t="shared" si="4"/>
        <v>6</v>
      </c>
      <c r="M23" s="179">
        <f t="shared" si="4"/>
        <v>6</v>
      </c>
      <c r="N23" s="179">
        <f t="shared" si="4"/>
        <v>6</v>
      </c>
      <c r="O23" s="179">
        <f t="shared" si="4"/>
        <v>7</v>
      </c>
      <c r="P23" s="179">
        <f t="shared" si="4"/>
        <v>3</v>
      </c>
      <c r="Q23" s="179">
        <f t="shared" si="4"/>
        <v>3</v>
      </c>
      <c r="R23" s="179">
        <f t="shared" si="4"/>
        <v>3</v>
      </c>
      <c r="S23" s="57">
        <f t="shared" si="0"/>
        <v>89</v>
      </c>
      <c r="T23" s="39"/>
      <c r="U23" s="39"/>
      <c r="V23" s="39"/>
      <c r="W23" s="39"/>
      <c r="X23" s="39"/>
      <c r="Y23" s="39"/>
      <c r="Z23" s="39"/>
    </row>
    <row r="24" spans="1:26" ht="12" customHeight="1">
      <c r="A24" s="163" t="s">
        <v>263</v>
      </c>
      <c r="B24" s="156">
        <v>30</v>
      </c>
      <c r="C24" s="156">
        <f t="shared" ref="C24:R24" si="5">C$64</f>
        <v>2</v>
      </c>
      <c r="D24" s="117">
        <f t="shared" si="5"/>
        <v>4</v>
      </c>
      <c r="E24" s="117">
        <f t="shared" si="5"/>
        <v>4</v>
      </c>
      <c r="F24" s="117">
        <f t="shared" si="5"/>
        <v>4</v>
      </c>
      <c r="G24" s="117">
        <f t="shared" si="5"/>
        <v>4</v>
      </c>
      <c r="H24" s="117">
        <f t="shared" si="5"/>
        <v>4</v>
      </c>
      <c r="I24" s="117">
        <f t="shared" si="5"/>
        <v>4</v>
      </c>
      <c r="J24" s="117">
        <f t="shared" si="5"/>
        <v>4</v>
      </c>
      <c r="K24" s="117">
        <f t="shared" si="5"/>
        <v>4</v>
      </c>
      <c r="L24" s="117">
        <f t="shared" si="5"/>
        <v>4</v>
      </c>
      <c r="M24" s="117">
        <f t="shared" si="5"/>
        <v>4</v>
      </c>
      <c r="N24" s="117">
        <f t="shared" si="5"/>
        <v>4</v>
      </c>
      <c r="O24" s="117">
        <f t="shared" si="5"/>
        <v>4</v>
      </c>
      <c r="P24" s="117">
        <f t="shared" si="5"/>
        <v>4</v>
      </c>
      <c r="Q24" s="117">
        <f t="shared" si="5"/>
        <v>2</v>
      </c>
      <c r="R24" s="117">
        <f t="shared" si="5"/>
        <v>2</v>
      </c>
      <c r="S24" s="163">
        <f t="shared" si="0"/>
        <v>58</v>
      </c>
      <c r="T24" s="39"/>
      <c r="U24" s="39"/>
      <c r="V24" s="39"/>
      <c r="W24" s="39"/>
      <c r="X24" s="39"/>
      <c r="Y24" s="39"/>
      <c r="Z24" s="39"/>
    </row>
    <row r="25" spans="1:26" ht="12" customHeight="1">
      <c r="A25" s="164" t="s">
        <v>254</v>
      </c>
      <c r="B25" s="123">
        <v>41</v>
      </c>
      <c r="C25" s="123"/>
      <c r="D25" s="39"/>
      <c r="E25" s="39"/>
      <c r="F25" s="39"/>
      <c r="G25" s="39"/>
      <c r="H25" s="39"/>
      <c r="I25" s="39"/>
      <c r="J25" s="39"/>
      <c r="K25" s="39"/>
      <c r="L25" s="39"/>
      <c r="M25" s="39"/>
      <c r="N25" s="39"/>
      <c r="O25" s="39"/>
      <c r="P25" s="39"/>
      <c r="Q25" s="39"/>
      <c r="R25" s="39"/>
      <c r="S25" s="164">
        <f t="shared" si="0"/>
        <v>0</v>
      </c>
      <c r="T25" s="39"/>
      <c r="U25" s="39"/>
      <c r="V25" s="39"/>
      <c r="W25" s="39"/>
      <c r="X25" s="39"/>
      <c r="Y25" s="39"/>
      <c r="Z25" s="39"/>
    </row>
    <row r="26" spans="1:26" ht="12" customHeight="1">
      <c r="A26" s="164" t="s">
        <v>261</v>
      </c>
      <c r="B26" s="123">
        <v>101</v>
      </c>
      <c r="C26" s="123"/>
      <c r="D26" s="39"/>
      <c r="E26" s="39"/>
      <c r="F26" s="39"/>
      <c r="G26" s="39"/>
      <c r="H26" s="39"/>
      <c r="I26" s="39"/>
      <c r="J26" s="39"/>
      <c r="K26" s="39"/>
      <c r="L26" s="39"/>
      <c r="M26" s="39"/>
      <c r="N26" s="39"/>
      <c r="O26" s="39"/>
      <c r="P26" s="39"/>
      <c r="Q26" s="39"/>
      <c r="R26" s="39"/>
      <c r="S26" s="164">
        <f t="shared" si="0"/>
        <v>0</v>
      </c>
      <c r="T26" s="39"/>
      <c r="U26" s="39"/>
      <c r="V26" s="39"/>
      <c r="W26" s="39"/>
      <c r="X26" s="39"/>
      <c r="Y26" s="39"/>
      <c r="Z26" s="39"/>
    </row>
    <row r="27" spans="1:26" ht="12" customHeight="1">
      <c r="A27" s="164" t="s">
        <v>256</v>
      </c>
      <c r="B27" s="123">
        <v>150</v>
      </c>
      <c r="C27" s="123"/>
      <c r="D27" s="39"/>
      <c r="E27" s="39"/>
      <c r="F27" s="39"/>
      <c r="G27" s="39"/>
      <c r="H27" s="39"/>
      <c r="I27" s="39"/>
      <c r="J27" s="39"/>
      <c r="K27" s="39"/>
      <c r="L27" s="39"/>
      <c r="M27" s="39"/>
      <c r="N27" s="39"/>
      <c r="O27" s="39"/>
      <c r="P27" s="39"/>
      <c r="Q27" s="39"/>
      <c r="R27" s="39"/>
      <c r="S27" s="164">
        <f t="shared" si="0"/>
        <v>0</v>
      </c>
      <c r="T27" s="39"/>
      <c r="U27" s="39"/>
      <c r="V27" s="39"/>
      <c r="W27" s="39"/>
      <c r="X27" s="39"/>
      <c r="Y27" s="39"/>
      <c r="Z27" s="39"/>
    </row>
    <row r="28" spans="1:26" ht="12" customHeight="1">
      <c r="A28" s="164" t="s">
        <v>262</v>
      </c>
      <c r="B28" s="123">
        <v>201</v>
      </c>
      <c r="C28" s="123"/>
      <c r="D28" s="39"/>
      <c r="E28" s="39"/>
      <c r="F28" s="39"/>
      <c r="G28" s="39"/>
      <c r="H28" s="39"/>
      <c r="I28" s="39"/>
      <c r="J28" s="39"/>
      <c r="K28" s="39"/>
      <c r="L28" s="39"/>
      <c r="M28" s="39"/>
      <c r="N28" s="39"/>
      <c r="O28" s="39"/>
      <c r="P28" s="39"/>
      <c r="Q28" s="39"/>
      <c r="R28" s="39"/>
      <c r="S28" s="164">
        <f t="shared" si="0"/>
        <v>0</v>
      </c>
      <c r="T28" s="39"/>
      <c r="U28" s="39"/>
      <c r="V28" s="39"/>
      <c r="W28" s="39"/>
      <c r="X28" s="39"/>
      <c r="Y28" s="39"/>
      <c r="Z28" s="39"/>
    </row>
    <row r="29" spans="1:26" ht="12" customHeight="1">
      <c r="A29" s="164"/>
      <c r="B29" s="123">
        <v>202</v>
      </c>
      <c r="C29" s="123"/>
      <c r="D29" s="39"/>
      <c r="E29" s="39"/>
      <c r="F29" s="39"/>
      <c r="G29" s="39"/>
      <c r="H29" s="39"/>
      <c r="I29" s="39"/>
      <c r="J29" s="39"/>
      <c r="K29" s="39"/>
      <c r="L29" s="39"/>
      <c r="M29" s="39"/>
      <c r="N29" s="39"/>
      <c r="O29" s="39"/>
      <c r="P29" s="39"/>
      <c r="Q29" s="39"/>
      <c r="R29" s="39"/>
      <c r="S29" s="164">
        <f t="shared" si="0"/>
        <v>0</v>
      </c>
      <c r="T29" s="39"/>
      <c r="U29" s="39"/>
      <c r="V29" s="39"/>
      <c r="W29" s="39"/>
      <c r="X29" s="39"/>
      <c r="Y29" s="39"/>
      <c r="Z29" s="39"/>
    </row>
    <row r="30" spans="1:26" ht="12" customHeight="1">
      <c r="A30" s="164"/>
      <c r="B30" s="123">
        <v>237</v>
      </c>
      <c r="C30" s="123"/>
      <c r="D30" s="39"/>
      <c r="E30" s="39"/>
      <c r="F30" s="39"/>
      <c r="G30" s="39"/>
      <c r="H30" s="39"/>
      <c r="I30" s="39"/>
      <c r="J30" s="39"/>
      <c r="K30" s="39"/>
      <c r="L30" s="39"/>
      <c r="M30" s="39"/>
      <c r="N30" s="39"/>
      <c r="O30" s="39"/>
      <c r="P30" s="39"/>
      <c r="Q30" s="39"/>
      <c r="R30" s="39"/>
      <c r="S30" s="164">
        <f t="shared" si="0"/>
        <v>0</v>
      </c>
      <c r="T30" s="39"/>
      <c r="U30" s="39"/>
      <c r="V30" s="39"/>
      <c r="W30" s="39"/>
      <c r="X30" s="39"/>
      <c r="Y30" s="39"/>
      <c r="Z30" s="39"/>
    </row>
    <row r="31" spans="1:26" ht="12" customHeight="1">
      <c r="A31" s="165"/>
      <c r="B31" s="56" t="s">
        <v>160</v>
      </c>
      <c r="C31" s="56">
        <f t="shared" ref="C31:R31" si="6">SUM(C24:C30)</f>
        <v>2</v>
      </c>
      <c r="D31" s="179">
        <f t="shared" si="6"/>
        <v>4</v>
      </c>
      <c r="E31" s="179">
        <f t="shared" si="6"/>
        <v>4</v>
      </c>
      <c r="F31" s="179">
        <f t="shared" si="6"/>
        <v>4</v>
      </c>
      <c r="G31" s="179">
        <f t="shared" si="6"/>
        <v>4</v>
      </c>
      <c r="H31" s="179">
        <f t="shared" si="6"/>
        <v>4</v>
      </c>
      <c r="I31" s="179">
        <f t="shared" si="6"/>
        <v>4</v>
      </c>
      <c r="J31" s="179">
        <f t="shared" si="6"/>
        <v>4</v>
      </c>
      <c r="K31" s="179">
        <f t="shared" si="6"/>
        <v>4</v>
      </c>
      <c r="L31" s="179">
        <f t="shared" si="6"/>
        <v>4</v>
      </c>
      <c r="M31" s="179">
        <f t="shared" si="6"/>
        <v>4</v>
      </c>
      <c r="N31" s="179">
        <f t="shared" si="6"/>
        <v>4</v>
      </c>
      <c r="O31" s="179">
        <f t="shared" si="6"/>
        <v>4</v>
      </c>
      <c r="P31" s="179">
        <f t="shared" si="6"/>
        <v>4</v>
      </c>
      <c r="Q31" s="179">
        <f t="shared" si="6"/>
        <v>2</v>
      </c>
      <c r="R31" s="179">
        <f t="shared" si="6"/>
        <v>2</v>
      </c>
      <c r="S31" s="57">
        <f t="shared" si="0"/>
        <v>58</v>
      </c>
      <c r="T31" s="39"/>
      <c r="U31" s="39"/>
      <c r="V31" s="39"/>
      <c r="W31" s="39"/>
      <c r="X31" s="39"/>
      <c r="Y31" s="39"/>
      <c r="Z31" s="39"/>
    </row>
    <row r="32" spans="1:26" ht="12" customHeight="1">
      <c r="A32" s="163" t="s">
        <v>253</v>
      </c>
      <c r="B32" s="156">
        <v>30</v>
      </c>
      <c r="C32" s="156"/>
      <c r="D32" s="117"/>
      <c r="E32" s="117"/>
      <c r="F32" s="117"/>
      <c r="G32" s="117"/>
      <c r="H32" s="117"/>
      <c r="I32" s="117"/>
      <c r="J32" s="117"/>
      <c r="K32" s="117"/>
      <c r="L32" s="117"/>
      <c r="M32" s="117"/>
      <c r="N32" s="117"/>
      <c r="O32" s="117"/>
      <c r="P32" s="117"/>
      <c r="Q32" s="117"/>
      <c r="R32" s="117"/>
      <c r="S32" s="163">
        <f t="shared" si="0"/>
        <v>0</v>
      </c>
      <c r="T32" s="39"/>
      <c r="U32" s="39"/>
      <c r="V32" s="39"/>
      <c r="W32" s="39"/>
      <c r="X32" s="39"/>
      <c r="Y32" s="39"/>
      <c r="Z32" s="39"/>
    </row>
    <row r="33" spans="1:26" ht="12" customHeight="1">
      <c r="A33" s="164" t="s">
        <v>254</v>
      </c>
      <c r="B33" s="123">
        <v>41</v>
      </c>
      <c r="C33" s="123"/>
      <c r="D33" s="39"/>
      <c r="E33" s="39"/>
      <c r="F33" s="39"/>
      <c r="G33" s="39"/>
      <c r="H33" s="39"/>
      <c r="I33" s="39"/>
      <c r="J33" s="39"/>
      <c r="K33" s="39"/>
      <c r="L33" s="39"/>
      <c r="M33" s="39"/>
      <c r="N33" s="39"/>
      <c r="O33" s="39"/>
      <c r="P33" s="39"/>
      <c r="Q33" s="39"/>
      <c r="R33" s="39"/>
      <c r="S33" s="164">
        <f t="shared" si="0"/>
        <v>0</v>
      </c>
      <c r="T33" s="39"/>
      <c r="U33" s="39"/>
      <c r="V33" s="39"/>
      <c r="W33" s="39"/>
      <c r="X33" s="39"/>
      <c r="Y33" s="39"/>
      <c r="Z33" s="39"/>
    </row>
    <row r="34" spans="1:26" ht="12" customHeight="1">
      <c r="A34" s="164" t="s">
        <v>262</v>
      </c>
      <c r="B34" s="123">
        <v>101</v>
      </c>
      <c r="C34" s="123">
        <f t="shared" ref="C34:R34" si="7">C$106</f>
        <v>2</v>
      </c>
      <c r="D34" s="39">
        <f t="shared" si="7"/>
        <v>2</v>
      </c>
      <c r="E34" s="39">
        <f t="shared" si="7"/>
        <v>1</v>
      </c>
      <c r="F34" s="39">
        <f t="shared" si="7"/>
        <v>3</v>
      </c>
      <c r="G34" s="39">
        <f t="shared" si="7"/>
        <v>1</v>
      </c>
      <c r="H34" s="39">
        <f t="shared" si="7"/>
        <v>2</v>
      </c>
      <c r="I34" s="39">
        <f t="shared" si="7"/>
        <v>2</v>
      </c>
      <c r="J34" s="39">
        <f t="shared" si="7"/>
        <v>2</v>
      </c>
      <c r="K34" s="39">
        <f t="shared" si="7"/>
        <v>2</v>
      </c>
      <c r="L34" s="39">
        <f t="shared" si="7"/>
        <v>2</v>
      </c>
      <c r="M34" s="39">
        <f t="shared" si="7"/>
        <v>2</v>
      </c>
      <c r="N34" s="39">
        <f t="shared" si="7"/>
        <v>2</v>
      </c>
      <c r="O34" s="39">
        <f t="shared" si="7"/>
        <v>2</v>
      </c>
      <c r="P34" s="39">
        <f t="shared" si="7"/>
        <v>2</v>
      </c>
      <c r="Q34" s="39">
        <f t="shared" si="7"/>
        <v>2</v>
      </c>
      <c r="R34" s="39">
        <f t="shared" si="7"/>
        <v>1</v>
      </c>
      <c r="S34" s="164">
        <f t="shared" si="0"/>
        <v>30</v>
      </c>
      <c r="T34" s="39"/>
      <c r="U34" s="39"/>
      <c r="V34" s="39"/>
      <c r="W34" s="39"/>
      <c r="X34" s="39"/>
      <c r="Y34" s="39"/>
      <c r="Z34" s="39"/>
    </row>
    <row r="35" spans="1:26" ht="12" customHeight="1">
      <c r="A35" s="164" t="s">
        <v>256</v>
      </c>
      <c r="B35" s="123">
        <v>150</v>
      </c>
      <c r="C35" s="123"/>
      <c r="D35" s="39"/>
      <c r="E35" s="39"/>
      <c r="F35" s="39"/>
      <c r="G35" s="39"/>
      <c r="H35" s="39"/>
      <c r="I35" s="39"/>
      <c r="J35" s="39"/>
      <c r="K35" s="39"/>
      <c r="L35" s="39"/>
      <c r="M35" s="39"/>
      <c r="N35" s="39"/>
      <c r="O35" s="39"/>
      <c r="P35" s="39"/>
      <c r="Q35" s="39"/>
      <c r="R35" s="39"/>
      <c r="S35" s="164">
        <f t="shared" si="0"/>
        <v>0</v>
      </c>
      <c r="T35" s="39"/>
      <c r="U35" s="39"/>
      <c r="V35" s="39"/>
      <c r="W35" s="39"/>
      <c r="X35" s="39"/>
      <c r="Y35" s="39"/>
      <c r="Z35" s="39"/>
    </row>
    <row r="36" spans="1:26" ht="12" customHeight="1">
      <c r="A36" s="164" t="s">
        <v>264</v>
      </c>
      <c r="B36" s="123">
        <v>201</v>
      </c>
      <c r="C36" s="123"/>
      <c r="D36" s="39"/>
      <c r="E36" s="39"/>
      <c r="F36" s="39"/>
      <c r="G36" s="39"/>
      <c r="H36" s="39"/>
      <c r="I36" s="39"/>
      <c r="J36" s="39"/>
      <c r="K36" s="39"/>
      <c r="L36" s="39"/>
      <c r="M36" s="39"/>
      <c r="N36" s="39"/>
      <c r="O36" s="39"/>
      <c r="P36" s="39"/>
      <c r="Q36" s="39"/>
      <c r="R36" s="39"/>
      <c r="S36" s="164">
        <f t="shared" si="0"/>
        <v>0</v>
      </c>
      <c r="T36" s="39"/>
      <c r="U36" s="39"/>
      <c r="V36" s="39"/>
      <c r="W36" s="39"/>
      <c r="X36" s="39"/>
      <c r="Y36" s="39"/>
      <c r="Z36" s="39"/>
    </row>
    <row r="37" spans="1:26" ht="12" customHeight="1">
      <c r="A37" s="164"/>
      <c r="B37" s="123">
        <v>202</v>
      </c>
      <c r="C37" s="123"/>
      <c r="D37" s="39"/>
      <c r="E37" s="39"/>
      <c r="F37" s="39"/>
      <c r="G37" s="39"/>
      <c r="H37" s="39"/>
      <c r="I37" s="39"/>
      <c r="J37" s="39"/>
      <c r="K37" s="39"/>
      <c r="L37" s="39"/>
      <c r="M37" s="39"/>
      <c r="N37" s="39"/>
      <c r="O37" s="39"/>
      <c r="P37" s="39"/>
      <c r="Q37" s="39"/>
      <c r="R37" s="39"/>
      <c r="S37" s="164">
        <f t="shared" si="0"/>
        <v>0</v>
      </c>
      <c r="T37" s="39"/>
      <c r="U37" s="39"/>
      <c r="V37" s="39"/>
      <c r="W37" s="39"/>
      <c r="X37" s="39"/>
      <c r="Y37" s="39"/>
      <c r="Z37" s="39"/>
    </row>
    <row r="38" spans="1:26" ht="12" customHeight="1">
      <c r="A38" s="164"/>
      <c r="B38" s="123">
        <v>237</v>
      </c>
      <c r="C38" s="123"/>
      <c r="D38" s="39"/>
      <c r="E38" s="39"/>
      <c r="F38" s="39"/>
      <c r="G38" s="39"/>
      <c r="H38" s="39"/>
      <c r="I38" s="39"/>
      <c r="J38" s="39"/>
      <c r="K38" s="39"/>
      <c r="L38" s="39"/>
      <c r="M38" s="39"/>
      <c r="N38" s="39"/>
      <c r="O38" s="39"/>
      <c r="P38" s="39"/>
      <c r="Q38" s="39"/>
      <c r="R38" s="39"/>
      <c r="S38" s="164">
        <f t="shared" si="0"/>
        <v>0</v>
      </c>
      <c r="T38" s="39"/>
      <c r="U38" s="39"/>
      <c r="V38" s="39"/>
      <c r="W38" s="39"/>
      <c r="X38" s="39"/>
      <c r="Y38" s="39"/>
      <c r="Z38" s="39"/>
    </row>
    <row r="39" spans="1:26" ht="12" customHeight="1">
      <c r="A39" s="165"/>
      <c r="B39" s="56" t="s">
        <v>160</v>
      </c>
      <c r="C39" s="56">
        <f t="shared" ref="C39:R39" si="8">SUM(C32:C38)</f>
        <v>2</v>
      </c>
      <c r="D39" s="179">
        <f t="shared" si="8"/>
        <v>2</v>
      </c>
      <c r="E39" s="179">
        <f t="shared" si="8"/>
        <v>1</v>
      </c>
      <c r="F39" s="179">
        <f t="shared" si="8"/>
        <v>3</v>
      </c>
      <c r="G39" s="179">
        <f t="shared" si="8"/>
        <v>1</v>
      </c>
      <c r="H39" s="179">
        <f t="shared" si="8"/>
        <v>2</v>
      </c>
      <c r="I39" s="179">
        <f t="shared" si="8"/>
        <v>2</v>
      </c>
      <c r="J39" s="179">
        <f t="shared" si="8"/>
        <v>2</v>
      </c>
      <c r="K39" s="179">
        <f t="shared" si="8"/>
        <v>2</v>
      </c>
      <c r="L39" s="179">
        <f t="shared" si="8"/>
        <v>2</v>
      </c>
      <c r="M39" s="179">
        <f t="shared" si="8"/>
        <v>2</v>
      </c>
      <c r="N39" s="179">
        <f t="shared" si="8"/>
        <v>2</v>
      </c>
      <c r="O39" s="179">
        <f t="shared" si="8"/>
        <v>2</v>
      </c>
      <c r="P39" s="179">
        <f t="shared" si="8"/>
        <v>2</v>
      </c>
      <c r="Q39" s="179">
        <f t="shared" si="8"/>
        <v>2</v>
      </c>
      <c r="R39" s="179">
        <f t="shared" si="8"/>
        <v>1</v>
      </c>
      <c r="S39" s="57">
        <f t="shared" si="0"/>
        <v>30</v>
      </c>
      <c r="T39" s="39"/>
      <c r="U39" s="39"/>
      <c r="V39" s="39"/>
      <c r="W39" s="39"/>
      <c r="X39" s="39"/>
      <c r="Y39" s="39"/>
      <c r="Z39" s="39"/>
    </row>
    <row r="40" spans="1:26" ht="12" customHeight="1">
      <c r="A40" s="163" t="s">
        <v>265</v>
      </c>
      <c r="B40" s="156">
        <v>30</v>
      </c>
      <c r="C40" s="156"/>
      <c r="D40" s="117"/>
      <c r="E40" s="117"/>
      <c r="F40" s="117"/>
      <c r="G40" s="117"/>
      <c r="H40" s="117"/>
      <c r="I40" s="117"/>
      <c r="J40" s="117"/>
      <c r="K40" s="117"/>
      <c r="L40" s="117"/>
      <c r="M40" s="117"/>
      <c r="N40" s="117"/>
      <c r="O40" s="117"/>
      <c r="P40" s="117"/>
      <c r="Q40" s="117"/>
      <c r="R40" s="117"/>
      <c r="S40" s="163">
        <f t="shared" si="0"/>
        <v>0</v>
      </c>
      <c r="T40" s="39"/>
      <c r="U40" s="39"/>
      <c r="V40" s="39"/>
      <c r="W40" s="39"/>
      <c r="X40" s="39"/>
      <c r="Y40" s="39"/>
      <c r="Z40" s="39"/>
    </row>
    <row r="41" spans="1:26" ht="12" customHeight="1">
      <c r="A41" s="164" t="s">
        <v>254</v>
      </c>
      <c r="B41" s="123">
        <v>41</v>
      </c>
      <c r="C41" s="123"/>
      <c r="D41" s="39"/>
      <c r="E41" s="39"/>
      <c r="F41" s="39"/>
      <c r="G41" s="39"/>
      <c r="H41" s="39"/>
      <c r="I41" s="39"/>
      <c r="J41" s="39"/>
      <c r="K41" s="39"/>
      <c r="L41" s="39"/>
      <c r="M41" s="39"/>
      <c r="N41" s="39"/>
      <c r="O41" s="39"/>
      <c r="P41" s="39"/>
      <c r="Q41" s="39"/>
      <c r="R41" s="39"/>
      <c r="S41" s="164">
        <f t="shared" si="0"/>
        <v>0</v>
      </c>
      <c r="T41" s="39"/>
      <c r="U41" s="39"/>
      <c r="V41" s="39"/>
      <c r="W41" s="39"/>
      <c r="X41" s="39"/>
      <c r="Y41" s="39"/>
      <c r="Z41" s="39"/>
    </row>
    <row r="42" spans="1:26" ht="12" customHeight="1">
      <c r="A42" s="164" t="s">
        <v>266</v>
      </c>
      <c r="B42" s="123">
        <v>101</v>
      </c>
      <c r="C42" s="123">
        <f t="shared" ref="C42:R42" si="9">C$138</f>
        <v>3</v>
      </c>
      <c r="D42" s="39">
        <f t="shared" si="9"/>
        <v>2</v>
      </c>
      <c r="E42" s="39">
        <f t="shared" si="9"/>
        <v>2</v>
      </c>
      <c r="F42" s="39">
        <f t="shared" si="9"/>
        <v>2</v>
      </c>
      <c r="G42" s="39">
        <f t="shared" si="9"/>
        <v>2</v>
      </c>
      <c r="H42" s="39">
        <f t="shared" si="9"/>
        <v>2</v>
      </c>
      <c r="I42" s="39">
        <f t="shared" si="9"/>
        <v>2</v>
      </c>
      <c r="J42" s="39">
        <f t="shared" si="9"/>
        <v>2</v>
      </c>
      <c r="K42" s="39">
        <f t="shared" si="9"/>
        <v>2</v>
      </c>
      <c r="L42" s="39">
        <f t="shared" si="9"/>
        <v>2</v>
      </c>
      <c r="M42" s="39">
        <f t="shared" si="9"/>
        <v>2</v>
      </c>
      <c r="N42" s="39">
        <f t="shared" si="9"/>
        <v>2</v>
      </c>
      <c r="O42" s="39">
        <f t="shared" si="9"/>
        <v>3</v>
      </c>
      <c r="P42" s="39">
        <f t="shared" si="9"/>
        <v>1</v>
      </c>
      <c r="Q42" s="39">
        <f t="shared" si="9"/>
        <v>1</v>
      </c>
      <c r="R42" s="39">
        <f t="shared" si="9"/>
        <v>1</v>
      </c>
      <c r="S42" s="164">
        <f t="shared" si="0"/>
        <v>31</v>
      </c>
      <c r="T42" s="39"/>
      <c r="U42" s="39"/>
      <c r="V42" s="39"/>
      <c r="W42" s="39"/>
      <c r="X42" s="39"/>
      <c r="Y42" s="39"/>
      <c r="Z42" s="39"/>
    </row>
    <row r="43" spans="1:26" ht="12" customHeight="1">
      <c r="A43" s="164" t="s">
        <v>256</v>
      </c>
      <c r="B43" s="123">
        <v>150</v>
      </c>
      <c r="C43" s="123"/>
      <c r="D43" s="39"/>
      <c r="E43" s="39"/>
      <c r="F43" s="39"/>
      <c r="G43" s="39"/>
      <c r="H43" s="39"/>
      <c r="I43" s="39"/>
      <c r="J43" s="39"/>
      <c r="K43" s="39"/>
      <c r="L43" s="39"/>
      <c r="M43" s="39"/>
      <c r="N43" s="39"/>
      <c r="O43" s="39"/>
      <c r="P43" s="39"/>
      <c r="Q43" s="39"/>
      <c r="R43" s="39"/>
      <c r="S43" s="164">
        <f t="shared" si="0"/>
        <v>0</v>
      </c>
      <c r="T43" s="39"/>
      <c r="U43" s="39"/>
      <c r="V43" s="39"/>
      <c r="W43" s="39"/>
      <c r="X43" s="39"/>
      <c r="Y43" s="39"/>
      <c r="Z43" s="39"/>
    </row>
    <row r="44" spans="1:26" ht="12" customHeight="1">
      <c r="A44" s="164" t="s">
        <v>262</v>
      </c>
      <c r="B44" s="123">
        <v>201</v>
      </c>
      <c r="C44" s="123"/>
      <c r="D44" s="39"/>
      <c r="E44" s="39"/>
      <c r="F44" s="39"/>
      <c r="G44" s="39"/>
      <c r="H44" s="39"/>
      <c r="I44" s="39"/>
      <c r="J44" s="39"/>
      <c r="K44" s="39"/>
      <c r="L44" s="39"/>
      <c r="M44" s="39"/>
      <c r="N44" s="39"/>
      <c r="O44" s="39"/>
      <c r="P44" s="39"/>
      <c r="Q44" s="39"/>
      <c r="R44" s="39"/>
      <c r="S44" s="164">
        <f t="shared" si="0"/>
        <v>0</v>
      </c>
      <c r="T44" s="39"/>
      <c r="U44" s="39"/>
      <c r="V44" s="39"/>
      <c r="W44" s="39"/>
      <c r="X44" s="39"/>
      <c r="Y44" s="39"/>
      <c r="Z44" s="39"/>
    </row>
    <row r="45" spans="1:26" ht="12" customHeight="1">
      <c r="A45" s="164"/>
      <c r="B45" s="123">
        <v>202</v>
      </c>
      <c r="C45" s="123"/>
      <c r="D45" s="39"/>
      <c r="E45" s="39"/>
      <c r="F45" s="39"/>
      <c r="G45" s="39"/>
      <c r="H45" s="39"/>
      <c r="I45" s="39"/>
      <c r="J45" s="39"/>
      <c r="K45" s="39"/>
      <c r="L45" s="39"/>
      <c r="M45" s="39"/>
      <c r="N45" s="39"/>
      <c r="O45" s="39"/>
      <c r="P45" s="39"/>
      <c r="Q45" s="39"/>
      <c r="R45" s="39"/>
      <c r="S45" s="164">
        <f t="shared" si="0"/>
        <v>0</v>
      </c>
      <c r="T45" s="39"/>
      <c r="U45" s="39"/>
      <c r="V45" s="39"/>
      <c r="W45" s="39"/>
      <c r="X45" s="39"/>
      <c r="Y45" s="39"/>
      <c r="Z45" s="39"/>
    </row>
    <row r="46" spans="1:26" ht="12" customHeight="1">
      <c r="A46" s="164"/>
      <c r="B46" s="123">
        <v>237</v>
      </c>
      <c r="C46" s="123"/>
      <c r="D46" s="39"/>
      <c r="E46" s="39"/>
      <c r="F46" s="39"/>
      <c r="G46" s="39"/>
      <c r="H46" s="39"/>
      <c r="I46" s="39"/>
      <c r="J46" s="39"/>
      <c r="K46" s="39"/>
      <c r="L46" s="39"/>
      <c r="M46" s="39"/>
      <c r="N46" s="39"/>
      <c r="O46" s="39"/>
      <c r="P46" s="39"/>
      <c r="Q46" s="39"/>
      <c r="R46" s="39"/>
      <c r="S46" s="164">
        <f t="shared" si="0"/>
        <v>0</v>
      </c>
      <c r="T46" s="39"/>
      <c r="U46" s="39"/>
      <c r="V46" s="39"/>
      <c r="W46" s="39"/>
      <c r="X46" s="39"/>
      <c r="Y46" s="39"/>
      <c r="Z46" s="39"/>
    </row>
    <row r="47" spans="1:26" ht="12" customHeight="1">
      <c r="A47" s="165"/>
      <c r="B47" s="56" t="s">
        <v>160</v>
      </c>
      <c r="C47" s="56">
        <f t="shared" ref="C47:R47" si="10">SUM(C40:C46)</f>
        <v>3</v>
      </c>
      <c r="D47" s="179">
        <f t="shared" si="10"/>
        <v>2</v>
      </c>
      <c r="E47" s="179">
        <f t="shared" si="10"/>
        <v>2</v>
      </c>
      <c r="F47" s="179">
        <f t="shared" si="10"/>
        <v>2</v>
      </c>
      <c r="G47" s="179">
        <f t="shared" si="10"/>
        <v>2</v>
      </c>
      <c r="H47" s="179">
        <f t="shared" si="10"/>
        <v>2</v>
      </c>
      <c r="I47" s="179">
        <f t="shared" si="10"/>
        <v>2</v>
      </c>
      <c r="J47" s="179">
        <f t="shared" si="10"/>
        <v>2</v>
      </c>
      <c r="K47" s="179">
        <f t="shared" si="10"/>
        <v>2</v>
      </c>
      <c r="L47" s="179">
        <f t="shared" si="10"/>
        <v>2</v>
      </c>
      <c r="M47" s="179">
        <f t="shared" si="10"/>
        <v>2</v>
      </c>
      <c r="N47" s="179">
        <f t="shared" si="10"/>
        <v>2</v>
      </c>
      <c r="O47" s="179">
        <f t="shared" si="10"/>
        <v>3</v>
      </c>
      <c r="P47" s="179">
        <f t="shared" si="10"/>
        <v>1</v>
      </c>
      <c r="Q47" s="179">
        <f t="shared" si="10"/>
        <v>1</v>
      </c>
      <c r="R47" s="179">
        <f t="shared" si="10"/>
        <v>1</v>
      </c>
      <c r="S47" s="57">
        <f t="shared" si="0"/>
        <v>31</v>
      </c>
      <c r="T47" s="39"/>
      <c r="U47" s="39"/>
      <c r="V47" s="39"/>
      <c r="W47" s="39"/>
      <c r="X47" s="39"/>
      <c r="Y47" s="39"/>
      <c r="Z47" s="39"/>
    </row>
    <row r="48" spans="1:26" ht="12" customHeight="1">
      <c r="A48" s="163" t="s">
        <v>253</v>
      </c>
      <c r="B48" s="156">
        <v>30</v>
      </c>
      <c r="C48" s="156"/>
      <c r="D48" s="117"/>
      <c r="E48" s="117"/>
      <c r="F48" s="117"/>
      <c r="G48" s="117"/>
      <c r="H48" s="117"/>
      <c r="I48" s="117"/>
      <c r="J48" s="117"/>
      <c r="K48" s="117"/>
      <c r="L48" s="117"/>
      <c r="M48" s="117"/>
      <c r="N48" s="117"/>
      <c r="O48" s="117"/>
      <c r="P48" s="117"/>
      <c r="Q48" s="117"/>
      <c r="R48" s="117"/>
      <c r="S48" s="163">
        <f t="shared" si="0"/>
        <v>0</v>
      </c>
      <c r="T48" s="39"/>
      <c r="U48" s="39"/>
      <c r="V48" s="39"/>
      <c r="W48" s="39"/>
      <c r="X48" s="39"/>
      <c r="Y48" s="39"/>
      <c r="Z48" s="39"/>
    </row>
    <row r="49" spans="1:26" ht="12" customHeight="1">
      <c r="A49" s="164" t="s">
        <v>254</v>
      </c>
      <c r="B49" s="123">
        <v>41</v>
      </c>
      <c r="C49" s="123"/>
      <c r="D49" s="39"/>
      <c r="E49" s="39"/>
      <c r="F49" s="39"/>
      <c r="G49" s="39"/>
      <c r="H49" s="39"/>
      <c r="I49" s="39"/>
      <c r="J49" s="39"/>
      <c r="K49" s="39"/>
      <c r="L49" s="39"/>
      <c r="M49" s="39"/>
      <c r="N49" s="39"/>
      <c r="O49" s="39"/>
      <c r="P49" s="39"/>
      <c r="Q49" s="39"/>
      <c r="R49" s="39"/>
      <c r="S49" s="164">
        <f t="shared" si="0"/>
        <v>0</v>
      </c>
      <c r="T49" s="39"/>
      <c r="U49" s="39"/>
      <c r="V49" s="39"/>
      <c r="W49" s="39"/>
      <c r="X49" s="39"/>
      <c r="Y49" s="39"/>
      <c r="Z49" s="39"/>
    </row>
    <row r="50" spans="1:26" ht="12" customHeight="1">
      <c r="A50" s="164" t="s">
        <v>266</v>
      </c>
      <c r="B50" s="123">
        <v>101</v>
      </c>
      <c r="C50" s="123">
        <f t="shared" ref="C50:R50" si="11">C$106</f>
        <v>2</v>
      </c>
      <c r="D50" s="39">
        <f t="shared" si="11"/>
        <v>2</v>
      </c>
      <c r="E50" s="39">
        <f t="shared" si="11"/>
        <v>1</v>
      </c>
      <c r="F50" s="39">
        <f t="shared" si="11"/>
        <v>3</v>
      </c>
      <c r="G50" s="39">
        <f t="shared" si="11"/>
        <v>1</v>
      </c>
      <c r="H50" s="39">
        <f t="shared" si="11"/>
        <v>2</v>
      </c>
      <c r="I50" s="39">
        <f t="shared" si="11"/>
        <v>2</v>
      </c>
      <c r="J50" s="39">
        <f t="shared" si="11"/>
        <v>2</v>
      </c>
      <c r="K50" s="39">
        <f t="shared" si="11"/>
        <v>2</v>
      </c>
      <c r="L50" s="39">
        <f t="shared" si="11"/>
        <v>2</v>
      </c>
      <c r="M50" s="39">
        <f t="shared" si="11"/>
        <v>2</v>
      </c>
      <c r="N50" s="39">
        <f t="shared" si="11"/>
        <v>2</v>
      </c>
      <c r="O50" s="39">
        <f t="shared" si="11"/>
        <v>2</v>
      </c>
      <c r="P50" s="39">
        <f t="shared" si="11"/>
        <v>2</v>
      </c>
      <c r="Q50" s="39">
        <f t="shared" si="11"/>
        <v>2</v>
      </c>
      <c r="R50" s="39">
        <f t="shared" si="11"/>
        <v>1</v>
      </c>
      <c r="S50" s="164">
        <f t="shared" si="0"/>
        <v>30</v>
      </c>
      <c r="T50" s="39"/>
      <c r="U50" s="39"/>
      <c r="V50" s="39"/>
      <c r="W50" s="39"/>
      <c r="X50" s="39"/>
      <c r="Y50" s="39"/>
      <c r="Z50" s="39"/>
    </row>
    <row r="51" spans="1:26" ht="12" customHeight="1">
      <c r="A51" s="164" t="s">
        <v>256</v>
      </c>
      <c r="B51" s="123">
        <v>150</v>
      </c>
      <c r="C51" s="123"/>
      <c r="D51" s="39"/>
      <c r="E51" s="39"/>
      <c r="F51" s="39"/>
      <c r="G51" s="39"/>
      <c r="H51" s="39"/>
      <c r="I51" s="39"/>
      <c r="J51" s="39"/>
      <c r="K51" s="39"/>
      <c r="L51" s="39"/>
      <c r="M51" s="39"/>
      <c r="N51" s="39"/>
      <c r="O51" s="39"/>
      <c r="P51" s="39"/>
      <c r="Q51" s="39"/>
      <c r="R51" s="39"/>
      <c r="S51" s="164">
        <f t="shared" si="0"/>
        <v>0</v>
      </c>
      <c r="T51" s="39"/>
      <c r="U51" s="39"/>
      <c r="V51" s="39"/>
      <c r="W51" s="39"/>
      <c r="X51" s="39"/>
      <c r="Y51" s="39"/>
      <c r="Z51" s="39"/>
    </row>
    <row r="52" spans="1:26" ht="12" customHeight="1">
      <c r="A52" s="164" t="s">
        <v>262</v>
      </c>
      <c r="B52" s="123">
        <v>201</v>
      </c>
      <c r="C52" s="123"/>
      <c r="D52" s="39"/>
      <c r="E52" s="39"/>
      <c r="F52" s="39"/>
      <c r="G52" s="39"/>
      <c r="H52" s="39"/>
      <c r="I52" s="39"/>
      <c r="J52" s="39"/>
      <c r="K52" s="39"/>
      <c r="L52" s="39"/>
      <c r="M52" s="39"/>
      <c r="N52" s="39"/>
      <c r="O52" s="39"/>
      <c r="P52" s="39"/>
      <c r="Q52" s="39"/>
      <c r="R52" s="39"/>
      <c r="S52" s="164">
        <f t="shared" si="0"/>
        <v>0</v>
      </c>
      <c r="T52" s="39"/>
      <c r="U52" s="39"/>
      <c r="V52" s="39"/>
      <c r="W52" s="39"/>
      <c r="X52" s="39"/>
      <c r="Y52" s="39"/>
      <c r="Z52" s="39"/>
    </row>
    <row r="53" spans="1:26" ht="12" customHeight="1">
      <c r="A53" s="164"/>
      <c r="B53" s="123">
        <v>202</v>
      </c>
      <c r="C53" s="123"/>
      <c r="D53" s="39"/>
      <c r="E53" s="39"/>
      <c r="F53" s="39"/>
      <c r="G53" s="39"/>
      <c r="H53" s="39"/>
      <c r="I53" s="39"/>
      <c r="J53" s="39"/>
      <c r="K53" s="39"/>
      <c r="L53" s="39"/>
      <c r="M53" s="39"/>
      <c r="N53" s="39"/>
      <c r="O53" s="39"/>
      <c r="P53" s="39"/>
      <c r="Q53" s="39"/>
      <c r="R53" s="39"/>
      <c r="S53" s="164">
        <f t="shared" si="0"/>
        <v>0</v>
      </c>
      <c r="T53" s="39"/>
      <c r="U53" s="39"/>
      <c r="V53" s="39"/>
      <c r="W53" s="39"/>
      <c r="X53" s="39"/>
      <c r="Y53" s="39"/>
      <c r="Z53" s="39"/>
    </row>
    <row r="54" spans="1:26" ht="12" customHeight="1">
      <c r="A54" s="164"/>
      <c r="B54" s="123">
        <v>237</v>
      </c>
      <c r="C54" s="123"/>
      <c r="D54" s="39"/>
      <c r="E54" s="39"/>
      <c r="F54" s="39"/>
      <c r="G54" s="39"/>
      <c r="H54" s="39"/>
      <c r="I54" s="39"/>
      <c r="J54" s="39"/>
      <c r="K54" s="39"/>
      <c r="L54" s="39"/>
      <c r="M54" s="39"/>
      <c r="N54" s="39"/>
      <c r="O54" s="39"/>
      <c r="P54" s="39"/>
      <c r="Q54" s="39"/>
      <c r="R54" s="39"/>
      <c r="S54" s="164">
        <f t="shared" si="0"/>
        <v>0</v>
      </c>
      <c r="T54" s="39"/>
      <c r="U54" s="39"/>
      <c r="V54" s="39"/>
      <c r="W54" s="39"/>
      <c r="X54" s="39"/>
      <c r="Y54" s="39"/>
      <c r="Z54" s="39"/>
    </row>
    <row r="55" spans="1:26" ht="12" customHeight="1">
      <c r="A55" s="165"/>
      <c r="B55" s="56" t="s">
        <v>160</v>
      </c>
      <c r="C55" s="56">
        <f t="shared" ref="C55:R55" si="12">SUM(C48:C54)</f>
        <v>2</v>
      </c>
      <c r="D55" s="179">
        <f t="shared" si="12"/>
        <v>2</v>
      </c>
      <c r="E55" s="179">
        <f t="shared" si="12"/>
        <v>1</v>
      </c>
      <c r="F55" s="179">
        <f t="shared" si="12"/>
        <v>3</v>
      </c>
      <c r="G55" s="179">
        <f t="shared" si="12"/>
        <v>1</v>
      </c>
      <c r="H55" s="179">
        <f t="shared" si="12"/>
        <v>2</v>
      </c>
      <c r="I55" s="179">
        <f t="shared" si="12"/>
        <v>2</v>
      </c>
      <c r="J55" s="179">
        <f t="shared" si="12"/>
        <v>2</v>
      </c>
      <c r="K55" s="179">
        <f t="shared" si="12"/>
        <v>2</v>
      </c>
      <c r="L55" s="179">
        <f t="shared" si="12"/>
        <v>2</v>
      </c>
      <c r="M55" s="179">
        <f t="shared" si="12"/>
        <v>2</v>
      </c>
      <c r="N55" s="179">
        <f t="shared" si="12"/>
        <v>2</v>
      </c>
      <c r="O55" s="179">
        <f t="shared" si="12"/>
        <v>2</v>
      </c>
      <c r="P55" s="179">
        <f t="shared" si="12"/>
        <v>2</v>
      </c>
      <c r="Q55" s="179">
        <f t="shared" si="12"/>
        <v>2</v>
      </c>
      <c r="R55" s="179">
        <f t="shared" si="12"/>
        <v>1</v>
      </c>
      <c r="S55" s="57">
        <f t="shared" si="0"/>
        <v>30</v>
      </c>
      <c r="T55" s="39"/>
      <c r="U55" s="39"/>
      <c r="V55" s="39"/>
      <c r="W55" s="39"/>
      <c r="X55" s="39"/>
      <c r="Y55" s="39"/>
      <c r="Z55" s="39"/>
    </row>
    <row r="56" spans="1:26" ht="12" customHeight="1">
      <c r="A56" s="163" t="s">
        <v>260</v>
      </c>
      <c r="B56" s="156">
        <v>30</v>
      </c>
      <c r="C56" s="156">
        <f>C$136+1</f>
        <v>4</v>
      </c>
      <c r="D56" s="117">
        <f t="shared" ref="D56:R56" si="13">D$136</f>
        <v>4</v>
      </c>
      <c r="E56" s="117">
        <f t="shared" si="13"/>
        <v>4</v>
      </c>
      <c r="F56" s="117">
        <f t="shared" si="13"/>
        <v>4</v>
      </c>
      <c r="G56" s="117">
        <f t="shared" si="13"/>
        <v>4</v>
      </c>
      <c r="H56" s="117">
        <f t="shared" si="13"/>
        <v>4</v>
      </c>
      <c r="I56" s="117">
        <f t="shared" si="13"/>
        <v>4</v>
      </c>
      <c r="J56" s="117">
        <f t="shared" si="13"/>
        <v>4</v>
      </c>
      <c r="K56" s="117">
        <f t="shared" si="13"/>
        <v>5</v>
      </c>
      <c r="L56" s="117">
        <f t="shared" si="13"/>
        <v>4</v>
      </c>
      <c r="M56" s="117">
        <f t="shared" si="13"/>
        <v>4</v>
      </c>
      <c r="N56" s="117">
        <f t="shared" si="13"/>
        <v>4</v>
      </c>
      <c r="O56" s="117">
        <f t="shared" si="13"/>
        <v>4</v>
      </c>
      <c r="P56" s="117">
        <f t="shared" si="13"/>
        <v>2</v>
      </c>
      <c r="Q56" s="117">
        <f t="shared" si="13"/>
        <v>2</v>
      </c>
      <c r="R56" s="117">
        <f t="shared" si="13"/>
        <v>2</v>
      </c>
      <c r="S56" s="163">
        <f t="shared" si="0"/>
        <v>59</v>
      </c>
      <c r="T56" s="39"/>
      <c r="U56" s="39"/>
      <c r="V56" s="39"/>
      <c r="W56" s="39"/>
      <c r="X56" s="39"/>
      <c r="Y56" s="39"/>
      <c r="Z56" s="39"/>
    </row>
    <row r="57" spans="1:26" ht="12" customHeight="1">
      <c r="A57" s="164" t="s">
        <v>254</v>
      </c>
      <c r="B57" s="123">
        <v>41</v>
      </c>
      <c r="C57" s="123"/>
      <c r="D57" s="39"/>
      <c r="E57" s="39"/>
      <c r="F57" s="39"/>
      <c r="G57" s="39"/>
      <c r="H57" s="39"/>
      <c r="I57" s="39"/>
      <c r="J57" s="39"/>
      <c r="K57" s="39"/>
      <c r="L57" s="39"/>
      <c r="M57" s="39"/>
      <c r="N57" s="39"/>
      <c r="O57" s="39"/>
      <c r="P57" s="39"/>
      <c r="Q57" s="39"/>
      <c r="R57" s="39"/>
      <c r="S57" s="164">
        <f t="shared" si="0"/>
        <v>0</v>
      </c>
      <c r="T57" s="39"/>
      <c r="U57" s="39"/>
      <c r="V57" s="39"/>
      <c r="W57" s="39"/>
      <c r="X57" s="39"/>
      <c r="Y57" s="39"/>
      <c r="Z57" s="39"/>
    </row>
    <row r="58" spans="1:26" ht="12" customHeight="1">
      <c r="A58" s="164" t="s">
        <v>261</v>
      </c>
      <c r="B58" s="123">
        <v>101</v>
      </c>
      <c r="C58" s="123">
        <f t="shared" ref="C58:R58" si="14">C$138</f>
        <v>3</v>
      </c>
      <c r="D58" s="39">
        <f t="shared" si="14"/>
        <v>2</v>
      </c>
      <c r="E58" s="39">
        <f t="shared" si="14"/>
        <v>2</v>
      </c>
      <c r="F58" s="39">
        <f t="shared" si="14"/>
        <v>2</v>
      </c>
      <c r="G58" s="39">
        <f t="shared" si="14"/>
        <v>2</v>
      </c>
      <c r="H58" s="39">
        <f t="shared" si="14"/>
        <v>2</v>
      </c>
      <c r="I58" s="39">
        <f t="shared" si="14"/>
        <v>2</v>
      </c>
      <c r="J58" s="39">
        <f t="shared" si="14"/>
        <v>2</v>
      </c>
      <c r="K58" s="39">
        <f t="shared" si="14"/>
        <v>2</v>
      </c>
      <c r="L58" s="39">
        <f t="shared" si="14"/>
        <v>2</v>
      </c>
      <c r="M58" s="39">
        <f t="shared" si="14"/>
        <v>2</v>
      </c>
      <c r="N58" s="39">
        <f t="shared" si="14"/>
        <v>2</v>
      </c>
      <c r="O58" s="39">
        <f t="shared" si="14"/>
        <v>3</v>
      </c>
      <c r="P58" s="39">
        <f t="shared" si="14"/>
        <v>1</v>
      </c>
      <c r="Q58" s="39">
        <f t="shared" si="14"/>
        <v>1</v>
      </c>
      <c r="R58" s="39">
        <f t="shared" si="14"/>
        <v>1</v>
      </c>
      <c r="S58" s="164">
        <f t="shared" si="0"/>
        <v>31</v>
      </c>
      <c r="T58" s="39"/>
      <c r="U58" s="39"/>
      <c r="V58" s="39"/>
      <c r="W58" s="39"/>
      <c r="X58" s="39"/>
      <c r="Y58" s="39"/>
      <c r="Z58" s="39"/>
    </row>
    <row r="59" spans="1:26" ht="12" customHeight="1">
      <c r="A59" s="164" t="s">
        <v>256</v>
      </c>
      <c r="B59" s="123">
        <v>150</v>
      </c>
      <c r="C59" s="123"/>
      <c r="D59" s="39"/>
      <c r="E59" s="39"/>
      <c r="F59" s="39"/>
      <c r="G59" s="39"/>
      <c r="H59" s="39"/>
      <c r="I59" s="39"/>
      <c r="J59" s="39"/>
      <c r="K59" s="39"/>
      <c r="L59" s="39"/>
      <c r="M59" s="39"/>
      <c r="N59" s="39"/>
      <c r="O59" s="39"/>
      <c r="P59" s="39"/>
      <c r="Q59" s="39"/>
      <c r="R59" s="39"/>
      <c r="S59" s="164">
        <f t="shared" si="0"/>
        <v>0</v>
      </c>
      <c r="T59" s="39"/>
      <c r="U59" s="39"/>
      <c r="V59" s="39"/>
      <c r="W59" s="39"/>
      <c r="X59" s="39"/>
      <c r="Y59" s="39"/>
      <c r="Z59" s="39"/>
    </row>
    <row r="60" spans="1:26" ht="12" customHeight="1">
      <c r="A60" s="164" t="s">
        <v>267</v>
      </c>
      <c r="B60" s="123">
        <v>201</v>
      </c>
      <c r="C60" s="123"/>
      <c r="D60" s="39"/>
      <c r="E60" s="39"/>
      <c r="F60" s="39"/>
      <c r="G60" s="39"/>
      <c r="H60" s="39"/>
      <c r="I60" s="39"/>
      <c r="J60" s="39"/>
      <c r="K60" s="39"/>
      <c r="L60" s="39"/>
      <c r="M60" s="39"/>
      <c r="N60" s="39"/>
      <c r="O60" s="39"/>
      <c r="P60" s="39"/>
      <c r="Q60" s="39"/>
      <c r="R60" s="39"/>
      <c r="S60" s="164">
        <f t="shared" si="0"/>
        <v>0</v>
      </c>
      <c r="T60" s="39"/>
      <c r="U60" s="39"/>
      <c r="V60" s="39"/>
      <c r="W60" s="39"/>
      <c r="X60" s="39"/>
      <c r="Y60" s="39"/>
      <c r="Z60" s="39"/>
    </row>
    <row r="61" spans="1:26" ht="12" customHeight="1">
      <c r="A61" s="164"/>
      <c r="B61" s="123">
        <v>202</v>
      </c>
      <c r="C61" s="123"/>
      <c r="D61" s="39"/>
      <c r="E61" s="39"/>
      <c r="F61" s="39"/>
      <c r="G61" s="39"/>
      <c r="H61" s="39"/>
      <c r="I61" s="39"/>
      <c r="J61" s="39"/>
      <c r="K61" s="39"/>
      <c r="L61" s="39"/>
      <c r="M61" s="39"/>
      <c r="N61" s="39"/>
      <c r="O61" s="39"/>
      <c r="P61" s="39"/>
      <c r="Q61" s="39"/>
      <c r="R61" s="39"/>
      <c r="S61" s="164">
        <f t="shared" si="0"/>
        <v>0</v>
      </c>
      <c r="T61" s="39"/>
      <c r="U61" s="39"/>
      <c r="V61" s="39"/>
      <c r="W61" s="39"/>
      <c r="X61" s="39"/>
      <c r="Y61" s="39"/>
      <c r="Z61" s="39"/>
    </row>
    <row r="62" spans="1:26" ht="12" customHeight="1">
      <c r="A62" s="164"/>
      <c r="B62" s="123">
        <v>237</v>
      </c>
      <c r="C62" s="123"/>
      <c r="D62" s="39"/>
      <c r="E62" s="39"/>
      <c r="F62" s="39"/>
      <c r="G62" s="39"/>
      <c r="H62" s="39"/>
      <c r="I62" s="39"/>
      <c r="J62" s="39"/>
      <c r="K62" s="39"/>
      <c r="L62" s="39"/>
      <c r="M62" s="39"/>
      <c r="N62" s="39"/>
      <c r="O62" s="39"/>
      <c r="P62" s="39"/>
      <c r="Q62" s="39"/>
      <c r="R62" s="39"/>
      <c r="S62" s="164">
        <f t="shared" si="0"/>
        <v>0</v>
      </c>
      <c r="T62" s="39"/>
      <c r="U62" s="39"/>
      <c r="V62" s="39"/>
      <c r="W62" s="39"/>
      <c r="X62" s="39"/>
      <c r="Y62" s="39"/>
      <c r="Z62" s="39"/>
    </row>
    <row r="63" spans="1:26" ht="12" customHeight="1">
      <c r="A63" s="165"/>
      <c r="B63" s="56" t="s">
        <v>160</v>
      </c>
      <c r="C63" s="56">
        <f t="shared" ref="C63:R63" si="15">SUM(C56:C62)</f>
        <v>7</v>
      </c>
      <c r="D63" s="179">
        <f t="shared" si="15"/>
        <v>6</v>
      </c>
      <c r="E63" s="179">
        <f t="shared" si="15"/>
        <v>6</v>
      </c>
      <c r="F63" s="179">
        <f t="shared" si="15"/>
        <v>6</v>
      </c>
      <c r="G63" s="179">
        <f t="shared" si="15"/>
        <v>6</v>
      </c>
      <c r="H63" s="179">
        <f t="shared" si="15"/>
        <v>6</v>
      </c>
      <c r="I63" s="179">
        <f t="shared" si="15"/>
        <v>6</v>
      </c>
      <c r="J63" s="179">
        <f t="shared" si="15"/>
        <v>6</v>
      </c>
      <c r="K63" s="179">
        <f t="shared" si="15"/>
        <v>7</v>
      </c>
      <c r="L63" s="179">
        <f t="shared" si="15"/>
        <v>6</v>
      </c>
      <c r="M63" s="179">
        <f t="shared" si="15"/>
        <v>6</v>
      </c>
      <c r="N63" s="179">
        <f t="shared" si="15"/>
        <v>6</v>
      </c>
      <c r="O63" s="179">
        <f t="shared" si="15"/>
        <v>7</v>
      </c>
      <c r="P63" s="179">
        <f t="shared" si="15"/>
        <v>3</v>
      </c>
      <c r="Q63" s="179">
        <f t="shared" si="15"/>
        <v>3</v>
      </c>
      <c r="R63" s="179">
        <f t="shared" si="15"/>
        <v>3</v>
      </c>
      <c r="S63" s="57">
        <f t="shared" si="0"/>
        <v>90</v>
      </c>
      <c r="T63" s="39"/>
      <c r="U63" s="39"/>
      <c r="V63" s="39"/>
      <c r="W63" s="39"/>
      <c r="X63" s="39"/>
      <c r="Y63" s="39"/>
      <c r="Z63" s="39"/>
    </row>
    <row r="64" spans="1:26" ht="12" customHeight="1">
      <c r="A64" s="163" t="s">
        <v>263</v>
      </c>
      <c r="B64" s="156">
        <v>30</v>
      </c>
      <c r="C64" s="228">
        <v>2</v>
      </c>
      <c r="D64" s="229">
        <v>4</v>
      </c>
      <c r="E64" s="229">
        <v>4</v>
      </c>
      <c r="F64" s="229">
        <v>4</v>
      </c>
      <c r="G64" s="229">
        <v>4</v>
      </c>
      <c r="H64" s="229">
        <v>4</v>
      </c>
      <c r="I64" s="229">
        <v>4</v>
      </c>
      <c r="J64" s="229">
        <v>4</v>
      </c>
      <c r="K64" s="229">
        <v>4</v>
      </c>
      <c r="L64" s="229">
        <v>4</v>
      </c>
      <c r="M64" s="229">
        <v>4</v>
      </c>
      <c r="N64" s="229">
        <v>4</v>
      </c>
      <c r="O64" s="229">
        <v>4</v>
      </c>
      <c r="P64" s="229">
        <v>4</v>
      </c>
      <c r="Q64" s="229">
        <v>2</v>
      </c>
      <c r="R64" s="229">
        <v>2</v>
      </c>
      <c r="S64" s="163">
        <f t="shared" si="0"/>
        <v>58</v>
      </c>
      <c r="T64" s="39">
        <v>63</v>
      </c>
      <c r="U64" s="39"/>
      <c r="V64" s="39"/>
      <c r="W64" s="39"/>
      <c r="X64" s="39"/>
      <c r="Y64" s="39"/>
      <c r="Z64" s="39"/>
    </row>
    <row r="65" spans="1:26" ht="12" customHeight="1">
      <c r="A65" s="164" t="s">
        <v>254</v>
      </c>
      <c r="B65" s="123">
        <v>41</v>
      </c>
      <c r="C65" s="230"/>
      <c r="D65" s="224"/>
      <c r="E65" s="224"/>
      <c r="F65" s="224"/>
      <c r="G65" s="224"/>
      <c r="H65" s="224"/>
      <c r="I65" s="224"/>
      <c r="J65" s="224"/>
      <c r="K65" s="224"/>
      <c r="L65" s="224"/>
      <c r="M65" s="224"/>
      <c r="N65" s="224"/>
      <c r="O65" s="224"/>
      <c r="P65" s="224"/>
      <c r="Q65" s="224"/>
      <c r="R65" s="224"/>
      <c r="S65" s="164">
        <f t="shared" si="0"/>
        <v>0</v>
      </c>
      <c r="T65" s="39"/>
      <c r="U65" s="39"/>
      <c r="V65" s="39"/>
      <c r="W65" s="39"/>
      <c r="X65" s="39"/>
      <c r="Y65" s="39"/>
      <c r="Z65" s="39"/>
    </row>
    <row r="66" spans="1:26" ht="12" customHeight="1">
      <c r="A66" s="164" t="s">
        <v>261</v>
      </c>
      <c r="B66" s="123">
        <v>101</v>
      </c>
      <c r="C66" s="123">
        <f t="shared" ref="C66:R66" si="16">C$106</f>
        <v>2</v>
      </c>
      <c r="D66" s="39">
        <f t="shared" si="16"/>
        <v>2</v>
      </c>
      <c r="E66" s="39">
        <f t="shared" si="16"/>
        <v>1</v>
      </c>
      <c r="F66" s="39">
        <f t="shared" si="16"/>
        <v>3</v>
      </c>
      <c r="G66" s="39">
        <f t="shared" si="16"/>
        <v>1</v>
      </c>
      <c r="H66" s="39">
        <f t="shared" si="16"/>
        <v>2</v>
      </c>
      <c r="I66" s="39">
        <f t="shared" si="16"/>
        <v>2</v>
      </c>
      <c r="J66" s="39">
        <f t="shared" si="16"/>
        <v>2</v>
      </c>
      <c r="K66" s="39">
        <f t="shared" si="16"/>
        <v>2</v>
      </c>
      <c r="L66" s="39">
        <f t="shared" si="16"/>
        <v>2</v>
      </c>
      <c r="M66" s="39">
        <f t="shared" si="16"/>
        <v>2</v>
      </c>
      <c r="N66" s="39">
        <f t="shared" si="16"/>
        <v>2</v>
      </c>
      <c r="O66" s="39">
        <f t="shared" si="16"/>
        <v>2</v>
      </c>
      <c r="P66" s="39">
        <f t="shared" si="16"/>
        <v>2</v>
      </c>
      <c r="Q66" s="39">
        <f t="shared" si="16"/>
        <v>2</v>
      </c>
      <c r="R66" s="39">
        <f t="shared" si="16"/>
        <v>1</v>
      </c>
      <c r="S66" s="164">
        <f t="shared" si="0"/>
        <v>30</v>
      </c>
      <c r="T66" s="39"/>
      <c r="U66" s="39"/>
      <c r="V66" s="39"/>
      <c r="W66" s="39"/>
      <c r="X66" s="39"/>
      <c r="Y66" s="39"/>
      <c r="Z66" s="39"/>
    </row>
    <row r="67" spans="1:26" ht="12" customHeight="1">
      <c r="A67" s="164" t="s">
        <v>256</v>
      </c>
      <c r="B67" s="123">
        <v>150</v>
      </c>
      <c r="C67" s="123"/>
      <c r="D67" s="39"/>
      <c r="E67" s="39"/>
      <c r="F67" s="39"/>
      <c r="G67" s="39"/>
      <c r="H67" s="39"/>
      <c r="I67" s="39"/>
      <c r="J67" s="39"/>
      <c r="K67" s="39"/>
      <c r="L67" s="39"/>
      <c r="M67" s="39"/>
      <c r="N67" s="39"/>
      <c r="O67" s="39"/>
      <c r="P67" s="39"/>
      <c r="Q67" s="39"/>
      <c r="R67" s="39"/>
      <c r="S67" s="164">
        <f t="shared" si="0"/>
        <v>0</v>
      </c>
      <c r="T67" s="39"/>
      <c r="U67" s="39"/>
      <c r="V67" s="39"/>
      <c r="W67" s="39"/>
      <c r="X67" s="39"/>
      <c r="Y67" s="39"/>
      <c r="Z67" s="39"/>
    </row>
    <row r="68" spans="1:26" ht="12" customHeight="1">
      <c r="A68" s="164" t="s">
        <v>267</v>
      </c>
      <c r="B68" s="123">
        <v>201</v>
      </c>
      <c r="C68" s="123"/>
      <c r="D68" s="39"/>
      <c r="E68" s="39"/>
      <c r="F68" s="39"/>
      <c r="G68" s="39"/>
      <c r="H68" s="39"/>
      <c r="I68" s="39"/>
      <c r="J68" s="39"/>
      <c r="K68" s="39"/>
      <c r="L68" s="39"/>
      <c r="M68" s="39"/>
      <c r="N68" s="39"/>
      <c r="O68" s="39"/>
      <c r="P68" s="39"/>
      <c r="Q68" s="39"/>
      <c r="R68" s="39"/>
      <c r="S68" s="164">
        <f t="shared" si="0"/>
        <v>0</v>
      </c>
      <c r="T68" s="39"/>
      <c r="U68" s="39"/>
      <c r="V68" s="39"/>
      <c r="W68" s="39"/>
      <c r="X68" s="39"/>
      <c r="Y68" s="39"/>
      <c r="Z68" s="39"/>
    </row>
    <row r="69" spans="1:26" ht="12" customHeight="1">
      <c r="A69" s="164"/>
      <c r="B69" s="123">
        <v>202</v>
      </c>
      <c r="C69" s="123"/>
      <c r="D69" s="39"/>
      <c r="E69" s="39"/>
      <c r="F69" s="39"/>
      <c r="G69" s="39"/>
      <c r="H69" s="39"/>
      <c r="I69" s="39"/>
      <c r="J69" s="39"/>
      <c r="K69" s="39"/>
      <c r="L69" s="39"/>
      <c r="M69" s="39"/>
      <c r="N69" s="39"/>
      <c r="O69" s="39"/>
      <c r="P69" s="39"/>
      <c r="Q69" s="39"/>
      <c r="R69" s="39"/>
      <c r="S69" s="164">
        <f t="shared" si="0"/>
        <v>0</v>
      </c>
      <c r="T69" s="39"/>
      <c r="U69" s="39"/>
      <c r="V69" s="39"/>
      <c r="W69" s="39"/>
      <c r="X69" s="39"/>
      <c r="Y69" s="39"/>
      <c r="Z69" s="39"/>
    </row>
    <row r="70" spans="1:26" ht="12" customHeight="1">
      <c r="A70" s="164"/>
      <c r="B70" s="123">
        <v>237</v>
      </c>
      <c r="C70" s="123"/>
      <c r="D70" s="39"/>
      <c r="E70" s="39"/>
      <c r="F70" s="39"/>
      <c r="G70" s="39"/>
      <c r="H70" s="39"/>
      <c r="I70" s="39"/>
      <c r="J70" s="39"/>
      <c r="K70" s="39"/>
      <c r="L70" s="39"/>
      <c r="M70" s="39"/>
      <c r="N70" s="39"/>
      <c r="O70" s="39"/>
      <c r="P70" s="39"/>
      <c r="Q70" s="39"/>
      <c r="R70" s="39"/>
      <c r="S70" s="164">
        <f t="shared" si="0"/>
        <v>0</v>
      </c>
      <c r="T70" s="39"/>
      <c r="U70" s="39"/>
      <c r="V70" s="39"/>
      <c r="W70" s="39"/>
      <c r="X70" s="39"/>
      <c r="Y70" s="39"/>
      <c r="Z70" s="39"/>
    </row>
    <row r="71" spans="1:26" ht="12" customHeight="1">
      <c r="A71" s="165"/>
      <c r="B71" s="56" t="s">
        <v>160</v>
      </c>
      <c r="C71" s="56">
        <f t="shared" ref="C71:R71" si="17">SUM(C64:C70)</f>
        <v>4</v>
      </c>
      <c r="D71" s="179">
        <f t="shared" si="17"/>
        <v>6</v>
      </c>
      <c r="E71" s="179">
        <f t="shared" si="17"/>
        <v>5</v>
      </c>
      <c r="F71" s="179">
        <f t="shared" si="17"/>
        <v>7</v>
      </c>
      <c r="G71" s="179">
        <f t="shared" si="17"/>
        <v>5</v>
      </c>
      <c r="H71" s="179">
        <f t="shared" si="17"/>
        <v>6</v>
      </c>
      <c r="I71" s="179">
        <f t="shared" si="17"/>
        <v>6</v>
      </c>
      <c r="J71" s="179">
        <f t="shared" si="17"/>
        <v>6</v>
      </c>
      <c r="K71" s="179">
        <f t="shared" si="17"/>
        <v>6</v>
      </c>
      <c r="L71" s="179">
        <f t="shared" si="17"/>
        <v>6</v>
      </c>
      <c r="M71" s="179">
        <f t="shared" si="17"/>
        <v>6</v>
      </c>
      <c r="N71" s="179">
        <f t="shared" si="17"/>
        <v>6</v>
      </c>
      <c r="O71" s="179">
        <f t="shared" si="17"/>
        <v>6</v>
      </c>
      <c r="P71" s="179">
        <f t="shared" si="17"/>
        <v>6</v>
      </c>
      <c r="Q71" s="179">
        <f t="shared" si="17"/>
        <v>4</v>
      </c>
      <c r="R71" s="179">
        <f t="shared" si="17"/>
        <v>3</v>
      </c>
      <c r="S71" s="57">
        <f t="shared" si="0"/>
        <v>88</v>
      </c>
      <c r="T71" s="39"/>
      <c r="U71" s="39"/>
      <c r="V71" s="39"/>
      <c r="W71" s="39"/>
      <c r="X71" s="39"/>
      <c r="Y71" s="39"/>
      <c r="Z71" s="39"/>
    </row>
    <row r="72" spans="1:26" ht="12" customHeight="1">
      <c r="A72" s="163" t="s">
        <v>260</v>
      </c>
      <c r="B72" s="156">
        <v>30</v>
      </c>
      <c r="C72" s="156"/>
      <c r="D72" s="117"/>
      <c r="E72" s="117"/>
      <c r="F72" s="117"/>
      <c r="G72" s="117"/>
      <c r="H72" s="117"/>
      <c r="I72" s="117"/>
      <c r="J72" s="117"/>
      <c r="K72" s="117"/>
      <c r="L72" s="117"/>
      <c r="M72" s="117"/>
      <c r="N72" s="117"/>
      <c r="O72" s="117"/>
      <c r="P72" s="117"/>
      <c r="Q72" s="117"/>
      <c r="R72" s="117"/>
      <c r="S72" s="163">
        <f t="shared" si="0"/>
        <v>0</v>
      </c>
      <c r="T72" s="39"/>
      <c r="U72" s="39"/>
      <c r="V72" s="39"/>
      <c r="W72" s="39"/>
      <c r="X72" s="39"/>
      <c r="Y72" s="39"/>
      <c r="Z72" s="39"/>
    </row>
    <row r="73" spans="1:26" ht="12" customHeight="1">
      <c r="A73" s="164" t="s">
        <v>254</v>
      </c>
      <c r="B73" s="123">
        <v>41</v>
      </c>
      <c r="C73" s="123"/>
      <c r="D73" s="39"/>
      <c r="E73" s="39"/>
      <c r="F73" s="39"/>
      <c r="G73" s="39"/>
      <c r="H73" s="39"/>
      <c r="I73" s="39"/>
      <c r="J73" s="39"/>
      <c r="K73" s="39"/>
      <c r="L73" s="39"/>
      <c r="M73" s="39"/>
      <c r="N73" s="39"/>
      <c r="O73" s="39"/>
      <c r="P73" s="39"/>
      <c r="Q73" s="39"/>
      <c r="R73" s="39"/>
      <c r="S73" s="164">
        <f t="shared" si="0"/>
        <v>0</v>
      </c>
      <c r="T73" s="39"/>
      <c r="U73" s="39"/>
      <c r="V73" s="39"/>
      <c r="W73" s="39"/>
      <c r="X73" s="39"/>
      <c r="Y73" s="39"/>
      <c r="Z73" s="39"/>
    </row>
    <row r="74" spans="1:26" ht="12" customHeight="1">
      <c r="A74" s="164" t="s">
        <v>261</v>
      </c>
      <c r="B74" s="123">
        <v>101</v>
      </c>
      <c r="C74" s="123">
        <f t="shared" ref="C74:R74" si="18">C$138</f>
        <v>3</v>
      </c>
      <c r="D74" s="39">
        <f t="shared" si="18"/>
        <v>2</v>
      </c>
      <c r="E74" s="39">
        <f t="shared" si="18"/>
        <v>2</v>
      </c>
      <c r="F74" s="39">
        <f t="shared" si="18"/>
        <v>2</v>
      </c>
      <c r="G74" s="39">
        <f t="shared" si="18"/>
        <v>2</v>
      </c>
      <c r="H74" s="39">
        <f t="shared" si="18"/>
        <v>2</v>
      </c>
      <c r="I74" s="39">
        <f t="shared" si="18"/>
        <v>2</v>
      </c>
      <c r="J74" s="39">
        <f t="shared" si="18"/>
        <v>2</v>
      </c>
      <c r="K74" s="39">
        <f t="shared" si="18"/>
        <v>2</v>
      </c>
      <c r="L74" s="39">
        <f t="shared" si="18"/>
        <v>2</v>
      </c>
      <c r="M74" s="39">
        <f t="shared" si="18"/>
        <v>2</v>
      </c>
      <c r="N74" s="39">
        <f t="shared" si="18"/>
        <v>2</v>
      </c>
      <c r="O74" s="39">
        <f t="shared" si="18"/>
        <v>3</v>
      </c>
      <c r="P74" s="39">
        <f t="shared" si="18"/>
        <v>1</v>
      </c>
      <c r="Q74" s="39">
        <f t="shared" si="18"/>
        <v>1</v>
      </c>
      <c r="R74" s="39">
        <f t="shared" si="18"/>
        <v>1</v>
      </c>
      <c r="S74" s="164">
        <f t="shared" si="0"/>
        <v>31</v>
      </c>
      <c r="T74" s="39"/>
      <c r="U74" s="39"/>
      <c r="V74" s="39"/>
      <c r="W74" s="39"/>
      <c r="X74" s="39"/>
      <c r="Y74" s="39"/>
      <c r="Z74" s="39"/>
    </row>
    <row r="75" spans="1:26" ht="12" customHeight="1">
      <c r="A75" s="164" t="s">
        <v>256</v>
      </c>
      <c r="B75" s="123">
        <v>150</v>
      </c>
      <c r="C75" s="123"/>
      <c r="D75" s="39"/>
      <c r="E75" s="39"/>
      <c r="F75" s="39"/>
      <c r="G75" s="39"/>
      <c r="H75" s="39"/>
      <c r="I75" s="39"/>
      <c r="J75" s="39"/>
      <c r="K75" s="39"/>
      <c r="L75" s="39"/>
      <c r="M75" s="39"/>
      <c r="N75" s="39"/>
      <c r="O75" s="39"/>
      <c r="P75" s="39"/>
      <c r="Q75" s="39"/>
      <c r="R75" s="39"/>
      <c r="S75" s="164">
        <f t="shared" si="0"/>
        <v>0</v>
      </c>
      <c r="T75" s="39"/>
      <c r="U75" s="39"/>
      <c r="V75" s="39"/>
      <c r="W75" s="39"/>
      <c r="X75" s="39"/>
      <c r="Y75" s="39"/>
      <c r="Z75" s="39"/>
    </row>
    <row r="76" spans="1:26" ht="12" customHeight="1">
      <c r="A76" s="164" t="s">
        <v>268</v>
      </c>
      <c r="B76" s="123">
        <v>201</v>
      </c>
      <c r="C76" s="123"/>
      <c r="D76" s="39"/>
      <c r="E76" s="39"/>
      <c r="F76" s="39"/>
      <c r="G76" s="39"/>
      <c r="H76" s="39"/>
      <c r="I76" s="39"/>
      <c r="J76" s="39"/>
      <c r="K76" s="39"/>
      <c r="L76" s="39"/>
      <c r="M76" s="39"/>
      <c r="N76" s="39"/>
      <c r="O76" s="39"/>
      <c r="P76" s="39"/>
      <c r="Q76" s="39"/>
      <c r="R76" s="39"/>
      <c r="S76" s="164">
        <f t="shared" si="0"/>
        <v>0</v>
      </c>
      <c r="T76" s="39"/>
      <c r="U76" s="39"/>
      <c r="V76" s="39"/>
      <c r="W76" s="39"/>
      <c r="X76" s="39"/>
      <c r="Y76" s="39"/>
      <c r="Z76" s="39"/>
    </row>
    <row r="77" spans="1:26" ht="12" customHeight="1">
      <c r="A77" s="164"/>
      <c r="B77" s="123">
        <v>202</v>
      </c>
      <c r="C77" s="123"/>
      <c r="D77" s="39"/>
      <c r="E77" s="39"/>
      <c r="F77" s="39"/>
      <c r="G77" s="39"/>
      <c r="H77" s="39"/>
      <c r="I77" s="39"/>
      <c r="J77" s="39"/>
      <c r="K77" s="39"/>
      <c r="L77" s="39"/>
      <c r="M77" s="39"/>
      <c r="N77" s="39"/>
      <c r="O77" s="39"/>
      <c r="P77" s="39"/>
      <c r="Q77" s="39"/>
      <c r="R77" s="39"/>
      <c r="S77" s="164">
        <f t="shared" si="0"/>
        <v>0</v>
      </c>
      <c r="T77" s="39"/>
      <c r="U77" s="39"/>
      <c r="V77" s="39"/>
      <c r="W77" s="39"/>
      <c r="X77" s="39"/>
      <c r="Y77" s="39"/>
      <c r="Z77" s="39"/>
    </row>
    <row r="78" spans="1:26" ht="12" customHeight="1">
      <c r="A78" s="164"/>
      <c r="B78" s="123">
        <v>237</v>
      </c>
      <c r="C78" s="123"/>
      <c r="D78" s="39"/>
      <c r="E78" s="39"/>
      <c r="F78" s="39"/>
      <c r="G78" s="39"/>
      <c r="H78" s="39"/>
      <c r="I78" s="39"/>
      <c r="J78" s="39"/>
      <c r="K78" s="39"/>
      <c r="L78" s="39"/>
      <c r="M78" s="39"/>
      <c r="N78" s="39"/>
      <c r="O78" s="39"/>
      <c r="P78" s="39"/>
      <c r="Q78" s="39"/>
      <c r="R78" s="39"/>
      <c r="S78" s="164">
        <f t="shared" si="0"/>
        <v>0</v>
      </c>
      <c r="T78" s="39"/>
      <c r="U78" s="39"/>
      <c r="V78" s="39"/>
      <c r="W78" s="39"/>
      <c r="X78" s="39"/>
      <c r="Y78" s="39"/>
      <c r="Z78" s="39"/>
    </row>
    <row r="79" spans="1:26" ht="12" customHeight="1">
      <c r="A79" s="165"/>
      <c r="B79" s="56" t="s">
        <v>160</v>
      </c>
      <c r="C79" s="56">
        <f t="shared" ref="C79:R79" si="19">SUM(C72:C78)</f>
        <v>3</v>
      </c>
      <c r="D79" s="179">
        <f t="shared" si="19"/>
        <v>2</v>
      </c>
      <c r="E79" s="179">
        <f t="shared" si="19"/>
        <v>2</v>
      </c>
      <c r="F79" s="179">
        <f t="shared" si="19"/>
        <v>2</v>
      </c>
      <c r="G79" s="179">
        <f t="shared" si="19"/>
        <v>2</v>
      </c>
      <c r="H79" s="179">
        <f t="shared" si="19"/>
        <v>2</v>
      </c>
      <c r="I79" s="179">
        <f t="shared" si="19"/>
        <v>2</v>
      </c>
      <c r="J79" s="179">
        <f t="shared" si="19"/>
        <v>2</v>
      </c>
      <c r="K79" s="179">
        <f t="shared" si="19"/>
        <v>2</v>
      </c>
      <c r="L79" s="179">
        <f t="shared" si="19"/>
        <v>2</v>
      </c>
      <c r="M79" s="179">
        <f t="shared" si="19"/>
        <v>2</v>
      </c>
      <c r="N79" s="179">
        <f t="shared" si="19"/>
        <v>2</v>
      </c>
      <c r="O79" s="179">
        <f t="shared" si="19"/>
        <v>3</v>
      </c>
      <c r="P79" s="179">
        <f t="shared" si="19"/>
        <v>1</v>
      </c>
      <c r="Q79" s="179">
        <f t="shared" si="19"/>
        <v>1</v>
      </c>
      <c r="R79" s="179">
        <f t="shared" si="19"/>
        <v>1</v>
      </c>
      <c r="S79" s="57">
        <f t="shared" si="0"/>
        <v>31</v>
      </c>
      <c r="T79" s="39"/>
      <c r="U79" s="39"/>
      <c r="V79" s="39"/>
      <c r="W79" s="39"/>
      <c r="X79" s="39"/>
      <c r="Y79" s="39"/>
      <c r="Z79" s="39"/>
    </row>
    <row r="80" spans="1:26" ht="12" customHeight="1">
      <c r="A80" s="163" t="s">
        <v>263</v>
      </c>
      <c r="B80" s="156">
        <v>30</v>
      </c>
      <c r="C80" s="156"/>
      <c r="D80" s="117"/>
      <c r="E80" s="117"/>
      <c r="F80" s="117"/>
      <c r="G80" s="117"/>
      <c r="H80" s="117"/>
      <c r="I80" s="117"/>
      <c r="J80" s="117"/>
      <c r="K80" s="117"/>
      <c r="L80" s="117"/>
      <c r="M80" s="117"/>
      <c r="N80" s="117"/>
      <c r="O80" s="117"/>
      <c r="P80" s="117"/>
      <c r="Q80" s="117"/>
      <c r="R80" s="117"/>
      <c r="S80" s="163">
        <f t="shared" si="0"/>
        <v>0</v>
      </c>
      <c r="T80" s="39"/>
      <c r="U80" s="39"/>
      <c r="V80" s="39"/>
      <c r="W80" s="39"/>
      <c r="X80" s="39"/>
      <c r="Y80" s="39"/>
      <c r="Z80" s="39"/>
    </row>
    <row r="81" spans="1:26" ht="12" customHeight="1">
      <c r="A81" s="164" t="s">
        <v>254</v>
      </c>
      <c r="B81" s="123">
        <v>41</v>
      </c>
      <c r="C81" s="123"/>
      <c r="D81" s="39"/>
      <c r="E81" s="39"/>
      <c r="F81" s="39"/>
      <c r="G81" s="39"/>
      <c r="H81" s="39"/>
      <c r="I81" s="39"/>
      <c r="J81" s="39"/>
      <c r="K81" s="39"/>
      <c r="L81" s="39"/>
      <c r="M81" s="39"/>
      <c r="N81" s="39"/>
      <c r="O81" s="39"/>
      <c r="P81" s="39"/>
      <c r="Q81" s="39"/>
      <c r="R81" s="39"/>
      <c r="S81" s="164">
        <f t="shared" si="0"/>
        <v>0</v>
      </c>
      <c r="T81" s="39"/>
      <c r="U81" s="39"/>
      <c r="V81" s="39"/>
      <c r="W81" s="39"/>
      <c r="X81" s="39"/>
      <c r="Y81" s="39"/>
      <c r="Z81" s="39"/>
    </row>
    <row r="82" spans="1:26" ht="12" customHeight="1">
      <c r="A82" s="164" t="s">
        <v>261</v>
      </c>
      <c r="B82" s="123">
        <v>101</v>
      </c>
      <c r="C82" s="123">
        <f t="shared" ref="C82:R82" si="20">C$106</f>
        <v>2</v>
      </c>
      <c r="D82" s="39">
        <f t="shared" si="20"/>
        <v>2</v>
      </c>
      <c r="E82" s="39">
        <f t="shared" si="20"/>
        <v>1</v>
      </c>
      <c r="F82" s="39">
        <f t="shared" si="20"/>
        <v>3</v>
      </c>
      <c r="G82" s="39">
        <f t="shared" si="20"/>
        <v>1</v>
      </c>
      <c r="H82" s="39">
        <f t="shared" si="20"/>
        <v>2</v>
      </c>
      <c r="I82" s="39">
        <f t="shared" si="20"/>
        <v>2</v>
      </c>
      <c r="J82" s="39">
        <f t="shared" si="20"/>
        <v>2</v>
      </c>
      <c r="K82" s="39">
        <f t="shared" si="20"/>
        <v>2</v>
      </c>
      <c r="L82" s="39">
        <f t="shared" si="20"/>
        <v>2</v>
      </c>
      <c r="M82" s="39">
        <f t="shared" si="20"/>
        <v>2</v>
      </c>
      <c r="N82" s="39">
        <f t="shared" si="20"/>
        <v>2</v>
      </c>
      <c r="O82" s="39">
        <f t="shared" si="20"/>
        <v>2</v>
      </c>
      <c r="P82" s="39">
        <f t="shared" si="20"/>
        <v>2</v>
      </c>
      <c r="Q82" s="39">
        <f t="shared" si="20"/>
        <v>2</v>
      </c>
      <c r="R82" s="39">
        <f t="shared" si="20"/>
        <v>1</v>
      </c>
      <c r="S82" s="164">
        <f t="shared" si="0"/>
        <v>30</v>
      </c>
      <c r="T82" s="39"/>
      <c r="U82" s="39"/>
      <c r="V82" s="39"/>
      <c r="W82" s="39"/>
      <c r="X82" s="39"/>
      <c r="Y82" s="39"/>
      <c r="Z82" s="39"/>
    </row>
    <row r="83" spans="1:26" ht="12" customHeight="1">
      <c r="A83" s="164" t="s">
        <v>256</v>
      </c>
      <c r="B83" s="123">
        <v>150</v>
      </c>
      <c r="C83" s="123"/>
      <c r="D83" s="39"/>
      <c r="E83" s="39"/>
      <c r="F83" s="39"/>
      <c r="G83" s="39"/>
      <c r="H83" s="39"/>
      <c r="I83" s="39"/>
      <c r="J83" s="39"/>
      <c r="K83" s="39"/>
      <c r="L83" s="39"/>
      <c r="M83" s="39"/>
      <c r="N83" s="39"/>
      <c r="O83" s="39"/>
      <c r="P83" s="39"/>
      <c r="Q83" s="39"/>
      <c r="R83" s="39"/>
      <c r="S83" s="164">
        <f t="shared" si="0"/>
        <v>0</v>
      </c>
      <c r="T83" s="39"/>
      <c r="U83" s="39"/>
      <c r="V83" s="39"/>
      <c r="W83" s="39"/>
      <c r="X83" s="39"/>
      <c r="Y83" s="39"/>
      <c r="Z83" s="39"/>
    </row>
    <row r="84" spans="1:26" ht="12" customHeight="1">
      <c r="A84" s="164" t="s">
        <v>268</v>
      </c>
      <c r="B84" s="123">
        <v>201</v>
      </c>
      <c r="C84" s="123"/>
      <c r="D84" s="39"/>
      <c r="E84" s="39"/>
      <c r="F84" s="39"/>
      <c r="G84" s="39"/>
      <c r="H84" s="39"/>
      <c r="I84" s="39"/>
      <c r="J84" s="39"/>
      <c r="K84" s="39"/>
      <c r="L84" s="39"/>
      <c r="M84" s="39"/>
      <c r="N84" s="39"/>
      <c r="O84" s="39"/>
      <c r="P84" s="39"/>
      <c r="Q84" s="39"/>
      <c r="R84" s="39"/>
      <c r="S84" s="164">
        <f t="shared" si="0"/>
        <v>0</v>
      </c>
      <c r="T84" s="39"/>
      <c r="U84" s="39"/>
      <c r="V84" s="39"/>
      <c r="W84" s="39"/>
      <c r="X84" s="39"/>
      <c r="Y84" s="39"/>
      <c r="Z84" s="39"/>
    </row>
    <row r="85" spans="1:26" ht="12" customHeight="1">
      <c r="A85" s="164"/>
      <c r="B85" s="123">
        <v>202</v>
      </c>
      <c r="C85" s="123"/>
      <c r="D85" s="39"/>
      <c r="E85" s="39"/>
      <c r="F85" s="39"/>
      <c r="G85" s="39"/>
      <c r="H85" s="39"/>
      <c r="I85" s="39"/>
      <c r="J85" s="39"/>
      <c r="K85" s="39"/>
      <c r="L85" s="39"/>
      <c r="M85" s="39"/>
      <c r="N85" s="39"/>
      <c r="O85" s="39"/>
      <c r="P85" s="39"/>
      <c r="Q85" s="39"/>
      <c r="R85" s="39"/>
      <c r="S85" s="164">
        <f t="shared" si="0"/>
        <v>0</v>
      </c>
      <c r="T85" s="39"/>
      <c r="U85" s="39"/>
      <c r="V85" s="39"/>
      <c r="W85" s="39"/>
      <c r="X85" s="39"/>
      <c r="Y85" s="39"/>
      <c r="Z85" s="39"/>
    </row>
    <row r="86" spans="1:26" ht="12" customHeight="1">
      <c r="A86" s="164"/>
      <c r="B86" s="123">
        <v>237</v>
      </c>
      <c r="C86" s="123"/>
      <c r="D86" s="39"/>
      <c r="E86" s="39"/>
      <c r="F86" s="39"/>
      <c r="G86" s="39"/>
      <c r="H86" s="39"/>
      <c r="I86" s="39"/>
      <c r="J86" s="39"/>
      <c r="K86" s="39"/>
      <c r="L86" s="39"/>
      <c r="M86" s="39"/>
      <c r="N86" s="39"/>
      <c r="O86" s="39"/>
      <c r="P86" s="39"/>
      <c r="Q86" s="39"/>
      <c r="R86" s="39"/>
      <c r="S86" s="164">
        <f t="shared" si="0"/>
        <v>0</v>
      </c>
      <c r="T86" s="39"/>
      <c r="U86" s="39"/>
      <c r="V86" s="39"/>
      <c r="W86" s="39"/>
      <c r="X86" s="39"/>
      <c r="Y86" s="39"/>
      <c r="Z86" s="39"/>
    </row>
    <row r="87" spans="1:26" ht="12" customHeight="1">
      <c r="A87" s="165"/>
      <c r="B87" s="56" t="s">
        <v>160</v>
      </c>
      <c r="C87" s="56">
        <f t="shared" ref="C87:R87" si="21">SUM(C80:C86)</f>
        <v>2</v>
      </c>
      <c r="D87" s="179">
        <f t="shared" si="21"/>
        <v>2</v>
      </c>
      <c r="E87" s="179">
        <f t="shared" si="21"/>
        <v>1</v>
      </c>
      <c r="F87" s="179">
        <f t="shared" si="21"/>
        <v>3</v>
      </c>
      <c r="G87" s="179">
        <f t="shared" si="21"/>
        <v>1</v>
      </c>
      <c r="H87" s="179">
        <f t="shared" si="21"/>
        <v>2</v>
      </c>
      <c r="I87" s="179">
        <f t="shared" si="21"/>
        <v>2</v>
      </c>
      <c r="J87" s="179">
        <f t="shared" si="21"/>
        <v>2</v>
      </c>
      <c r="K87" s="179">
        <f t="shared" si="21"/>
        <v>2</v>
      </c>
      <c r="L87" s="179">
        <f t="shared" si="21"/>
        <v>2</v>
      </c>
      <c r="M87" s="179">
        <f t="shared" si="21"/>
        <v>2</v>
      </c>
      <c r="N87" s="179">
        <f t="shared" si="21"/>
        <v>2</v>
      </c>
      <c r="O87" s="179">
        <f t="shared" si="21"/>
        <v>2</v>
      </c>
      <c r="P87" s="179">
        <f t="shared" si="21"/>
        <v>2</v>
      </c>
      <c r="Q87" s="179">
        <f t="shared" si="21"/>
        <v>2</v>
      </c>
      <c r="R87" s="179">
        <f t="shared" si="21"/>
        <v>1</v>
      </c>
      <c r="S87" s="57">
        <f t="shared" si="0"/>
        <v>30</v>
      </c>
      <c r="T87" s="39"/>
      <c r="U87" s="39"/>
      <c r="V87" s="39"/>
      <c r="W87" s="39"/>
      <c r="X87" s="39"/>
      <c r="Y87" s="39"/>
      <c r="Z87" s="39"/>
    </row>
    <row r="88" spans="1:26" ht="12" customHeight="1">
      <c r="A88" s="163" t="s">
        <v>260</v>
      </c>
      <c r="B88" s="156">
        <v>30</v>
      </c>
      <c r="C88" s="156"/>
      <c r="D88" s="117"/>
      <c r="E88" s="117"/>
      <c r="F88" s="117"/>
      <c r="G88" s="117"/>
      <c r="H88" s="117"/>
      <c r="I88" s="117"/>
      <c r="J88" s="117"/>
      <c r="K88" s="117"/>
      <c r="L88" s="117"/>
      <c r="M88" s="117"/>
      <c r="N88" s="117"/>
      <c r="O88" s="117"/>
      <c r="P88" s="117"/>
      <c r="Q88" s="117"/>
      <c r="R88" s="117"/>
      <c r="S88" s="163">
        <f t="shared" si="0"/>
        <v>0</v>
      </c>
      <c r="T88" s="39"/>
      <c r="U88" s="39"/>
      <c r="V88" s="39"/>
      <c r="W88" s="39"/>
      <c r="X88" s="39"/>
      <c r="Y88" s="39"/>
      <c r="Z88" s="39"/>
    </row>
    <row r="89" spans="1:26" ht="12" customHeight="1">
      <c r="A89" s="164" t="s">
        <v>254</v>
      </c>
      <c r="B89" s="123">
        <v>41</v>
      </c>
      <c r="C89" s="123"/>
      <c r="D89" s="39"/>
      <c r="E89" s="39"/>
      <c r="F89" s="39"/>
      <c r="G89" s="39"/>
      <c r="H89" s="39"/>
      <c r="I89" s="39"/>
      <c r="J89" s="39"/>
      <c r="K89" s="39"/>
      <c r="L89" s="39"/>
      <c r="M89" s="39"/>
      <c r="N89" s="39"/>
      <c r="O89" s="39"/>
      <c r="P89" s="39"/>
      <c r="Q89" s="39"/>
      <c r="R89" s="39"/>
      <c r="S89" s="164">
        <f t="shared" si="0"/>
        <v>0</v>
      </c>
      <c r="T89" s="39"/>
      <c r="U89" s="39"/>
      <c r="V89" s="39"/>
      <c r="W89" s="39"/>
      <c r="X89" s="39"/>
      <c r="Y89" s="39"/>
      <c r="Z89" s="39"/>
    </row>
    <row r="90" spans="1:26" ht="12" customHeight="1">
      <c r="A90" s="164" t="s">
        <v>261</v>
      </c>
      <c r="B90" s="123">
        <v>101</v>
      </c>
      <c r="C90" s="123">
        <f t="shared" ref="C90:R90" si="22">C$138</f>
        <v>3</v>
      </c>
      <c r="D90" s="39">
        <f t="shared" si="22"/>
        <v>2</v>
      </c>
      <c r="E90" s="39">
        <f t="shared" si="22"/>
        <v>2</v>
      </c>
      <c r="F90" s="39">
        <f t="shared" si="22"/>
        <v>2</v>
      </c>
      <c r="G90" s="39">
        <f t="shared" si="22"/>
        <v>2</v>
      </c>
      <c r="H90" s="39">
        <f t="shared" si="22"/>
        <v>2</v>
      </c>
      <c r="I90" s="39">
        <f t="shared" si="22"/>
        <v>2</v>
      </c>
      <c r="J90" s="39">
        <f t="shared" si="22"/>
        <v>2</v>
      </c>
      <c r="K90" s="39">
        <f t="shared" si="22"/>
        <v>2</v>
      </c>
      <c r="L90" s="39">
        <f t="shared" si="22"/>
        <v>2</v>
      </c>
      <c r="M90" s="39">
        <f t="shared" si="22"/>
        <v>2</v>
      </c>
      <c r="N90" s="39">
        <f t="shared" si="22"/>
        <v>2</v>
      </c>
      <c r="O90" s="39">
        <f t="shared" si="22"/>
        <v>3</v>
      </c>
      <c r="P90" s="39">
        <f t="shared" si="22"/>
        <v>1</v>
      </c>
      <c r="Q90" s="39">
        <f t="shared" si="22"/>
        <v>1</v>
      </c>
      <c r="R90" s="39">
        <f t="shared" si="22"/>
        <v>1</v>
      </c>
      <c r="S90" s="164">
        <f t="shared" si="0"/>
        <v>31</v>
      </c>
      <c r="T90" s="39"/>
      <c r="U90" s="39"/>
      <c r="V90" s="39"/>
      <c r="W90" s="39"/>
      <c r="X90" s="39"/>
      <c r="Y90" s="39"/>
      <c r="Z90" s="39"/>
    </row>
    <row r="91" spans="1:26" ht="12" customHeight="1">
      <c r="A91" s="164" t="s">
        <v>256</v>
      </c>
      <c r="B91" s="123">
        <v>150</v>
      </c>
      <c r="C91" s="123"/>
      <c r="D91" s="39"/>
      <c r="E91" s="39"/>
      <c r="F91" s="39"/>
      <c r="G91" s="39"/>
      <c r="H91" s="39"/>
      <c r="I91" s="39"/>
      <c r="J91" s="39"/>
      <c r="K91" s="39"/>
      <c r="L91" s="39"/>
      <c r="M91" s="39"/>
      <c r="N91" s="39"/>
      <c r="O91" s="39"/>
      <c r="P91" s="39"/>
      <c r="Q91" s="39"/>
      <c r="R91" s="39"/>
      <c r="S91" s="164">
        <f t="shared" si="0"/>
        <v>0</v>
      </c>
      <c r="T91" s="39"/>
      <c r="U91" s="39"/>
      <c r="V91" s="39"/>
      <c r="W91" s="39"/>
      <c r="X91" s="39"/>
      <c r="Y91" s="39"/>
      <c r="Z91" s="39"/>
    </row>
    <row r="92" spans="1:26" ht="12" customHeight="1">
      <c r="A92" s="164" t="s">
        <v>269</v>
      </c>
      <c r="B92" s="123">
        <v>201</v>
      </c>
      <c r="C92" s="123"/>
      <c r="D92" s="39"/>
      <c r="E92" s="39"/>
      <c r="F92" s="39"/>
      <c r="G92" s="39"/>
      <c r="H92" s="39"/>
      <c r="I92" s="39"/>
      <c r="J92" s="39"/>
      <c r="K92" s="39"/>
      <c r="L92" s="39"/>
      <c r="M92" s="39"/>
      <c r="N92" s="39"/>
      <c r="O92" s="39"/>
      <c r="P92" s="39"/>
      <c r="Q92" s="39"/>
      <c r="R92" s="39"/>
      <c r="S92" s="164">
        <f t="shared" si="0"/>
        <v>0</v>
      </c>
      <c r="T92" s="39"/>
      <c r="U92" s="39"/>
      <c r="V92" s="39"/>
      <c r="W92" s="39"/>
      <c r="X92" s="39"/>
      <c r="Y92" s="39"/>
      <c r="Z92" s="39"/>
    </row>
    <row r="93" spans="1:26" ht="12" customHeight="1">
      <c r="A93" s="164"/>
      <c r="B93" s="123">
        <v>202</v>
      </c>
      <c r="C93" s="123"/>
      <c r="D93" s="39"/>
      <c r="E93" s="39"/>
      <c r="F93" s="39"/>
      <c r="G93" s="39"/>
      <c r="H93" s="39"/>
      <c r="I93" s="39"/>
      <c r="J93" s="39"/>
      <c r="K93" s="39"/>
      <c r="L93" s="39"/>
      <c r="M93" s="39"/>
      <c r="N93" s="39"/>
      <c r="O93" s="39"/>
      <c r="P93" s="39"/>
      <c r="Q93" s="39"/>
      <c r="R93" s="39"/>
      <c r="S93" s="164">
        <f t="shared" si="0"/>
        <v>0</v>
      </c>
      <c r="T93" s="39"/>
      <c r="U93" s="39"/>
      <c r="V93" s="39"/>
      <c r="W93" s="39"/>
      <c r="X93" s="39"/>
      <c r="Y93" s="39"/>
      <c r="Z93" s="39"/>
    </row>
    <row r="94" spans="1:26" ht="12" customHeight="1">
      <c r="A94" s="164"/>
      <c r="B94" s="123">
        <v>237</v>
      </c>
      <c r="C94" s="123"/>
      <c r="D94" s="39"/>
      <c r="E94" s="39"/>
      <c r="F94" s="39"/>
      <c r="G94" s="39"/>
      <c r="H94" s="39"/>
      <c r="I94" s="39"/>
      <c r="J94" s="39"/>
      <c r="K94" s="39"/>
      <c r="L94" s="39"/>
      <c r="M94" s="39"/>
      <c r="N94" s="39"/>
      <c r="O94" s="39"/>
      <c r="P94" s="39"/>
      <c r="Q94" s="39"/>
      <c r="R94" s="39"/>
      <c r="S94" s="164">
        <f t="shared" si="0"/>
        <v>0</v>
      </c>
      <c r="T94" s="39"/>
      <c r="U94" s="39"/>
      <c r="V94" s="39"/>
      <c r="W94" s="39"/>
      <c r="X94" s="39"/>
      <c r="Y94" s="39"/>
      <c r="Z94" s="39"/>
    </row>
    <row r="95" spans="1:26" ht="12" customHeight="1">
      <c r="A95" s="165"/>
      <c r="B95" s="56" t="s">
        <v>160</v>
      </c>
      <c r="C95" s="56">
        <f t="shared" ref="C95:R95" si="23">SUM(C88:C94)</f>
        <v>3</v>
      </c>
      <c r="D95" s="179">
        <f t="shared" si="23"/>
        <v>2</v>
      </c>
      <c r="E95" s="179">
        <f t="shared" si="23"/>
        <v>2</v>
      </c>
      <c r="F95" s="179">
        <f t="shared" si="23"/>
        <v>2</v>
      </c>
      <c r="G95" s="179">
        <f t="shared" si="23"/>
        <v>2</v>
      </c>
      <c r="H95" s="179">
        <f t="shared" si="23"/>
        <v>2</v>
      </c>
      <c r="I95" s="179">
        <f t="shared" si="23"/>
        <v>2</v>
      </c>
      <c r="J95" s="179">
        <f t="shared" si="23"/>
        <v>2</v>
      </c>
      <c r="K95" s="179">
        <f t="shared" si="23"/>
        <v>2</v>
      </c>
      <c r="L95" s="179">
        <f t="shared" si="23"/>
        <v>2</v>
      </c>
      <c r="M95" s="179">
        <f t="shared" si="23"/>
        <v>2</v>
      </c>
      <c r="N95" s="179">
        <f t="shared" si="23"/>
        <v>2</v>
      </c>
      <c r="O95" s="179">
        <f t="shared" si="23"/>
        <v>3</v>
      </c>
      <c r="P95" s="179">
        <f t="shared" si="23"/>
        <v>1</v>
      </c>
      <c r="Q95" s="179">
        <f t="shared" si="23"/>
        <v>1</v>
      </c>
      <c r="R95" s="179">
        <f t="shared" si="23"/>
        <v>1</v>
      </c>
      <c r="S95" s="57">
        <f t="shared" si="0"/>
        <v>31</v>
      </c>
      <c r="T95" s="39"/>
      <c r="U95" s="39"/>
      <c r="V95" s="39"/>
      <c r="W95" s="39"/>
      <c r="X95" s="39"/>
      <c r="Y95" s="39"/>
      <c r="Z95" s="39"/>
    </row>
    <row r="96" spans="1:26" ht="12" customHeight="1">
      <c r="A96" s="163" t="s">
        <v>263</v>
      </c>
      <c r="B96" s="156">
        <v>30</v>
      </c>
      <c r="C96" s="156"/>
      <c r="D96" s="117"/>
      <c r="E96" s="117"/>
      <c r="F96" s="117"/>
      <c r="G96" s="117"/>
      <c r="H96" s="117"/>
      <c r="I96" s="117"/>
      <c r="J96" s="117"/>
      <c r="K96" s="117"/>
      <c r="L96" s="117"/>
      <c r="M96" s="117"/>
      <c r="N96" s="117"/>
      <c r="O96" s="117"/>
      <c r="P96" s="117"/>
      <c r="Q96" s="117"/>
      <c r="R96" s="117"/>
      <c r="S96" s="163">
        <f t="shared" si="0"/>
        <v>0</v>
      </c>
      <c r="T96" s="39"/>
      <c r="U96" s="39"/>
      <c r="V96" s="39"/>
      <c r="W96" s="39"/>
      <c r="X96" s="39"/>
      <c r="Y96" s="39"/>
      <c r="Z96" s="39"/>
    </row>
    <row r="97" spans="1:26" ht="12" customHeight="1">
      <c r="A97" s="164" t="s">
        <v>254</v>
      </c>
      <c r="B97" s="123">
        <v>41</v>
      </c>
      <c r="C97" s="123"/>
      <c r="D97" s="39"/>
      <c r="E97" s="39"/>
      <c r="F97" s="39"/>
      <c r="G97" s="39"/>
      <c r="H97" s="39"/>
      <c r="I97" s="39"/>
      <c r="J97" s="39"/>
      <c r="K97" s="39"/>
      <c r="L97" s="39"/>
      <c r="M97" s="39"/>
      <c r="N97" s="39"/>
      <c r="O97" s="39"/>
      <c r="P97" s="39"/>
      <c r="Q97" s="39"/>
      <c r="R97" s="39"/>
      <c r="S97" s="164">
        <f t="shared" si="0"/>
        <v>0</v>
      </c>
      <c r="T97" s="39"/>
      <c r="U97" s="39"/>
      <c r="V97" s="39"/>
      <c r="W97" s="39"/>
      <c r="X97" s="39"/>
      <c r="Y97" s="39"/>
      <c r="Z97" s="39"/>
    </row>
    <row r="98" spans="1:26" ht="12" customHeight="1">
      <c r="A98" s="164" t="s">
        <v>261</v>
      </c>
      <c r="B98" s="123">
        <v>101</v>
      </c>
      <c r="C98" s="123">
        <f t="shared" ref="C98:R98" si="24">C$106</f>
        <v>2</v>
      </c>
      <c r="D98" s="39">
        <f t="shared" si="24"/>
        <v>2</v>
      </c>
      <c r="E98" s="39">
        <f t="shared" si="24"/>
        <v>1</v>
      </c>
      <c r="F98" s="39">
        <f t="shared" si="24"/>
        <v>3</v>
      </c>
      <c r="G98" s="39">
        <f t="shared" si="24"/>
        <v>1</v>
      </c>
      <c r="H98" s="39">
        <f t="shared" si="24"/>
        <v>2</v>
      </c>
      <c r="I98" s="39">
        <f t="shared" si="24"/>
        <v>2</v>
      </c>
      <c r="J98" s="39">
        <f t="shared" si="24"/>
        <v>2</v>
      </c>
      <c r="K98" s="39">
        <f t="shared" si="24"/>
        <v>2</v>
      </c>
      <c r="L98" s="39">
        <f t="shared" si="24"/>
        <v>2</v>
      </c>
      <c r="M98" s="39">
        <f t="shared" si="24"/>
        <v>2</v>
      </c>
      <c r="N98" s="39">
        <f t="shared" si="24"/>
        <v>2</v>
      </c>
      <c r="O98" s="39">
        <f t="shared" si="24"/>
        <v>2</v>
      </c>
      <c r="P98" s="39">
        <f t="shared" si="24"/>
        <v>2</v>
      </c>
      <c r="Q98" s="39">
        <f t="shared" si="24"/>
        <v>2</v>
      </c>
      <c r="R98" s="39">
        <f t="shared" si="24"/>
        <v>1</v>
      </c>
      <c r="S98" s="164">
        <f t="shared" si="0"/>
        <v>30</v>
      </c>
      <c r="T98" s="39"/>
      <c r="U98" s="39"/>
      <c r="V98" s="39"/>
      <c r="W98" s="39"/>
      <c r="X98" s="39"/>
      <c r="Y98" s="39"/>
      <c r="Z98" s="39"/>
    </row>
    <row r="99" spans="1:26" ht="12" customHeight="1">
      <c r="A99" s="164" t="s">
        <v>256</v>
      </c>
      <c r="B99" s="123">
        <v>150</v>
      </c>
      <c r="C99" s="123"/>
      <c r="D99" s="39"/>
      <c r="E99" s="39"/>
      <c r="F99" s="39"/>
      <c r="G99" s="39"/>
      <c r="H99" s="39"/>
      <c r="I99" s="39"/>
      <c r="J99" s="39"/>
      <c r="K99" s="39"/>
      <c r="L99" s="39"/>
      <c r="M99" s="39"/>
      <c r="N99" s="39"/>
      <c r="O99" s="39"/>
      <c r="P99" s="39"/>
      <c r="Q99" s="39"/>
      <c r="R99" s="39"/>
      <c r="S99" s="164">
        <f t="shared" si="0"/>
        <v>0</v>
      </c>
      <c r="T99" s="39"/>
      <c r="U99" s="39"/>
      <c r="V99" s="39"/>
      <c r="W99" s="39"/>
      <c r="X99" s="39"/>
      <c r="Y99" s="39"/>
      <c r="Z99" s="39"/>
    </row>
    <row r="100" spans="1:26" ht="12" customHeight="1">
      <c r="A100" s="164" t="s">
        <v>269</v>
      </c>
      <c r="B100" s="123">
        <v>201</v>
      </c>
      <c r="C100" s="123"/>
      <c r="D100" s="39"/>
      <c r="E100" s="39"/>
      <c r="F100" s="39"/>
      <c r="G100" s="39"/>
      <c r="H100" s="39"/>
      <c r="I100" s="39"/>
      <c r="J100" s="39"/>
      <c r="K100" s="39"/>
      <c r="L100" s="39"/>
      <c r="M100" s="39"/>
      <c r="N100" s="39"/>
      <c r="O100" s="39"/>
      <c r="P100" s="39"/>
      <c r="Q100" s="39"/>
      <c r="R100" s="39"/>
      <c r="S100" s="164">
        <f t="shared" si="0"/>
        <v>0</v>
      </c>
      <c r="T100" s="39"/>
      <c r="U100" s="39"/>
      <c r="V100" s="39"/>
      <c r="W100" s="39"/>
      <c r="X100" s="39"/>
      <c r="Y100" s="39"/>
      <c r="Z100" s="39"/>
    </row>
    <row r="101" spans="1:26" ht="12" customHeight="1">
      <c r="A101" s="164"/>
      <c r="B101" s="123">
        <v>202</v>
      </c>
      <c r="C101" s="123"/>
      <c r="D101" s="39"/>
      <c r="E101" s="39"/>
      <c r="F101" s="39"/>
      <c r="G101" s="39"/>
      <c r="H101" s="39"/>
      <c r="I101" s="39"/>
      <c r="J101" s="39"/>
      <c r="K101" s="39"/>
      <c r="L101" s="39"/>
      <c r="M101" s="39"/>
      <c r="N101" s="39"/>
      <c r="O101" s="39"/>
      <c r="P101" s="39"/>
      <c r="Q101" s="39"/>
      <c r="R101" s="39"/>
      <c r="S101" s="164">
        <f t="shared" si="0"/>
        <v>0</v>
      </c>
      <c r="T101" s="39"/>
      <c r="U101" s="39"/>
      <c r="V101" s="39"/>
      <c r="W101" s="39"/>
      <c r="X101" s="39"/>
      <c r="Y101" s="39"/>
      <c r="Z101" s="39"/>
    </row>
    <row r="102" spans="1:26" ht="12" customHeight="1">
      <c r="A102" s="164"/>
      <c r="B102" s="123">
        <v>237</v>
      </c>
      <c r="C102" s="123"/>
      <c r="D102" s="39"/>
      <c r="E102" s="39"/>
      <c r="F102" s="39"/>
      <c r="G102" s="39"/>
      <c r="H102" s="39"/>
      <c r="I102" s="39"/>
      <c r="J102" s="39"/>
      <c r="K102" s="39"/>
      <c r="L102" s="39"/>
      <c r="M102" s="39"/>
      <c r="N102" s="39"/>
      <c r="O102" s="39"/>
      <c r="P102" s="39"/>
      <c r="Q102" s="39"/>
      <c r="R102" s="39"/>
      <c r="S102" s="164">
        <f t="shared" si="0"/>
        <v>0</v>
      </c>
      <c r="T102" s="39"/>
      <c r="U102" s="39"/>
      <c r="V102" s="39"/>
      <c r="W102" s="39"/>
      <c r="X102" s="39"/>
      <c r="Y102" s="39"/>
      <c r="Z102" s="39"/>
    </row>
    <row r="103" spans="1:26" ht="12" customHeight="1">
      <c r="A103" s="165"/>
      <c r="B103" s="56" t="s">
        <v>160</v>
      </c>
      <c r="C103" s="56">
        <f t="shared" ref="C103:R103" si="25">SUM(C96:C102)</f>
        <v>2</v>
      </c>
      <c r="D103" s="179">
        <f t="shared" si="25"/>
        <v>2</v>
      </c>
      <c r="E103" s="179">
        <f t="shared" si="25"/>
        <v>1</v>
      </c>
      <c r="F103" s="179">
        <f t="shared" si="25"/>
        <v>3</v>
      </c>
      <c r="G103" s="179">
        <f t="shared" si="25"/>
        <v>1</v>
      </c>
      <c r="H103" s="179">
        <f t="shared" si="25"/>
        <v>2</v>
      </c>
      <c r="I103" s="179">
        <f t="shared" si="25"/>
        <v>2</v>
      </c>
      <c r="J103" s="179">
        <f t="shared" si="25"/>
        <v>2</v>
      </c>
      <c r="K103" s="179">
        <f t="shared" si="25"/>
        <v>2</v>
      </c>
      <c r="L103" s="179">
        <f t="shared" si="25"/>
        <v>2</v>
      </c>
      <c r="M103" s="179">
        <f t="shared" si="25"/>
        <v>2</v>
      </c>
      <c r="N103" s="179">
        <f t="shared" si="25"/>
        <v>2</v>
      </c>
      <c r="O103" s="179">
        <f t="shared" si="25"/>
        <v>2</v>
      </c>
      <c r="P103" s="179">
        <f t="shared" si="25"/>
        <v>2</v>
      </c>
      <c r="Q103" s="179">
        <f t="shared" si="25"/>
        <v>2</v>
      </c>
      <c r="R103" s="179">
        <f t="shared" si="25"/>
        <v>1</v>
      </c>
      <c r="S103" s="57">
        <f t="shared" si="0"/>
        <v>30</v>
      </c>
      <c r="T103" s="39"/>
      <c r="U103" s="39"/>
      <c r="V103" s="39"/>
      <c r="W103" s="39"/>
      <c r="X103" s="39"/>
      <c r="Y103" s="39"/>
      <c r="Z103" s="39"/>
    </row>
    <row r="104" spans="1:26" ht="12" customHeight="1">
      <c r="A104" s="163" t="s">
        <v>263</v>
      </c>
      <c r="B104" s="156">
        <v>30</v>
      </c>
      <c r="C104" s="156"/>
      <c r="D104" s="117"/>
      <c r="E104" s="117"/>
      <c r="F104" s="117"/>
      <c r="G104" s="117"/>
      <c r="H104" s="117"/>
      <c r="I104" s="117"/>
      <c r="J104" s="117"/>
      <c r="K104" s="117"/>
      <c r="L104" s="117"/>
      <c r="M104" s="117"/>
      <c r="N104" s="117"/>
      <c r="O104" s="117"/>
      <c r="P104" s="117"/>
      <c r="Q104" s="117"/>
      <c r="R104" s="117"/>
      <c r="S104" s="163">
        <f t="shared" si="0"/>
        <v>0</v>
      </c>
      <c r="T104" s="39"/>
      <c r="U104" s="39"/>
      <c r="V104" s="39"/>
      <c r="W104" s="39"/>
      <c r="X104" s="39"/>
      <c r="Y104" s="39"/>
      <c r="Z104" s="39"/>
    </row>
    <row r="105" spans="1:26" ht="12" customHeight="1">
      <c r="A105" s="164" t="s">
        <v>254</v>
      </c>
      <c r="B105" s="123">
        <v>41</v>
      </c>
      <c r="C105" s="123"/>
      <c r="D105" s="39"/>
      <c r="E105" s="39"/>
      <c r="F105" s="39"/>
      <c r="G105" s="39"/>
      <c r="H105" s="39"/>
      <c r="I105" s="39"/>
      <c r="J105" s="39"/>
      <c r="K105" s="39"/>
      <c r="L105" s="39"/>
      <c r="M105" s="39"/>
      <c r="N105" s="39"/>
      <c r="O105" s="39"/>
      <c r="P105" s="39"/>
      <c r="Q105" s="39"/>
      <c r="R105" s="39"/>
      <c r="S105" s="164">
        <f t="shared" si="0"/>
        <v>0</v>
      </c>
      <c r="T105" s="39"/>
      <c r="U105" s="39"/>
      <c r="V105" s="39"/>
      <c r="W105" s="39"/>
      <c r="X105" s="39"/>
      <c r="Y105" s="39"/>
      <c r="Z105" s="39"/>
    </row>
    <row r="106" spans="1:26" ht="12" customHeight="1">
      <c r="A106" s="164" t="s">
        <v>261</v>
      </c>
      <c r="B106" s="123">
        <v>101</v>
      </c>
      <c r="C106" s="230">
        <v>2</v>
      </c>
      <c r="D106" s="231">
        <v>2</v>
      </c>
      <c r="E106" s="231">
        <v>1</v>
      </c>
      <c r="F106" s="231">
        <v>3</v>
      </c>
      <c r="G106" s="231">
        <v>1</v>
      </c>
      <c r="H106" s="231">
        <v>2</v>
      </c>
      <c r="I106" s="231">
        <v>2</v>
      </c>
      <c r="J106" s="231">
        <v>2</v>
      </c>
      <c r="K106" s="231">
        <v>2</v>
      </c>
      <c r="L106" s="231">
        <v>2</v>
      </c>
      <c r="M106" s="231">
        <v>2</v>
      </c>
      <c r="N106" s="231">
        <v>2</v>
      </c>
      <c r="O106" s="231">
        <v>2</v>
      </c>
      <c r="P106" s="231">
        <v>2</v>
      </c>
      <c r="Q106" s="231">
        <v>2</v>
      </c>
      <c r="R106" s="231">
        <v>1</v>
      </c>
      <c r="S106" s="164">
        <f t="shared" si="0"/>
        <v>30</v>
      </c>
      <c r="T106" s="39"/>
      <c r="U106" s="39"/>
      <c r="V106" s="39"/>
      <c r="W106" s="39"/>
      <c r="X106" s="39"/>
      <c r="Y106" s="39"/>
      <c r="Z106" s="39"/>
    </row>
    <row r="107" spans="1:26" ht="12" customHeight="1">
      <c r="A107" s="164" t="s">
        <v>256</v>
      </c>
      <c r="B107" s="123">
        <v>150</v>
      </c>
      <c r="C107" s="123"/>
      <c r="D107" s="39"/>
      <c r="E107" s="39"/>
      <c r="F107" s="39"/>
      <c r="G107" s="39"/>
      <c r="H107" s="39"/>
      <c r="I107" s="39"/>
      <c r="J107" s="39"/>
      <c r="K107" s="39"/>
      <c r="L107" s="39"/>
      <c r="M107" s="39"/>
      <c r="N107" s="39"/>
      <c r="O107" s="39"/>
      <c r="P107" s="39"/>
      <c r="Q107" s="39"/>
      <c r="R107" s="39"/>
      <c r="S107" s="164">
        <f t="shared" si="0"/>
        <v>0</v>
      </c>
      <c r="T107" s="39"/>
      <c r="U107" s="39"/>
      <c r="V107" s="39"/>
      <c r="W107" s="39"/>
      <c r="X107" s="39"/>
      <c r="Y107" s="39"/>
      <c r="Z107" s="39"/>
    </row>
    <row r="108" spans="1:26" ht="12" customHeight="1">
      <c r="A108" s="164" t="s">
        <v>270</v>
      </c>
      <c r="B108" s="123">
        <v>201</v>
      </c>
      <c r="C108" s="123"/>
      <c r="D108" s="39"/>
      <c r="E108" s="39"/>
      <c r="F108" s="39"/>
      <c r="G108" s="39"/>
      <c r="H108" s="39"/>
      <c r="I108" s="39"/>
      <c r="J108" s="39"/>
      <c r="K108" s="39"/>
      <c r="L108" s="39"/>
      <c r="M108" s="39"/>
      <c r="N108" s="39"/>
      <c r="O108" s="39"/>
      <c r="P108" s="39"/>
      <c r="Q108" s="39"/>
      <c r="R108" s="39"/>
      <c r="S108" s="164">
        <f t="shared" si="0"/>
        <v>0</v>
      </c>
      <c r="T108" s="39"/>
      <c r="U108" s="39"/>
      <c r="V108" s="39"/>
      <c r="W108" s="39"/>
      <c r="X108" s="39"/>
      <c r="Y108" s="39"/>
      <c r="Z108" s="39"/>
    </row>
    <row r="109" spans="1:26" ht="12" customHeight="1">
      <c r="A109" s="164"/>
      <c r="B109" s="123">
        <v>202</v>
      </c>
      <c r="C109" s="123"/>
      <c r="D109" s="39"/>
      <c r="E109" s="39"/>
      <c r="F109" s="39"/>
      <c r="G109" s="39"/>
      <c r="H109" s="39"/>
      <c r="I109" s="39"/>
      <c r="J109" s="39"/>
      <c r="K109" s="39"/>
      <c r="L109" s="39"/>
      <c r="M109" s="39"/>
      <c r="N109" s="39"/>
      <c r="O109" s="39"/>
      <c r="P109" s="39"/>
      <c r="Q109" s="39"/>
      <c r="R109" s="39"/>
      <c r="S109" s="164">
        <f t="shared" si="0"/>
        <v>0</v>
      </c>
      <c r="T109" s="39"/>
      <c r="U109" s="39"/>
      <c r="V109" s="39"/>
      <c r="W109" s="39"/>
      <c r="X109" s="39"/>
      <c r="Y109" s="39"/>
      <c r="Z109" s="39"/>
    </row>
    <row r="110" spans="1:26" ht="12" customHeight="1">
      <c r="A110" s="164"/>
      <c r="B110" s="123">
        <v>237</v>
      </c>
      <c r="C110" s="123"/>
      <c r="D110" s="39"/>
      <c r="E110" s="39"/>
      <c r="F110" s="39"/>
      <c r="G110" s="39"/>
      <c r="H110" s="39"/>
      <c r="I110" s="39"/>
      <c r="J110" s="39"/>
      <c r="K110" s="39"/>
      <c r="L110" s="39"/>
      <c r="M110" s="39"/>
      <c r="N110" s="39"/>
      <c r="O110" s="39"/>
      <c r="P110" s="39"/>
      <c r="Q110" s="39"/>
      <c r="R110" s="39"/>
      <c r="S110" s="164">
        <f t="shared" si="0"/>
        <v>0</v>
      </c>
      <c r="T110" s="39"/>
      <c r="U110" s="39"/>
      <c r="V110" s="39"/>
      <c r="W110" s="39"/>
      <c r="X110" s="39"/>
      <c r="Y110" s="39"/>
      <c r="Z110" s="39"/>
    </row>
    <row r="111" spans="1:26" ht="12" customHeight="1">
      <c r="A111" s="165"/>
      <c r="B111" s="56" t="s">
        <v>160</v>
      </c>
      <c r="C111" s="56">
        <f t="shared" ref="C111:R111" si="26">SUM(C104:C110)</f>
        <v>2</v>
      </c>
      <c r="D111" s="179">
        <f t="shared" si="26"/>
        <v>2</v>
      </c>
      <c r="E111" s="179">
        <f t="shared" si="26"/>
        <v>1</v>
      </c>
      <c r="F111" s="179">
        <f t="shared" si="26"/>
        <v>3</v>
      </c>
      <c r="G111" s="179">
        <f t="shared" si="26"/>
        <v>1</v>
      </c>
      <c r="H111" s="179">
        <f t="shared" si="26"/>
        <v>2</v>
      </c>
      <c r="I111" s="179">
        <f t="shared" si="26"/>
        <v>2</v>
      </c>
      <c r="J111" s="179">
        <f t="shared" si="26"/>
        <v>2</v>
      </c>
      <c r="K111" s="179">
        <f t="shared" si="26"/>
        <v>2</v>
      </c>
      <c r="L111" s="179">
        <f t="shared" si="26"/>
        <v>2</v>
      </c>
      <c r="M111" s="179">
        <f t="shared" si="26"/>
        <v>2</v>
      </c>
      <c r="N111" s="179">
        <f t="shared" si="26"/>
        <v>2</v>
      </c>
      <c r="O111" s="179">
        <f t="shared" si="26"/>
        <v>2</v>
      </c>
      <c r="P111" s="179">
        <f t="shared" si="26"/>
        <v>2</v>
      </c>
      <c r="Q111" s="179">
        <f t="shared" si="26"/>
        <v>2</v>
      </c>
      <c r="R111" s="179">
        <f t="shared" si="26"/>
        <v>1</v>
      </c>
      <c r="S111" s="57">
        <f t="shared" si="0"/>
        <v>30</v>
      </c>
      <c r="T111" s="39"/>
      <c r="U111" s="39"/>
      <c r="V111" s="39"/>
      <c r="W111" s="39"/>
      <c r="X111" s="39"/>
      <c r="Y111" s="39"/>
      <c r="Z111" s="39"/>
    </row>
    <row r="112" spans="1:26" ht="12" customHeight="1">
      <c r="A112" s="163" t="s">
        <v>260</v>
      </c>
      <c r="B112" s="156">
        <v>30</v>
      </c>
      <c r="C112" s="156"/>
      <c r="D112" s="117"/>
      <c r="E112" s="117"/>
      <c r="F112" s="117"/>
      <c r="G112" s="117"/>
      <c r="H112" s="117"/>
      <c r="I112" s="117"/>
      <c r="J112" s="117"/>
      <c r="K112" s="117"/>
      <c r="L112" s="117"/>
      <c r="M112" s="117"/>
      <c r="N112" s="117"/>
      <c r="O112" s="117"/>
      <c r="P112" s="117"/>
      <c r="Q112" s="117"/>
      <c r="R112" s="117"/>
      <c r="S112" s="163">
        <f t="shared" si="0"/>
        <v>0</v>
      </c>
      <c r="T112" s="39"/>
      <c r="U112" s="39"/>
      <c r="V112" s="39"/>
      <c r="W112" s="39"/>
      <c r="X112" s="39"/>
      <c r="Y112" s="39"/>
      <c r="Z112" s="39"/>
    </row>
    <row r="113" spans="1:26" ht="12" customHeight="1">
      <c r="A113" s="164" t="s">
        <v>254</v>
      </c>
      <c r="B113" s="123">
        <v>41</v>
      </c>
      <c r="C113" s="123"/>
      <c r="D113" s="39"/>
      <c r="E113" s="39"/>
      <c r="F113" s="39"/>
      <c r="G113" s="39"/>
      <c r="H113" s="39"/>
      <c r="I113" s="39"/>
      <c r="J113" s="39"/>
      <c r="K113" s="39"/>
      <c r="L113" s="39"/>
      <c r="M113" s="39"/>
      <c r="N113" s="39"/>
      <c r="O113" s="39"/>
      <c r="P113" s="39"/>
      <c r="Q113" s="39"/>
      <c r="R113" s="39"/>
      <c r="S113" s="164">
        <f t="shared" si="0"/>
        <v>0</v>
      </c>
      <c r="T113" s="39"/>
      <c r="U113" s="39"/>
      <c r="V113" s="39"/>
      <c r="W113" s="39"/>
      <c r="X113" s="39"/>
      <c r="Y113" s="39"/>
      <c r="Z113" s="39"/>
    </row>
    <row r="114" spans="1:26" ht="12" customHeight="1">
      <c r="A114" s="164" t="s">
        <v>261</v>
      </c>
      <c r="B114" s="123">
        <v>101</v>
      </c>
      <c r="C114" s="123">
        <f t="shared" ref="C114:R114" si="27">C$138</f>
        <v>3</v>
      </c>
      <c r="D114" s="39">
        <f t="shared" si="27"/>
        <v>2</v>
      </c>
      <c r="E114" s="39">
        <f t="shared" si="27"/>
        <v>2</v>
      </c>
      <c r="F114" s="39">
        <f t="shared" si="27"/>
        <v>2</v>
      </c>
      <c r="G114" s="39">
        <f t="shared" si="27"/>
        <v>2</v>
      </c>
      <c r="H114" s="39">
        <f t="shared" si="27"/>
        <v>2</v>
      </c>
      <c r="I114" s="39">
        <f t="shared" si="27"/>
        <v>2</v>
      </c>
      <c r="J114" s="39">
        <f t="shared" si="27"/>
        <v>2</v>
      </c>
      <c r="K114" s="39">
        <f t="shared" si="27"/>
        <v>2</v>
      </c>
      <c r="L114" s="39">
        <f t="shared" si="27"/>
        <v>2</v>
      </c>
      <c r="M114" s="39">
        <f t="shared" si="27"/>
        <v>2</v>
      </c>
      <c r="N114" s="39">
        <f t="shared" si="27"/>
        <v>2</v>
      </c>
      <c r="O114" s="39">
        <f t="shared" si="27"/>
        <v>3</v>
      </c>
      <c r="P114" s="39">
        <f t="shared" si="27"/>
        <v>1</v>
      </c>
      <c r="Q114" s="39">
        <f t="shared" si="27"/>
        <v>1</v>
      </c>
      <c r="R114" s="39">
        <f t="shared" si="27"/>
        <v>1</v>
      </c>
      <c r="S114" s="164">
        <f t="shared" si="0"/>
        <v>31</v>
      </c>
      <c r="T114" s="39"/>
      <c r="U114" s="39"/>
      <c r="V114" s="39"/>
      <c r="W114" s="39"/>
      <c r="X114" s="39"/>
      <c r="Y114" s="39"/>
      <c r="Z114" s="39"/>
    </row>
    <row r="115" spans="1:26" ht="12" customHeight="1">
      <c r="A115" s="164" t="s">
        <v>256</v>
      </c>
      <c r="B115" s="123">
        <v>150</v>
      </c>
      <c r="C115" s="123"/>
      <c r="D115" s="39"/>
      <c r="E115" s="39"/>
      <c r="F115" s="39"/>
      <c r="G115" s="39"/>
      <c r="H115" s="39"/>
      <c r="I115" s="39"/>
      <c r="J115" s="39"/>
      <c r="K115" s="39"/>
      <c r="L115" s="39"/>
      <c r="M115" s="39"/>
      <c r="N115" s="39"/>
      <c r="O115" s="39"/>
      <c r="P115" s="39"/>
      <c r="Q115" s="39"/>
      <c r="R115" s="39"/>
      <c r="S115" s="164">
        <f t="shared" si="0"/>
        <v>0</v>
      </c>
      <c r="T115" s="39"/>
      <c r="U115" s="39"/>
      <c r="V115" s="39"/>
      <c r="W115" s="39"/>
      <c r="X115" s="39"/>
      <c r="Y115" s="39"/>
      <c r="Z115" s="39"/>
    </row>
    <row r="116" spans="1:26" ht="12" customHeight="1">
      <c r="A116" s="164" t="s">
        <v>271</v>
      </c>
      <c r="B116" s="123">
        <v>201</v>
      </c>
      <c r="C116" s="123"/>
      <c r="D116" s="39"/>
      <c r="E116" s="39"/>
      <c r="F116" s="39"/>
      <c r="G116" s="39"/>
      <c r="H116" s="39"/>
      <c r="I116" s="39"/>
      <c r="J116" s="39"/>
      <c r="K116" s="39"/>
      <c r="L116" s="39"/>
      <c r="M116" s="39"/>
      <c r="N116" s="39"/>
      <c r="O116" s="39"/>
      <c r="P116" s="39"/>
      <c r="Q116" s="39"/>
      <c r="R116" s="39"/>
      <c r="S116" s="164">
        <f t="shared" si="0"/>
        <v>0</v>
      </c>
      <c r="T116" s="39"/>
      <c r="U116" s="39"/>
      <c r="V116" s="39"/>
      <c r="W116" s="39"/>
      <c r="X116" s="39"/>
      <c r="Y116" s="39"/>
      <c r="Z116" s="39"/>
    </row>
    <row r="117" spans="1:26" ht="12" customHeight="1">
      <c r="A117" s="164"/>
      <c r="B117" s="123">
        <v>202</v>
      </c>
      <c r="C117" s="123"/>
      <c r="D117" s="39"/>
      <c r="E117" s="39"/>
      <c r="F117" s="39"/>
      <c r="G117" s="39"/>
      <c r="H117" s="39"/>
      <c r="I117" s="39"/>
      <c r="J117" s="39"/>
      <c r="K117" s="39"/>
      <c r="L117" s="39"/>
      <c r="M117" s="39"/>
      <c r="N117" s="39"/>
      <c r="O117" s="39"/>
      <c r="P117" s="39"/>
      <c r="Q117" s="39"/>
      <c r="R117" s="39"/>
      <c r="S117" s="164">
        <f t="shared" si="0"/>
        <v>0</v>
      </c>
      <c r="T117" s="39"/>
      <c r="U117" s="39"/>
      <c r="V117" s="39"/>
      <c r="W117" s="39"/>
      <c r="X117" s="39"/>
      <c r="Y117" s="39"/>
      <c r="Z117" s="39"/>
    </row>
    <row r="118" spans="1:26" ht="12" customHeight="1">
      <c r="A118" s="164"/>
      <c r="B118" s="123">
        <v>237</v>
      </c>
      <c r="C118" s="123"/>
      <c r="D118" s="39"/>
      <c r="E118" s="39"/>
      <c r="F118" s="39"/>
      <c r="G118" s="39"/>
      <c r="H118" s="39"/>
      <c r="I118" s="39"/>
      <c r="J118" s="39"/>
      <c r="K118" s="39"/>
      <c r="L118" s="39"/>
      <c r="M118" s="39"/>
      <c r="N118" s="39"/>
      <c r="O118" s="39"/>
      <c r="P118" s="39"/>
      <c r="Q118" s="39"/>
      <c r="R118" s="39"/>
      <c r="S118" s="164">
        <f t="shared" si="0"/>
        <v>0</v>
      </c>
      <c r="T118" s="39"/>
      <c r="U118" s="39"/>
      <c r="V118" s="39"/>
      <c r="W118" s="39"/>
      <c r="X118" s="39"/>
      <c r="Y118" s="39"/>
      <c r="Z118" s="39"/>
    </row>
    <row r="119" spans="1:26" ht="12" customHeight="1">
      <c r="A119" s="165"/>
      <c r="B119" s="56" t="s">
        <v>160</v>
      </c>
      <c r="C119" s="56">
        <f t="shared" ref="C119:R119" si="28">SUM(C112:C118)</f>
        <v>3</v>
      </c>
      <c r="D119" s="179">
        <f t="shared" si="28"/>
        <v>2</v>
      </c>
      <c r="E119" s="179">
        <f t="shared" si="28"/>
        <v>2</v>
      </c>
      <c r="F119" s="179">
        <f t="shared" si="28"/>
        <v>2</v>
      </c>
      <c r="G119" s="179">
        <f t="shared" si="28"/>
        <v>2</v>
      </c>
      <c r="H119" s="179">
        <f t="shared" si="28"/>
        <v>2</v>
      </c>
      <c r="I119" s="179">
        <f t="shared" si="28"/>
        <v>2</v>
      </c>
      <c r="J119" s="179">
        <f t="shared" si="28"/>
        <v>2</v>
      </c>
      <c r="K119" s="179">
        <f t="shared" si="28"/>
        <v>2</v>
      </c>
      <c r="L119" s="179">
        <f t="shared" si="28"/>
        <v>2</v>
      </c>
      <c r="M119" s="179">
        <f t="shared" si="28"/>
        <v>2</v>
      </c>
      <c r="N119" s="179">
        <f t="shared" si="28"/>
        <v>2</v>
      </c>
      <c r="O119" s="179">
        <f t="shared" si="28"/>
        <v>3</v>
      </c>
      <c r="P119" s="179">
        <f t="shared" si="28"/>
        <v>1</v>
      </c>
      <c r="Q119" s="179">
        <f t="shared" si="28"/>
        <v>1</v>
      </c>
      <c r="R119" s="179">
        <f t="shared" si="28"/>
        <v>1</v>
      </c>
      <c r="S119" s="57">
        <f t="shared" si="0"/>
        <v>31</v>
      </c>
      <c r="T119" s="39"/>
      <c r="U119" s="39"/>
      <c r="V119" s="39"/>
      <c r="W119" s="39"/>
      <c r="X119" s="39"/>
      <c r="Y119" s="39"/>
      <c r="Z119" s="39"/>
    </row>
    <row r="120" spans="1:26" ht="12" customHeight="1">
      <c r="A120" s="163" t="s">
        <v>260</v>
      </c>
      <c r="B120" s="156">
        <v>30</v>
      </c>
      <c r="C120" s="156"/>
      <c r="D120" s="117"/>
      <c r="E120" s="117"/>
      <c r="F120" s="117"/>
      <c r="G120" s="117"/>
      <c r="H120" s="117"/>
      <c r="I120" s="117"/>
      <c r="J120" s="117"/>
      <c r="K120" s="117"/>
      <c r="L120" s="117"/>
      <c r="M120" s="117"/>
      <c r="N120" s="117"/>
      <c r="O120" s="117"/>
      <c r="P120" s="117"/>
      <c r="Q120" s="117"/>
      <c r="R120" s="117"/>
      <c r="S120" s="163">
        <f t="shared" si="0"/>
        <v>0</v>
      </c>
      <c r="T120" s="39"/>
      <c r="U120" s="39"/>
      <c r="V120" s="39"/>
      <c r="W120" s="39"/>
      <c r="X120" s="39"/>
      <c r="Y120" s="39"/>
      <c r="Z120" s="39"/>
    </row>
    <row r="121" spans="1:26" ht="12" customHeight="1">
      <c r="A121" s="164" t="s">
        <v>254</v>
      </c>
      <c r="B121" s="123">
        <v>41</v>
      </c>
      <c r="C121" s="123"/>
      <c r="D121" s="39"/>
      <c r="E121" s="39"/>
      <c r="F121" s="39"/>
      <c r="G121" s="39"/>
      <c r="H121" s="39"/>
      <c r="I121" s="39"/>
      <c r="J121" s="39"/>
      <c r="K121" s="39"/>
      <c r="L121" s="39"/>
      <c r="M121" s="39"/>
      <c r="N121" s="39"/>
      <c r="O121" s="39"/>
      <c r="P121" s="39"/>
      <c r="Q121" s="39"/>
      <c r="R121" s="39"/>
      <c r="S121" s="164">
        <f t="shared" si="0"/>
        <v>0</v>
      </c>
      <c r="T121" s="39"/>
      <c r="U121" s="39"/>
      <c r="V121" s="39"/>
      <c r="W121" s="39"/>
      <c r="X121" s="39"/>
      <c r="Y121" s="39"/>
      <c r="Z121" s="39"/>
    </row>
    <row r="122" spans="1:26" ht="12" customHeight="1">
      <c r="A122" s="164" t="s">
        <v>272</v>
      </c>
      <c r="B122" s="123">
        <v>101</v>
      </c>
      <c r="C122" s="123"/>
      <c r="D122" s="39"/>
      <c r="E122" s="39"/>
      <c r="F122" s="39"/>
      <c r="G122" s="39"/>
      <c r="H122" s="39"/>
      <c r="I122" s="39"/>
      <c r="J122" s="39"/>
      <c r="K122" s="39"/>
      <c r="L122" s="39"/>
      <c r="M122" s="39"/>
      <c r="N122" s="39"/>
      <c r="O122" s="39"/>
      <c r="P122" s="39"/>
      <c r="Q122" s="39"/>
      <c r="R122" s="39"/>
      <c r="S122" s="164">
        <f t="shared" si="0"/>
        <v>0</v>
      </c>
      <c r="T122" s="39"/>
      <c r="U122" s="39"/>
      <c r="V122" s="39"/>
      <c r="W122" s="39"/>
      <c r="X122" s="39"/>
      <c r="Y122" s="39"/>
      <c r="Z122" s="39"/>
    </row>
    <row r="123" spans="1:26" ht="12" customHeight="1">
      <c r="A123" s="164" t="s">
        <v>256</v>
      </c>
      <c r="B123" s="123">
        <v>150</v>
      </c>
      <c r="C123" s="123"/>
      <c r="D123" s="39"/>
      <c r="E123" s="39"/>
      <c r="F123" s="39"/>
      <c r="G123" s="39"/>
      <c r="H123" s="39"/>
      <c r="I123" s="39"/>
      <c r="J123" s="39"/>
      <c r="K123" s="39"/>
      <c r="L123" s="39"/>
      <c r="M123" s="39"/>
      <c r="N123" s="39"/>
      <c r="O123" s="39"/>
      <c r="P123" s="39"/>
      <c r="Q123" s="39"/>
      <c r="R123" s="39"/>
      <c r="S123" s="164">
        <f t="shared" si="0"/>
        <v>0</v>
      </c>
      <c r="T123" s="39"/>
      <c r="U123" s="39"/>
      <c r="V123" s="39"/>
      <c r="W123" s="39"/>
      <c r="X123" s="39"/>
      <c r="Y123" s="39"/>
      <c r="Z123" s="39"/>
    </row>
    <row r="124" spans="1:26" ht="12" customHeight="1">
      <c r="A124" s="164" t="s">
        <v>273</v>
      </c>
      <c r="B124" s="123">
        <v>201</v>
      </c>
      <c r="C124" s="230">
        <v>4</v>
      </c>
      <c r="D124" s="231">
        <v>4</v>
      </c>
      <c r="E124" s="231">
        <v>6</v>
      </c>
      <c r="F124" s="231">
        <v>6</v>
      </c>
      <c r="G124" s="231">
        <v>6</v>
      </c>
      <c r="H124" s="231">
        <v>6</v>
      </c>
      <c r="I124" s="231">
        <v>6</v>
      </c>
      <c r="J124" s="231">
        <v>6</v>
      </c>
      <c r="K124" s="231">
        <v>6</v>
      </c>
      <c r="L124" s="231">
        <v>6</v>
      </c>
      <c r="M124" s="231">
        <v>6</v>
      </c>
      <c r="N124" s="231">
        <v>6</v>
      </c>
      <c r="O124" s="231">
        <v>6</v>
      </c>
      <c r="P124" s="231">
        <v>4</v>
      </c>
      <c r="Q124" s="231">
        <v>4</v>
      </c>
      <c r="R124" s="231">
        <v>4</v>
      </c>
      <c r="S124" s="164">
        <f t="shared" si="0"/>
        <v>86</v>
      </c>
      <c r="T124" s="39"/>
      <c r="U124" s="39"/>
      <c r="V124" s="39"/>
      <c r="W124" s="39"/>
      <c r="X124" s="39"/>
      <c r="Y124" s="39"/>
      <c r="Z124" s="39"/>
    </row>
    <row r="125" spans="1:26" ht="12" customHeight="1">
      <c r="A125" s="164"/>
      <c r="B125" s="123">
        <v>202</v>
      </c>
      <c r="C125" s="123"/>
      <c r="D125" s="39"/>
      <c r="E125" s="39"/>
      <c r="F125" s="39"/>
      <c r="G125" s="39"/>
      <c r="H125" s="39"/>
      <c r="I125" s="39"/>
      <c r="J125" s="39"/>
      <c r="K125" s="39"/>
      <c r="L125" s="39"/>
      <c r="M125" s="39"/>
      <c r="N125" s="39"/>
      <c r="O125" s="39"/>
      <c r="P125" s="39"/>
      <c r="Q125" s="39"/>
      <c r="R125" s="39"/>
      <c r="S125" s="164">
        <f t="shared" si="0"/>
        <v>0</v>
      </c>
      <c r="T125" s="39"/>
      <c r="U125" s="39"/>
      <c r="V125" s="39"/>
      <c r="W125" s="39"/>
      <c r="X125" s="39"/>
      <c r="Y125" s="39"/>
      <c r="Z125" s="39"/>
    </row>
    <row r="126" spans="1:26" ht="12" customHeight="1">
      <c r="A126" s="164"/>
      <c r="B126" s="123">
        <v>237</v>
      </c>
      <c r="C126" s="123"/>
      <c r="D126" s="39"/>
      <c r="E126" s="39"/>
      <c r="F126" s="39"/>
      <c r="G126" s="39"/>
      <c r="H126" s="39"/>
      <c r="I126" s="39"/>
      <c r="J126" s="39"/>
      <c r="K126" s="39"/>
      <c r="L126" s="39"/>
      <c r="M126" s="39"/>
      <c r="N126" s="39"/>
      <c r="O126" s="39"/>
      <c r="P126" s="39"/>
      <c r="Q126" s="39"/>
      <c r="R126" s="39"/>
      <c r="S126" s="164">
        <f t="shared" si="0"/>
        <v>0</v>
      </c>
      <c r="T126" s="39"/>
      <c r="U126" s="39"/>
      <c r="V126" s="39"/>
      <c r="W126" s="39"/>
      <c r="X126" s="39"/>
      <c r="Y126" s="39"/>
      <c r="Z126" s="39"/>
    </row>
    <row r="127" spans="1:26" ht="12" customHeight="1">
      <c r="A127" s="165"/>
      <c r="B127" s="56" t="s">
        <v>160</v>
      </c>
      <c r="C127" s="56">
        <f t="shared" ref="C127:R127" si="29">SUM(C120:C126)</f>
        <v>4</v>
      </c>
      <c r="D127" s="179">
        <f t="shared" si="29"/>
        <v>4</v>
      </c>
      <c r="E127" s="179">
        <f t="shared" si="29"/>
        <v>6</v>
      </c>
      <c r="F127" s="179">
        <f t="shared" si="29"/>
        <v>6</v>
      </c>
      <c r="G127" s="179">
        <f t="shared" si="29"/>
        <v>6</v>
      </c>
      <c r="H127" s="179">
        <f t="shared" si="29"/>
        <v>6</v>
      </c>
      <c r="I127" s="179">
        <f t="shared" si="29"/>
        <v>6</v>
      </c>
      <c r="J127" s="179">
        <f t="shared" si="29"/>
        <v>6</v>
      </c>
      <c r="K127" s="179">
        <f t="shared" si="29"/>
        <v>6</v>
      </c>
      <c r="L127" s="179">
        <f t="shared" si="29"/>
        <v>6</v>
      </c>
      <c r="M127" s="179">
        <f t="shared" si="29"/>
        <v>6</v>
      </c>
      <c r="N127" s="179">
        <f t="shared" si="29"/>
        <v>6</v>
      </c>
      <c r="O127" s="179">
        <f t="shared" si="29"/>
        <v>6</v>
      </c>
      <c r="P127" s="179">
        <f t="shared" si="29"/>
        <v>4</v>
      </c>
      <c r="Q127" s="179">
        <f t="shared" si="29"/>
        <v>4</v>
      </c>
      <c r="R127" s="179">
        <f t="shared" si="29"/>
        <v>4</v>
      </c>
      <c r="S127" s="57">
        <f t="shared" si="0"/>
        <v>86</v>
      </c>
      <c r="T127" s="39"/>
      <c r="U127" s="39"/>
      <c r="V127" s="39"/>
      <c r="W127" s="39"/>
      <c r="X127" s="39"/>
      <c r="Y127" s="39"/>
      <c r="Z127" s="39"/>
    </row>
    <row r="128" spans="1:26" ht="12" customHeight="1">
      <c r="A128" s="164" t="s">
        <v>263</v>
      </c>
      <c r="B128" s="156">
        <v>30</v>
      </c>
      <c r="C128" s="156"/>
      <c r="D128" s="117"/>
      <c r="E128" s="117"/>
      <c r="F128" s="117"/>
      <c r="G128" s="117"/>
      <c r="H128" s="117"/>
      <c r="I128" s="117"/>
      <c r="J128" s="117"/>
      <c r="K128" s="117"/>
      <c r="L128" s="117"/>
      <c r="M128" s="117"/>
      <c r="N128" s="117"/>
      <c r="O128" s="117"/>
      <c r="P128" s="117"/>
      <c r="Q128" s="117"/>
      <c r="R128" s="117"/>
      <c r="S128" s="180"/>
      <c r="T128" s="39"/>
      <c r="U128" s="39"/>
      <c r="V128" s="39"/>
      <c r="W128" s="39"/>
      <c r="X128" s="39"/>
      <c r="Y128" s="39"/>
      <c r="Z128" s="39"/>
    </row>
    <row r="129" spans="1:26" ht="12" customHeight="1">
      <c r="A129" s="164" t="s">
        <v>254</v>
      </c>
      <c r="B129" s="123">
        <v>41</v>
      </c>
      <c r="C129" s="123"/>
      <c r="D129" s="39"/>
      <c r="E129" s="39"/>
      <c r="F129" s="39"/>
      <c r="G129" s="39"/>
      <c r="H129" s="39"/>
      <c r="I129" s="39"/>
      <c r="J129" s="39"/>
      <c r="K129" s="39"/>
      <c r="L129" s="39"/>
      <c r="M129" s="39"/>
      <c r="N129" s="39"/>
      <c r="O129" s="39"/>
      <c r="P129" s="39"/>
      <c r="Q129" s="39"/>
      <c r="R129" s="39"/>
      <c r="S129" s="181"/>
      <c r="T129" s="39"/>
      <c r="U129" s="39"/>
      <c r="V129" s="39"/>
      <c r="W129" s="39"/>
      <c r="X129" s="39"/>
      <c r="Y129" s="39"/>
      <c r="Z129" s="39"/>
    </row>
    <row r="130" spans="1:26" ht="12" customHeight="1">
      <c r="A130" s="164" t="s">
        <v>272</v>
      </c>
      <c r="B130" s="123">
        <v>101</v>
      </c>
      <c r="C130" s="123"/>
      <c r="D130" s="39"/>
      <c r="E130" s="39"/>
      <c r="F130" s="39"/>
      <c r="G130" s="39"/>
      <c r="H130" s="39"/>
      <c r="I130" s="39"/>
      <c r="J130" s="39"/>
      <c r="K130" s="39"/>
      <c r="L130" s="39"/>
      <c r="M130" s="39"/>
      <c r="N130" s="39"/>
      <c r="O130" s="39"/>
      <c r="P130" s="39"/>
      <c r="Q130" s="39"/>
      <c r="R130" s="39"/>
      <c r="S130" s="181"/>
      <c r="T130" s="39"/>
      <c r="U130" s="39"/>
      <c r="V130" s="39"/>
      <c r="W130" s="39"/>
      <c r="X130" s="39"/>
      <c r="Y130" s="39"/>
      <c r="Z130" s="39"/>
    </row>
    <row r="131" spans="1:26" ht="12" customHeight="1">
      <c r="A131" s="164" t="s">
        <v>256</v>
      </c>
      <c r="B131" s="123">
        <v>150</v>
      </c>
      <c r="C131" s="123"/>
      <c r="D131" s="39"/>
      <c r="E131" s="39"/>
      <c r="F131" s="39"/>
      <c r="G131" s="39"/>
      <c r="H131" s="39"/>
      <c r="I131" s="39"/>
      <c r="J131" s="39"/>
      <c r="K131" s="39"/>
      <c r="L131" s="39"/>
      <c r="M131" s="39"/>
      <c r="N131" s="39"/>
      <c r="O131" s="39"/>
      <c r="P131" s="39"/>
      <c r="Q131" s="39"/>
      <c r="R131" s="39"/>
      <c r="S131" s="181"/>
      <c r="T131" s="39"/>
      <c r="U131" s="39"/>
      <c r="V131" s="39"/>
      <c r="W131" s="39"/>
      <c r="X131" s="39"/>
      <c r="Y131" s="39"/>
      <c r="Z131" s="39"/>
    </row>
    <row r="132" spans="1:26" ht="12" customHeight="1">
      <c r="A132" s="164" t="s">
        <v>273</v>
      </c>
      <c r="B132" s="123">
        <v>201</v>
      </c>
      <c r="C132" s="123"/>
      <c r="D132" s="39"/>
      <c r="E132" s="39"/>
      <c r="F132" s="39"/>
      <c r="G132" s="39"/>
      <c r="H132" s="39"/>
      <c r="I132" s="39"/>
      <c r="J132" s="39"/>
      <c r="K132" s="39"/>
      <c r="L132" s="39"/>
      <c r="M132" s="39"/>
      <c r="N132" s="39"/>
      <c r="O132" s="39"/>
      <c r="P132" s="39"/>
      <c r="Q132" s="39"/>
      <c r="R132" s="39"/>
      <c r="S132" s="181"/>
      <c r="T132" s="39"/>
      <c r="U132" s="39"/>
      <c r="V132" s="39"/>
      <c r="W132" s="39"/>
      <c r="X132" s="39"/>
      <c r="Y132" s="39"/>
      <c r="Z132" s="39"/>
    </row>
    <row r="133" spans="1:26" ht="12" customHeight="1">
      <c r="A133" s="164"/>
      <c r="B133" s="123">
        <v>202</v>
      </c>
      <c r="C133" s="123">
        <f t="shared" ref="C133:R133" si="30">C$157</f>
        <v>4</v>
      </c>
      <c r="D133" s="39">
        <f t="shared" si="30"/>
        <v>10</v>
      </c>
      <c r="E133" s="39">
        <f t="shared" si="30"/>
        <v>12</v>
      </c>
      <c r="F133" s="39">
        <f t="shared" si="30"/>
        <v>12</v>
      </c>
      <c r="G133" s="39">
        <f t="shared" si="30"/>
        <v>12</v>
      </c>
      <c r="H133" s="39">
        <f t="shared" si="30"/>
        <v>12</v>
      </c>
      <c r="I133" s="39">
        <f t="shared" si="30"/>
        <v>7</v>
      </c>
      <c r="J133" s="39">
        <f t="shared" si="30"/>
        <v>6</v>
      </c>
      <c r="K133" s="39">
        <f t="shared" si="30"/>
        <v>6</v>
      </c>
      <c r="L133" s="39">
        <f t="shared" si="30"/>
        <v>6</v>
      </c>
      <c r="M133" s="39">
        <f t="shared" si="30"/>
        <v>6</v>
      </c>
      <c r="N133" s="39">
        <f t="shared" si="30"/>
        <v>6</v>
      </c>
      <c r="O133" s="39">
        <f t="shared" si="30"/>
        <v>5</v>
      </c>
      <c r="P133" s="39">
        <f t="shared" si="30"/>
        <v>4</v>
      </c>
      <c r="Q133" s="39">
        <f t="shared" si="30"/>
        <v>4</v>
      </c>
      <c r="R133" s="39">
        <f t="shared" si="30"/>
        <v>4</v>
      </c>
      <c r="S133" s="164">
        <f>SUM(C133:R133)</f>
        <v>116</v>
      </c>
      <c r="T133" s="39"/>
      <c r="U133" s="39"/>
      <c r="V133" s="39"/>
      <c r="W133" s="39"/>
      <c r="X133" s="39"/>
      <c r="Y133" s="39"/>
      <c r="Z133" s="39"/>
    </row>
    <row r="134" spans="1:26" ht="12" customHeight="1">
      <c r="A134" s="164"/>
      <c r="B134" s="123">
        <v>237</v>
      </c>
      <c r="C134" s="123"/>
      <c r="D134" s="39"/>
      <c r="E134" s="39"/>
      <c r="F134" s="39"/>
      <c r="G134" s="39"/>
      <c r="H134" s="39"/>
      <c r="I134" s="39"/>
      <c r="J134" s="39"/>
      <c r="K134" s="39"/>
      <c r="L134" s="39"/>
      <c r="M134" s="39"/>
      <c r="N134" s="39"/>
      <c r="O134" s="39"/>
      <c r="P134" s="39"/>
      <c r="Q134" s="39"/>
      <c r="R134" s="39"/>
      <c r="S134" s="181"/>
      <c r="T134" s="39"/>
      <c r="U134" s="39"/>
      <c r="V134" s="39"/>
      <c r="W134" s="39"/>
      <c r="X134" s="39"/>
      <c r="Y134" s="39"/>
      <c r="Z134" s="39"/>
    </row>
    <row r="135" spans="1:26" ht="12" customHeight="1">
      <c r="A135" s="164"/>
      <c r="B135" s="182" t="s">
        <v>160</v>
      </c>
      <c r="C135" s="56">
        <f t="shared" ref="C135:R135" si="31">SUM(C128:C134)</f>
        <v>4</v>
      </c>
      <c r="D135" s="179">
        <f t="shared" si="31"/>
        <v>10</v>
      </c>
      <c r="E135" s="179">
        <f t="shared" si="31"/>
        <v>12</v>
      </c>
      <c r="F135" s="179">
        <f t="shared" si="31"/>
        <v>12</v>
      </c>
      <c r="G135" s="179">
        <f t="shared" si="31"/>
        <v>12</v>
      </c>
      <c r="H135" s="179">
        <f t="shared" si="31"/>
        <v>12</v>
      </c>
      <c r="I135" s="179">
        <f t="shared" si="31"/>
        <v>7</v>
      </c>
      <c r="J135" s="179">
        <f t="shared" si="31"/>
        <v>6</v>
      </c>
      <c r="K135" s="179">
        <f t="shared" si="31"/>
        <v>6</v>
      </c>
      <c r="L135" s="179">
        <f t="shared" si="31"/>
        <v>6</v>
      </c>
      <c r="M135" s="179">
        <f t="shared" si="31"/>
        <v>6</v>
      </c>
      <c r="N135" s="179">
        <f t="shared" si="31"/>
        <v>6</v>
      </c>
      <c r="O135" s="179">
        <f t="shared" si="31"/>
        <v>5</v>
      </c>
      <c r="P135" s="179">
        <f t="shared" si="31"/>
        <v>4</v>
      </c>
      <c r="Q135" s="179">
        <f t="shared" si="31"/>
        <v>4</v>
      </c>
      <c r="R135" s="179">
        <f t="shared" si="31"/>
        <v>4</v>
      </c>
      <c r="S135" s="183">
        <f t="shared" ref="S135:S175" si="32">SUM(C135:R135)</f>
        <v>116</v>
      </c>
      <c r="T135" s="39"/>
      <c r="U135" s="39"/>
      <c r="V135" s="39"/>
      <c r="W135" s="39"/>
      <c r="X135" s="39"/>
      <c r="Y135" s="39"/>
      <c r="Z135" s="39"/>
    </row>
    <row r="136" spans="1:26" ht="12" customHeight="1">
      <c r="A136" s="163" t="s">
        <v>265</v>
      </c>
      <c r="B136" s="156">
        <v>30</v>
      </c>
      <c r="C136" s="228">
        <v>3</v>
      </c>
      <c r="D136" s="229">
        <v>4</v>
      </c>
      <c r="E136" s="229">
        <v>4</v>
      </c>
      <c r="F136" s="229">
        <v>4</v>
      </c>
      <c r="G136" s="229">
        <v>4</v>
      </c>
      <c r="H136" s="229">
        <v>4</v>
      </c>
      <c r="I136" s="229">
        <v>4</v>
      </c>
      <c r="J136" s="229">
        <v>4</v>
      </c>
      <c r="K136" s="229">
        <v>5</v>
      </c>
      <c r="L136" s="229">
        <v>4</v>
      </c>
      <c r="M136" s="229">
        <v>4</v>
      </c>
      <c r="N136" s="229">
        <v>4</v>
      </c>
      <c r="O136" s="229">
        <v>4</v>
      </c>
      <c r="P136" s="229">
        <v>2</v>
      </c>
      <c r="Q136" s="229">
        <v>2</v>
      </c>
      <c r="R136" s="229">
        <v>2</v>
      </c>
      <c r="S136" s="163">
        <f t="shared" si="32"/>
        <v>58</v>
      </c>
      <c r="T136" s="39"/>
      <c r="U136" s="39"/>
      <c r="V136" s="39"/>
      <c r="W136" s="39"/>
      <c r="X136" s="39"/>
      <c r="Y136" s="39"/>
      <c r="Z136" s="39"/>
    </row>
    <row r="137" spans="1:26" ht="12" customHeight="1">
      <c r="A137" s="164" t="s">
        <v>254</v>
      </c>
      <c r="B137" s="123">
        <v>41</v>
      </c>
      <c r="C137" s="230">
        <v>4</v>
      </c>
      <c r="D137" s="231">
        <v>4</v>
      </c>
      <c r="E137" s="231">
        <v>4</v>
      </c>
      <c r="F137" s="231">
        <v>4</v>
      </c>
      <c r="G137" s="231">
        <v>4</v>
      </c>
      <c r="H137" s="231">
        <v>4</v>
      </c>
      <c r="I137" s="231">
        <v>4</v>
      </c>
      <c r="J137" s="231">
        <v>5</v>
      </c>
      <c r="K137" s="231">
        <v>4</v>
      </c>
      <c r="L137" s="231">
        <v>9</v>
      </c>
      <c r="M137" s="231">
        <v>8</v>
      </c>
      <c r="N137" s="231">
        <v>6</v>
      </c>
      <c r="O137" s="231">
        <v>4</v>
      </c>
      <c r="P137" s="231">
        <v>2</v>
      </c>
      <c r="Q137" s="231">
        <v>2</v>
      </c>
      <c r="R137" s="231">
        <v>2</v>
      </c>
      <c r="S137" s="164">
        <f t="shared" si="32"/>
        <v>70</v>
      </c>
      <c r="T137" s="39"/>
      <c r="U137" s="39"/>
      <c r="V137" s="39"/>
      <c r="W137" s="39"/>
      <c r="X137" s="39"/>
      <c r="Y137" s="39"/>
      <c r="Z137" s="39"/>
    </row>
    <row r="138" spans="1:26" ht="12" customHeight="1">
      <c r="A138" s="164" t="s">
        <v>274</v>
      </c>
      <c r="B138" s="123">
        <v>101</v>
      </c>
      <c r="C138" s="230">
        <v>3</v>
      </c>
      <c r="D138" s="231">
        <v>2</v>
      </c>
      <c r="E138" s="231">
        <v>2</v>
      </c>
      <c r="F138" s="231">
        <v>2</v>
      </c>
      <c r="G138" s="231">
        <v>2</v>
      </c>
      <c r="H138" s="231">
        <v>2</v>
      </c>
      <c r="I138" s="231">
        <v>2</v>
      </c>
      <c r="J138" s="231">
        <v>2</v>
      </c>
      <c r="K138" s="231">
        <v>2</v>
      </c>
      <c r="L138" s="231">
        <v>2</v>
      </c>
      <c r="M138" s="231">
        <v>2</v>
      </c>
      <c r="N138" s="231">
        <v>2</v>
      </c>
      <c r="O138" s="231">
        <v>3</v>
      </c>
      <c r="P138" s="231">
        <v>1</v>
      </c>
      <c r="Q138" s="231">
        <v>1</v>
      </c>
      <c r="R138" s="231">
        <v>1</v>
      </c>
      <c r="S138" s="164">
        <f t="shared" si="32"/>
        <v>31</v>
      </c>
      <c r="T138" s="39"/>
      <c r="U138" s="39"/>
      <c r="V138" s="39"/>
      <c r="W138" s="39"/>
      <c r="X138" s="39"/>
      <c r="Y138" s="39"/>
      <c r="Z138" s="39"/>
    </row>
    <row r="139" spans="1:26" ht="12" customHeight="1">
      <c r="A139" s="164" t="s">
        <v>256</v>
      </c>
      <c r="B139" s="123">
        <v>150</v>
      </c>
      <c r="C139" s="230">
        <v>2</v>
      </c>
      <c r="D139" s="231">
        <v>2</v>
      </c>
      <c r="E139" s="231">
        <v>2</v>
      </c>
      <c r="F139" s="231">
        <v>2</v>
      </c>
      <c r="G139" s="231">
        <v>2</v>
      </c>
      <c r="H139" s="231">
        <v>2</v>
      </c>
      <c r="I139" s="231">
        <v>2</v>
      </c>
      <c r="J139" s="231">
        <v>2</v>
      </c>
      <c r="K139" s="231">
        <v>4</v>
      </c>
      <c r="L139" s="231">
        <v>8</v>
      </c>
      <c r="M139" s="231">
        <v>8</v>
      </c>
      <c r="N139" s="231">
        <v>5</v>
      </c>
      <c r="O139" s="231">
        <v>2</v>
      </c>
      <c r="P139" s="231">
        <v>2</v>
      </c>
      <c r="Q139" s="231">
        <v>2</v>
      </c>
      <c r="R139" s="231">
        <v>1</v>
      </c>
      <c r="S139" s="164">
        <f t="shared" si="32"/>
        <v>48</v>
      </c>
      <c r="T139" s="39"/>
      <c r="U139" s="39"/>
      <c r="V139" s="39"/>
      <c r="W139" s="39"/>
      <c r="X139" s="39"/>
      <c r="Y139" s="39"/>
      <c r="Z139" s="39"/>
    </row>
    <row r="140" spans="1:26" ht="12" customHeight="1">
      <c r="A140" s="164" t="s">
        <v>275</v>
      </c>
      <c r="B140" s="123">
        <v>201</v>
      </c>
      <c r="C140" s="123">
        <v>5</v>
      </c>
      <c r="D140" s="39">
        <f t="shared" ref="D140:R140" si="33">D$124</f>
        <v>4</v>
      </c>
      <c r="E140" s="39">
        <f t="shared" si="33"/>
        <v>6</v>
      </c>
      <c r="F140" s="39">
        <f t="shared" si="33"/>
        <v>6</v>
      </c>
      <c r="G140" s="39">
        <f t="shared" si="33"/>
        <v>6</v>
      </c>
      <c r="H140" s="39">
        <f t="shared" si="33"/>
        <v>6</v>
      </c>
      <c r="I140" s="39">
        <f t="shared" si="33"/>
        <v>6</v>
      </c>
      <c r="J140" s="39">
        <f t="shared" si="33"/>
        <v>6</v>
      </c>
      <c r="K140" s="39">
        <f t="shared" si="33"/>
        <v>6</v>
      </c>
      <c r="L140" s="39">
        <f t="shared" si="33"/>
        <v>6</v>
      </c>
      <c r="M140" s="39">
        <f t="shared" si="33"/>
        <v>6</v>
      </c>
      <c r="N140" s="39">
        <f t="shared" si="33"/>
        <v>6</v>
      </c>
      <c r="O140" s="39">
        <f t="shared" si="33"/>
        <v>6</v>
      </c>
      <c r="P140" s="39">
        <f t="shared" si="33"/>
        <v>4</v>
      </c>
      <c r="Q140" s="39">
        <f t="shared" si="33"/>
        <v>4</v>
      </c>
      <c r="R140" s="39">
        <f t="shared" si="33"/>
        <v>4</v>
      </c>
      <c r="S140" s="164">
        <f t="shared" si="32"/>
        <v>87</v>
      </c>
      <c r="T140" s="39"/>
      <c r="U140" s="39"/>
      <c r="V140" s="39"/>
      <c r="W140" s="39"/>
      <c r="X140" s="39"/>
      <c r="Y140" s="39"/>
      <c r="Z140" s="39"/>
    </row>
    <row r="141" spans="1:26" ht="12" customHeight="1">
      <c r="A141" s="164"/>
      <c r="B141" s="123">
        <v>202</v>
      </c>
      <c r="C141" s="123"/>
      <c r="D141" s="39"/>
      <c r="E141" s="39"/>
      <c r="F141" s="39"/>
      <c r="G141" s="39"/>
      <c r="H141" s="39"/>
      <c r="I141" s="39"/>
      <c r="J141" s="39"/>
      <c r="K141" s="39"/>
      <c r="L141" s="39"/>
      <c r="M141" s="39"/>
      <c r="N141" s="39"/>
      <c r="O141" s="39"/>
      <c r="P141" s="39"/>
      <c r="Q141" s="39"/>
      <c r="R141" s="39"/>
      <c r="S141" s="164">
        <f t="shared" si="32"/>
        <v>0</v>
      </c>
      <c r="T141" s="39"/>
      <c r="U141" s="39"/>
      <c r="V141" s="39"/>
      <c r="W141" s="39"/>
      <c r="X141" s="39"/>
      <c r="Y141" s="39"/>
      <c r="Z141" s="39"/>
    </row>
    <row r="142" spans="1:26" ht="12" customHeight="1">
      <c r="A142" s="164"/>
      <c r="B142" s="123">
        <v>237</v>
      </c>
      <c r="C142" s="123"/>
      <c r="D142" s="39"/>
      <c r="E142" s="39"/>
      <c r="F142" s="39"/>
      <c r="G142" s="39"/>
      <c r="H142" s="39"/>
      <c r="I142" s="39"/>
      <c r="J142" s="39"/>
      <c r="K142" s="39"/>
      <c r="L142" s="39"/>
      <c r="M142" s="39"/>
      <c r="N142" s="39"/>
      <c r="O142" s="39"/>
      <c r="P142" s="39"/>
      <c r="Q142" s="39"/>
      <c r="R142" s="39"/>
      <c r="S142" s="164">
        <f t="shared" si="32"/>
        <v>0</v>
      </c>
      <c r="T142" s="39"/>
      <c r="U142" s="39"/>
      <c r="V142" s="39"/>
      <c r="W142" s="39"/>
      <c r="X142" s="39"/>
      <c r="Y142" s="39"/>
      <c r="Z142" s="39"/>
    </row>
    <row r="143" spans="1:26" ht="12" customHeight="1">
      <c r="A143" s="165"/>
      <c r="B143" s="56" t="s">
        <v>160</v>
      </c>
      <c r="C143" s="56">
        <f t="shared" ref="C143:R143" si="34">SUM(C136:C142)</f>
        <v>17</v>
      </c>
      <c r="D143" s="179">
        <f t="shared" si="34"/>
        <v>16</v>
      </c>
      <c r="E143" s="179">
        <f t="shared" si="34"/>
        <v>18</v>
      </c>
      <c r="F143" s="179">
        <f t="shared" si="34"/>
        <v>18</v>
      </c>
      <c r="G143" s="179">
        <f t="shared" si="34"/>
        <v>18</v>
      </c>
      <c r="H143" s="179">
        <f t="shared" si="34"/>
        <v>18</v>
      </c>
      <c r="I143" s="179">
        <f t="shared" si="34"/>
        <v>18</v>
      </c>
      <c r="J143" s="179">
        <f t="shared" si="34"/>
        <v>19</v>
      </c>
      <c r="K143" s="179">
        <f t="shared" si="34"/>
        <v>21</v>
      </c>
      <c r="L143" s="179">
        <f t="shared" si="34"/>
        <v>29</v>
      </c>
      <c r="M143" s="179">
        <f t="shared" si="34"/>
        <v>28</v>
      </c>
      <c r="N143" s="179">
        <f t="shared" si="34"/>
        <v>23</v>
      </c>
      <c r="O143" s="179">
        <f t="shared" si="34"/>
        <v>19</v>
      </c>
      <c r="P143" s="179">
        <f t="shared" si="34"/>
        <v>11</v>
      </c>
      <c r="Q143" s="179">
        <f t="shared" si="34"/>
        <v>11</v>
      </c>
      <c r="R143" s="179">
        <f t="shared" si="34"/>
        <v>10</v>
      </c>
      <c r="S143" s="57">
        <f t="shared" si="32"/>
        <v>294</v>
      </c>
      <c r="T143" s="39"/>
      <c r="U143" s="39"/>
      <c r="V143" s="39"/>
      <c r="W143" s="39"/>
      <c r="X143" s="39"/>
      <c r="Y143" s="39"/>
      <c r="Z143" s="39"/>
    </row>
    <row r="144" spans="1:26" ht="12" customHeight="1">
      <c r="A144" s="163" t="s">
        <v>253</v>
      </c>
      <c r="B144" s="156">
        <v>30</v>
      </c>
      <c r="C144" s="156">
        <f t="shared" ref="C144:R144" si="35">C$64</f>
        <v>2</v>
      </c>
      <c r="D144" s="117">
        <f t="shared" si="35"/>
        <v>4</v>
      </c>
      <c r="E144" s="117">
        <f t="shared" si="35"/>
        <v>4</v>
      </c>
      <c r="F144" s="117">
        <f t="shared" si="35"/>
        <v>4</v>
      </c>
      <c r="G144" s="117">
        <f t="shared" si="35"/>
        <v>4</v>
      </c>
      <c r="H144" s="117">
        <f t="shared" si="35"/>
        <v>4</v>
      </c>
      <c r="I144" s="117">
        <f t="shared" si="35"/>
        <v>4</v>
      </c>
      <c r="J144" s="117">
        <f t="shared" si="35"/>
        <v>4</v>
      </c>
      <c r="K144" s="117">
        <f t="shared" si="35"/>
        <v>4</v>
      </c>
      <c r="L144" s="117">
        <f t="shared" si="35"/>
        <v>4</v>
      </c>
      <c r="M144" s="117">
        <f t="shared" si="35"/>
        <v>4</v>
      </c>
      <c r="N144" s="117">
        <f t="shared" si="35"/>
        <v>4</v>
      </c>
      <c r="O144" s="117">
        <f t="shared" si="35"/>
        <v>4</v>
      </c>
      <c r="P144" s="117">
        <f t="shared" si="35"/>
        <v>4</v>
      </c>
      <c r="Q144" s="117">
        <f t="shared" si="35"/>
        <v>2</v>
      </c>
      <c r="R144" s="117">
        <f t="shared" si="35"/>
        <v>2</v>
      </c>
      <c r="S144" s="163">
        <f t="shared" si="32"/>
        <v>58</v>
      </c>
      <c r="T144" s="39"/>
      <c r="U144" s="39"/>
      <c r="V144" s="39"/>
      <c r="W144" s="39"/>
      <c r="X144" s="39"/>
      <c r="Y144" s="39"/>
      <c r="Z144" s="39"/>
    </row>
    <row r="145" spans="1:26" ht="12" customHeight="1">
      <c r="A145" s="164" t="s">
        <v>254</v>
      </c>
      <c r="B145" s="123">
        <v>41</v>
      </c>
      <c r="C145" s="123"/>
      <c r="D145" s="39"/>
      <c r="E145" s="39"/>
      <c r="F145" s="39"/>
      <c r="G145" s="39"/>
      <c r="H145" s="39"/>
      <c r="I145" s="39"/>
      <c r="J145" s="39"/>
      <c r="K145" s="39"/>
      <c r="L145" s="39"/>
      <c r="M145" s="39"/>
      <c r="N145" s="39"/>
      <c r="O145" s="39"/>
      <c r="P145" s="39"/>
      <c r="Q145" s="39"/>
      <c r="R145" s="39"/>
      <c r="S145" s="164">
        <f t="shared" si="32"/>
        <v>0</v>
      </c>
      <c r="T145" s="39"/>
      <c r="U145" s="39"/>
      <c r="V145" s="39"/>
      <c r="W145" s="39"/>
      <c r="X145" s="39"/>
      <c r="Y145" s="39"/>
      <c r="Z145" s="39"/>
    </row>
    <row r="146" spans="1:26" ht="12" customHeight="1">
      <c r="A146" s="164" t="s">
        <v>274</v>
      </c>
      <c r="B146" s="123">
        <v>101</v>
      </c>
      <c r="C146" s="123">
        <f t="shared" ref="C146:R146" si="36">C$106</f>
        <v>2</v>
      </c>
      <c r="D146" s="39">
        <f t="shared" si="36"/>
        <v>2</v>
      </c>
      <c r="E146" s="39">
        <f t="shared" si="36"/>
        <v>1</v>
      </c>
      <c r="F146" s="39">
        <f t="shared" si="36"/>
        <v>3</v>
      </c>
      <c r="G146" s="39">
        <f t="shared" si="36"/>
        <v>1</v>
      </c>
      <c r="H146" s="39">
        <f t="shared" si="36"/>
        <v>2</v>
      </c>
      <c r="I146" s="39">
        <f t="shared" si="36"/>
        <v>2</v>
      </c>
      <c r="J146" s="39">
        <f t="shared" si="36"/>
        <v>2</v>
      </c>
      <c r="K146" s="39">
        <f t="shared" si="36"/>
        <v>2</v>
      </c>
      <c r="L146" s="39">
        <f t="shared" si="36"/>
        <v>2</v>
      </c>
      <c r="M146" s="39">
        <f t="shared" si="36"/>
        <v>2</v>
      </c>
      <c r="N146" s="39">
        <f t="shared" si="36"/>
        <v>2</v>
      </c>
      <c r="O146" s="39">
        <f t="shared" si="36"/>
        <v>2</v>
      </c>
      <c r="P146" s="39">
        <f t="shared" si="36"/>
        <v>2</v>
      </c>
      <c r="Q146" s="39">
        <f t="shared" si="36"/>
        <v>2</v>
      </c>
      <c r="R146" s="39">
        <f t="shared" si="36"/>
        <v>1</v>
      </c>
      <c r="S146" s="164">
        <f t="shared" si="32"/>
        <v>30</v>
      </c>
      <c r="T146" s="39"/>
      <c r="U146" s="39"/>
      <c r="V146" s="39"/>
      <c r="W146" s="39"/>
      <c r="X146" s="39"/>
      <c r="Y146" s="39"/>
      <c r="Z146" s="39"/>
    </row>
    <row r="147" spans="1:26" ht="12" customHeight="1">
      <c r="A147" s="164" t="s">
        <v>256</v>
      </c>
      <c r="B147" s="123">
        <v>150</v>
      </c>
      <c r="C147" s="123">
        <f t="shared" ref="C147:R147" si="37">C$155</f>
        <v>6</v>
      </c>
      <c r="D147" s="39">
        <f t="shared" si="37"/>
        <v>7</v>
      </c>
      <c r="E147" s="39">
        <f t="shared" si="37"/>
        <v>8</v>
      </c>
      <c r="F147" s="39">
        <f t="shared" si="37"/>
        <v>6</v>
      </c>
      <c r="G147" s="39">
        <f t="shared" si="37"/>
        <v>2</v>
      </c>
      <c r="H147" s="39">
        <f t="shared" si="37"/>
        <v>2</v>
      </c>
      <c r="I147" s="39">
        <f t="shared" si="37"/>
        <v>2</v>
      </c>
      <c r="J147" s="39">
        <f t="shared" si="37"/>
        <v>2</v>
      </c>
      <c r="K147" s="39">
        <f t="shared" si="37"/>
        <v>2</v>
      </c>
      <c r="L147" s="39">
        <f t="shared" si="37"/>
        <v>2</v>
      </c>
      <c r="M147" s="39">
        <f t="shared" si="37"/>
        <v>2</v>
      </c>
      <c r="N147" s="39">
        <f t="shared" si="37"/>
        <v>2</v>
      </c>
      <c r="O147" s="39">
        <f t="shared" si="37"/>
        <v>2</v>
      </c>
      <c r="P147" s="39">
        <f t="shared" si="37"/>
        <v>2</v>
      </c>
      <c r="Q147" s="39">
        <f t="shared" si="37"/>
        <v>2</v>
      </c>
      <c r="R147" s="39">
        <f t="shared" si="37"/>
        <v>2</v>
      </c>
      <c r="S147" s="164">
        <f t="shared" si="32"/>
        <v>51</v>
      </c>
      <c r="T147" s="39"/>
      <c r="U147" s="39"/>
      <c r="V147" s="39"/>
      <c r="W147" s="39"/>
      <c r="X147" s="39"/>
      <c r="Y147" s="39"/>
      <c r="Z147" s="39"/>
    </row>
    <row r="148" spans="1:26" ht="12" customHeight="1">
      <c r="A148" s="164" t="s">
        <v>275</v>
      </c>
      <c r="B148" s="123">
        <v>201</v>
      </c>
      <c r="C148" s="123"/>
      <c r="D148" s="39"/>
      <c r="E148" s="39"/>
      <c r="F148" s="39"/>
      <c r="G148" s="39"/>
      <c r="H148" s="39"/>
      <c r="I148" s="39"/>
      <c r="J148" s="39"/>
      <c r="K148" s="39"/>
      <c r="L148" s="39"/>
      <c r="M148" s="39"/>
      <c r="N148" s="39"/>
      <c r="O148" s="39"/>
      <c r="P148" s="39"/>
      <c r="Q148" s="39"/>
      <c r="R148" s="39"/>
      <c r="S148" s="164">
        <f t="shared" si="32"/>
        <v>0</v>
      </c>
      <c r="T148" s="39"/>
      <c r="U148" s="39"/>
      <c r="V148" s="39"/>
      <c r="W148" s="39"/>
      <c r="X148" s="39"/>
      <c r="Y148" s="39"/>
      <c r="Z148" s="39"/>
    </row>
    <row r="149" spans="1:26" ht="12" customHeight="1">
      <c r="A149" s="164"/>
      <c r="B149" s="123">
        <v>202</v>
      </c>
      <c r="C149" s="123">
        <f t="shared" ref="C149:R149" si="38">C$157</f>
        <v>4</v>
      </c>
      <c r="D149" s="39">
        <f t="shared" si="38"/>
        <v>10</v>
      </c>
      <c r="E149" s="39">
        <f t="shared" si="38"/>
        <v>12</v>
      </c>
      <c r="F149" s="39">
        <f t="shared" si="38"/>
        <v>12</v>
      </c>
      <c r="G149" s="39">
        <f t="shared" si="38"/>
        <v>12</v>
      </c>
      <c r="H149" s="39">
        <f t="shared" si="38"/>
        <v>12</v>
      </c>
      <c r="I149" s="39">
        <f t="shared" si="38"/>
        <v>7</v>
      </c>
      <c r="J149" s="39">
        <f t="shared" si="38"/>
        <v>6</v>
      </c>
      <c r="K149" s="39">
        <f t="shared" si="38"/>
        <v>6</v>
      </c>
      <c r="L149" s="39">
        <f t="shared" si="38"/>
        <v>6</v>
      </c>
      <c r="M149" s="39">
        <f t="shared" si="38"/>
        <v>6</v>
      </c>
      <c r="N149" s="39">
        <f t="shared" si="38"/>
        <v>6</v>
      </c>
      <c r="O149" s="39">
        <f t="shared" si="38"/>
        <v>5</v>
      </c>
      <c r="P149" s="39">
        <f t="shared" si="38"/>
        <v>4</v>
      </c>
      <c r="Q149" s="39">
        <f t="shared" si="38"/>
        <v>4</v>
      </c>
      <c r="R149" s="39">
        <f t="shared" si="38"/>
        <v>4</v>
      </c>
      <c r="S149" s="164">
        <f t="shared" si="32"/>
        <v>116</v>
      </c>
      <c r="T149" s="39"/>
      <c r="U149" s="39"/>
      <c r="V149" s="39"/>
      <c r="W149" s="39"/>
      <c r="X149" s="39"/>
      <c r="Y149" s="39"/>
      <c r="Z149" s="39"/>
    </row>
    <row r="150" spans="1:26" ht="12" customHeight="1">
      <c r="A150" s="164"/>
      <c r="B150" s="123">
        <v>237</v>
      </c>
      <c r="C150" s="123">
        <f t="shared" ref="C150:D150" si="39">C158</f>
        <v>2</v>
      </c>
      <c r="D150" s="39">
        <f t="shared" si="39"/>
        <v>4</v>
      </c>
      <c r="E150" s="39">
        <f>E158-1</f>
        <v>3</v>
      </c>
      <c r="F150" s="39">
        <f>F158+1</f>
        <v>4</v>
      </c>
      <c r="G150" s="39">
        <f>G158</f>
        <v>2</v>
      </c>
      <c r="H150" s="39"/>
      <c r="I150" s="39"/>
      <c r="J150" s="39"/>
      <c r="K150" s="39"/>
      <c r="L150" s="39">
        <f>L158</f>
        <v>2</v>
      </c>
      <c r="M150" s="39">
        <f>M158-1</f>
        <v>1</v>
      </c>
      <c r="N150" s="39">
        <f>N158+1</f>
        <v>4</v>
      </c>
      <c r="O150" s="39">
        <v>4</v>
      </c>
      <c r="P150" s="39">
        <v>2</v>
      </c>
      <c r="Q150" s="39"/>
      <c r="R150" s="39"/>
      <c r="S150" s="164">
        <f t="shared" si="32"/>
        <v>28</v>
      </c>
      <c r="T150" s="39"/>
      <c r="U150" s="39"/>
      <c r="V150" s="39"/>
      <c r="W150" s="39"/>
      <c r="X150" s="39"/>
      <c r="Y150" s="39"/>
      <c r="Z150" s="39"/>
    </row>
    <row r="151" spans="1:26" ht="12" customHeight="1">
      <c r="A151" s="165"/>
      <c r="B151" s="56" t="s">
        <v>160</v>
      </c>
      <c r="C151" s="56">
        <f t="shared" ref="C151:R151" si="40">SUM(C144:C150)</f>
        <v>16</v>
      </c>
      <c r="D151" s="179">
        <f t="shared" si="40"/>
        <v>27</v>
      </c>
      <c r="E151" s="179">
        <f t="shared" si="40"/>
        <v>28</v>
      </c>
      <c r="F151" s="179">
        <f t="shared" si="40"/>
        <v>29</v>
      </c>
      <c r="G151" s="179">
        <f t="shared" si="40"/>
        <v>21</v>
      </c>
      <c r="H151" s="179">
        <f t="shared" si="40"/>
        <v>20</v>
      </c>
      <c r="I151" s="179">
        <f t="shared" si="40"/>
        <v>15</v>
      </c>
      <c r="J151" s="179">
        <f t="shared" si="40"/>
        <v>14</v>
      </c>
      <c r="K151" s="179">
        <f t="shared" si="40"/>
        <v>14</v>
      </c>
      <c r="L151" s="179">
        <f t="shared" si="40"/>
        <v>16</v>
      </c>
      <c r="M151" s="179">
        <f t="shared" si="40"/>
        <v>15</v>
      </c>
      <c r="N151" s="179">
        <f t="shared" si="40"/>
        <v>18</v>
      </c>
      <c r="O151" s="179">
        <f t="shared" si="40"/>
        <v>17</v>
      </c>
      <c r="P151" s="179">
        <f t="shared" si="40"/>
        <v>14</v>
      </c>
      <c r="Q151" s="179">
        <f t="shared" si="40"/>
        <v>10</v>
      </c>
      <c r="R151" s="179">
        <f t="shared" si="40"/>
        <v>9</v>
      </c>
      <c r="S151" s="57">
        <f t="shared" si="32"/>
        <v>283</v>
      </c>
      <c r="T151" s="39"/>
      <c r="U151" s="39"/>
      <c r="V151" s="39"/>
      <c r="W151" s="39"/>
      <c r="X151" s="39"/>
      <c r="Y151" s="39"/>
      <c r="Z151" s="39"/>
    </row>
    <row r="152" spans="1:26" ht="12" customHeight="1">
      <c r="A152" s="163" t="s">
        <v>260</v>
      </c>
      <c r="B152" s="156">
        <v>30</v>
      </c>
      <c r="C152" s="156">
        <f t="shared" ref="C152:R152" si="41">C$64</f>
        <v>2</v>
      </c>
      <c r="D152" s="117">
        <f t="shared" si="41"/>
        <v>4</v>
      </c>
      <c r="E152" s="117">
        <f t="shared" si="41"/>
        <v>4</v>
      </c>
      <c r="F152" s="117">
        <f t="shared" si="41"/>
        <v>4</v>
      </c>
      <c r="G152" s="117">
        <f t="shared" si="41"/>
        <v>4</v>
      </c>
      <c r="H152" s="117">
        <f t="shared" si="41"/>
        <v>4</v>
      </c>
      <c r="I152" s="117">
        <f t="shared" si="41"/>
        <v>4</v>
      </c>
      <c r="J152" s="117">
        <f t="shared" si="41"/>
        <v>4</v>
      </c>
      <c r="K152" s="117">
        <f t="shared" si="41"/>
        <v>4</v>
      </c>
      <c r="L152" s="117">
        <f t="shared" si="41"/>
        <v>4</v>
      </c>
      <c r="M152" s="117">
        <f t="shared" si="41"/>
        <v>4</v>
      </c>
      <c r="N152" s="117">
        <f t="shared" si="41"/>
        <v>4</v>
      </c>
      <c r="O152" s="117">
        <f t="shared" si="41"/>
        <v>4</v>
      </c>
      <c r="P152" s="117">
        <f t="shared" si="41"/>
        <v>4</v>
      </c>
      <c r="Q152" s="117">
        <f t="shared" si="41"/>
        <v>2</v>
      </c>
      <c r="R152" s="117">
        <f t="shared" si="41"/>
        <v>2</v>
      </c>
      <c r="S152" s="163">
        <f t="shared" si="32"/>
        <v>58</v>
      </c>
      <c r="T152" s="39"/>
      <c r="U152" s="39"/>
      <c r="V152" s="39"/>
      <c r="W152" s="39"/>
      <c r="X152" s="39"/>
      <c r="Y152" s="39"/>
      <c r="Z152" s="39"/>
    </row>
    <row r="153" spans="1:26" ht="12" customHeight="1">
      <c r="A153" s="164" t="s">
        <v>254</v>
      </c>
      <c r="B153" s="123">
        <v>41</v>
      </c>
      <c r="C153" s="123"/>
      <c r="D153" s="39"/>
      <c r="E153" s="39"/>
      <c r="F153" s="39"/>
      <c r="G153" s="39"/>
      <c r="H153" s="39"/>
      <c r="I153" s="39"/>
      <c r="J153" s="39"/>
      <c r="K153" s="39"/>
      <c r="L153" s="39"/>
      <c r="M153" s="39"/>
      <c r="N153" s="39"/>
      <c r="O153" s="39"/>
      <c r="P153" s="39"/>
      <c r="Q153" s="39"/>
      <c r="R153" s="39"/>
      <c r="S153" s="164">
        <f t="shared" si="32"/>
        <v>0</v>
      </c>
      <c r="T153" s="39"/>
      <c r="U153" s="39"/>
      <c r="V153" s="39"/>
      <c r="W153" s="39"/>
      <c r="X153" s="39"/>
      <c r="Y153" s="39"/>
      <c r="Z153" s="39"/>
    </row>
    <row r="154" spans="1:26" ht="12" customHeight="1">
      <c r="A154" s="164" t="s">
        <v>274</v>
      </c>
      <c r="B154" s="123">
        <v>101</v>
      </c>
      <c r="C154" s="123">
        <f t="shared" ref="C154:R154" si="42">C$106</f>
        <v>2</v>
      </c>
      <c r="D154" s="39">
        <f t="shared" si="42"/>
        <v>2</v>
      </c>
      <c r="E154" s="39">
        <f t="shared" si="42"/>
        <v>1</v>
      </c>
      <c r="F154" s="39">
        <f t="shared" si="42"/>
        <v>3</v>
      </c>
      <c r="G154" s="39">
        <f t="shared" si="42"/>
        <v>1</v>
      </c>
      <c r="H154" s="39">
        <f t="shared" si="42"/>
        <v>2</v>
      </c>
      <c r="I154" s="39">
        <f t="shared" si="42"/>
        <v>2</v>
      </c>
      <c r="J154" s="39">
        <f t="shared" si="42"/>
        <v>2</v>
      </c>
      <c r="K154" s="39">
        <f t="shared" si="42"/>
        <v>2</v>
      </c>
      <c r="L154" s="39">
        <f t="shared" si="42"/>
        <v>2</v>
      </c>
      <c r="M154" s="39">
        <f t="shared" si="42"/>
        <v>2</v>
      </c>
      <c r="N154" s="39">
        <f t="shared" si="42"/>
        <v>2</v>
      </c>
      <c r="O154" s="39">
        <f t="shared" si="42"/>
        <v>2</v>
      </c>
      <c r="P154" s="39">
        <f t="shared" si="42"/>
        <v>2</v>
      </c>
      <c r="Q154" s="39">
        <f t="shared" si="42"/>
        <v>2</v>
      </c>
      <c r="R154" s="39">
        <f t="shared" si="42"/>
        <v>1</v>
      </c>
      <c r="S154" s="164">
        <f t="shared" si="32"/>
        <v>30</v>
      </c>
      <c r="T154" s="39"/>
      <c r="U154" s="39"/>
      <c r="V154" s="39"/>
      <c r="W154" s="39"/>
      <c r="X154" s="39"/>
      <c r="Y154" s="39"/>
      <c r="Z154" s="39"/>
    </row>
    <row r="155" spans="1:26" ht="12" customHeight="1">
      <c r="A155" s="164" t="s">
        <v>256</v>
      </c>
      <c r="B155" s="123">
        <v>150</v>
      </c>
      <c r="C155" s="230">
        <v>6</v>
      </c>
      <c r="D155" s="231">
        <v>7</v>
      </c>
      <c r="E155" s="231">
        <v>8</v>
      </c>
      <c r="F155" s="231">
        <v>6</v>
      </c>
      <c r="G155" s="231">
        <v>2</v>
      </c>
      <c r="H155" s="231">
        <v>2</v>
      </c>
      <c r="I155" s="231">
        <v>2</v>
      </c>
      <c r="J155" s="231">
        <v>2</v>
      </c>
      <c r="K155" s="231">
        <v>2</v>
      </c>
      <c r="L155" s="231">
        <v>2</v>
      </c>
      <c r="M155" s="231">
        <v>2</v>
      </c>
      <c r="N155" s="231">
        <v>2</v>
      </c>
      <c r="O155" s="231">
        <v>2</v>
      </c>
      <c r="P155" s="231">
        <v>2</v>
      </c>
      <c r="Q155" s="231">
        <v>2</v>
      </c>
      <c r="R155" s="231">
        <v>2</v>
      </c>
      <c r="S155" s="164">
        <f t="shared" si="32"/>
        <v>51</v>
      </c>
      <c r="T155" s="39"/>
      <c r="U155" s="39"/>
      <c r="V155" s="39"/>
      <c r="W155" s="39"/>
      <c r="X155" s="39"/>
      <c r="Y155" s="39"/>
      <c r="Z155" s="39"/>
    </row>
    <row r="156" spans="1:26" ht="12" customHeight="1">
      <c r="A156" s="164" t="s">
        <v>276</v>
      </c>
      <c r="B156" s="123">
        <v>201</v>
      </c>
      <c r="C156" s="230"/>
      <c r="D156" s="224"/>
      <c r="E156" s="224"/>
      <c r="F156" s="224"/>
      <c r="G156" s="224"/>
      <c r="H156" s="224"/>
      <c r="I156" s="224"/>
      <c r="J156" s="224"/>
      <c r="K156" s="224"/>
      <c r="L156" s="224"/>
      <c r="M156" s="224"/>
      <c r="N156" s="224"/>
      <c r="O156" s="224"/>
      <c r="P156" s="224"/>
      <c r="Q156" s="224"/>
      <c r="R156" s="224"/>
      <c r="S156" s="164">
        <f t="shared" si="32"/>
        <v>0</v>
      </c>
      <c r="T156" s="39"/>
      <c r="U156" s="39"/>
      <c r="V156" s="39"/>
      <c r="W156" s="39"/>
      <c r="X156" s="39"/>
      <c r="Y156" s="39"/>
      <c r="Z156" s="39"/>
    </row>
    <row r="157" spans="1:26" ht="12" customHeight="1">
      <c r="A157" s="164"/>
      <c r="B157" s="123">
        <v>202</v>
      </c>
      <c r="C157" s="230">
        <v>4</v>
      </c>
      <c r="D157" s="231">
        <v>10</v>
      </c>
      <c r="E157" s="231">
        <v>12</v>
      </c>
      <c r="F157" s="231">
        <v>12</v>
      </c>
      <c r="G157" s="231">
        <v>12</v>
      </c>
      <c r="H157" s="231">
        <v>12</v>
      </c>
      <c r="I157" s="231">
        <v>7</v>
      </c>
      <c r="J157" s="231">
        <v>6</v>
      </c>
      <c r="K157" s="231">
        <v>6</v>
      </c>
      <c r="L157" s="231">
        <v>6</v>
      </c>
      <c r="M157" s="231">
        <v>6</v>
      </c>
      <c r="N157" s="231">
        <v>6</v>
      </c>
      <c r="O157" s="231">
        <v>5</v>
      </c>
      <c r="P157" s="231">
        <v>4</v>
      </c>
      <c r="Q157" s="231">
        <v>4</v>
      </c>
      <c r="R157" s="231">
        <v>4</v>
      </c>
      <c r="S157" s="164">
        <f t="shared" si="32"/>
        <v>116</v>
      </c>
      <c r="T157" s="39"/>
      <c r="U157" s="39"/>
      <c r="V157" s="39"/>
      <c r="W157" s="39"/>
      <c r="X157" s="39"/>
      <c r="Y157" s="39"/>
      <c r="Z157" s="39"/>
    </row>
    <row r="158" spans="1:26" ht="12" customHeight="1">
      <c r="A158" s="164"/>
      <c r="B158" s="123">
        <v>237</v>
      </c>
      <c r="C158" s="230">
        <v>2</v>
      </c>
      <c r="D158" s="231">
        <v>4</v>
      </c>
      <c r="E158" s="231">
        <v>4</v>
      </c>
      <c r="F158" s="231">
        <v>3</v>
      </c>
      <c r="G158" s="231">
        <v>2</v>
      </c>
      <c r="H158" s="231"/>
      <c r="I158" s="231"/>
      <c r="J158" s="231"/>
      <c r="K158" s="231"/>
      <c r="L158" s="231">
        <v>2</v>
      </c>
      <c r="M158" s="231">
        <v>2</v>
      </c>
      <c r="N158" s="231">
        <v>3</v>
      </c>
      <c r="O158" s="231">
        <v>4</v>
      </c>
      <c r="P158" s="231">
        <v>2</v>
      </c>
      <c r="Q158" s="231"/>
      <c r="R158" s="231"/>
      <c r="S158" s="164">
        <f t="shared" si="32"/>
        <v>28</v>
      </c>
      <c r="T158" s="39"/>
      <c r="U158" s="39"/>
      <c r="V158" s="39"/>
      <c r="W158" s="39"/>
      <c r="X158" s="39"/>
      <c r="Y158" s="39"/>
      <c r="Z158" s="39"/>
    </row>
    <row r="159" spans="1:26" ht="12" customHeight="1">
      <c r="A159" s="165"/>
      <c r="B159" s="56" t="s">
        <v>160</v>
      </c>
      <c r="C159" s="56">
        <f t="shared" ref="C159:R159" si="43">SUM(C152:C158)</f>
        <v>16</v>
      </c>
      <c r="D159" s="179">
        <f t="shared" si="43"/>
        <v>27</v>
      </c>
      <c r="E159" s="179">
        <f t="shared" si="43"/>
        <v>29</v>
      </c>
      <c r="F159" s="179">
        <f t="shared" si="43"/>
        <v>28</v>
      </c>
      <c r="G159" s="179">
        <f t="shared" si="43"/>
        <v>21</v>
      </c>
      <c r="H159" s="179">
        <f t="shared" si="43"/>
        <v>20</v>
      </c>
      <c r="I159" s="179">
        <f t="shared" si="43"/>
        <v>15</v>
      </c>
      <c r="J159" s="179">
        <f t="shared" si="43"/>
        <v>14</v>
      </c>
      <c r="K159" s="179">
        <f t="shared" si="43"/>
        <v>14</v>
      </c>
      <c r="L159" s="179">
        <f t="shared" si="43"/>
        <v>16</v>
      </c>
      <c r="M159" s="179">
        <f t="shared" si="43"/>
        <v>16</v>
      </c>
      <c r="N159" s="179">
        <f t="shared" si="43"/>
        <v>17</v>
      </c>
      <c r="O159" s="179">
        <f t="shared" si="43"/>
        <v>17</v>
      </c>
      <c r="P159" s="179">
        <f t="shared" si="43"/>
        <v>14</v>
      </c>
      <c r="Q159" s="179">
        <f t="shared" si="43"/>
        <v>10</v>
      </c>
      <c r="R159" s="179">
        <f t="shared" si="43"/>
        <v>9</v>
      </c>
      <c r="S159" s="57">
        <f t="shared" si="32"/>
        <v>283</v>
      </c>
      <c r="T159" s="39"/>
      <c r="U159" s="39"/>
      <c r="V159" s="39"/>
      <c r="W159" s="39"/>
      <c r="X159" s="39"/>
      <c r="Y159" s="39"/>
      <c r="Z159" s="39"/>
    </row>
    <row r="160" spans="1:26" ht="12" customHeight="1">
      <c r="A160" s="163" t="s">
        <v>263</v>
      </c>
      <c r="B160" s="156">
        <v>30</v>
      </c>
      <c r="C160" s="156">
        <f t="shared" ref="C160:R160" si="44">C$136</f>
        <v>3</v>
      </c>
      <c r="D160" s="117">
        <f t="shared" si="44"/>
        <v>4</v>
      </c>
      <c r="E160" s="117">
        <f t="shared" si="44"/>
        <v>4</v>
      </c>
      <c r="F160" s="117">
        <f t="shared" si="44"/>
        <v>4</v>
      </c>
      <c r="G160" s="117">
        <f t="shared" si="44"/>
        <v>4</v>
      </c>
      <c r="H160" s="117">
        <f t="shared" si="44"/>
        <v>4</v>
      </c>
      <c r="I160" s="117">
        <f t="shared" si="44"/>
        <v>4</v>
      </c>
      <c r="J160" s="117">
        <f t="shared" si="44"/>
        <v>4</v>
      </c>
      <c r="K160" s="117">
        <f t="shared" si="44"/>
        <v>5</v>
      </c>
      <c r="L160" s="117">
        <f t="shared" si="44"/>
        <v>4</v>
      </c>
      <c r="M160" s="117">
        <f t="shared" si="44"/>
        <v>4</v>
      </c>
      <c r="N160" s="117">
        <f t="shared" si="44"/>
        <v>4</v>
      </c>
      <c r="O160" s="117">
        <f t="shared" si="44"/>
        <v>4</v>
      </c>
      <c r="P160" s="117">
        <f t="shared" si="44"/>
        <v>2</v>
      </c>
      <c r="Q160" s="117">
        <f t="shared" si="44"/>
        <v>2</v>
      </c>
      <c r="R160" s="117">
        <f t="shared" si="44"/>
        <v>2</v>
      </c>
      <c r="S160" s="163">
        <f t="shared" si="32"/>
        <v>58</v>
      </c>
      <c r="T160" s="39"/>
      <c r="U160" s="39"/>
      <c r="V160" s="39"/>
      <c r="W160" s="39"/>
      <c r="X160" s="39"/>
      <c r="Y160" s="39"/>
      <c r="Z160" s="39"/>
    </row>
    <row r="161" spans="1:26" ht="12" customHeight="1">
      <c r="A161" s="164" t="s">
        <v>254</v>
      </c>
      <c r="B161" s="123">
        <v>41</v>
      </c>
      <c r="C161" s="123"/>
      <c r="D161" s="39"/>
      <c r="E161" s="39"/>
      <c r="F161" s="39"/>
      <c r="G161" s="39"/>
      <c r="H161" s="39"/>
      <c r="I161" s="39"/>
      <c r="J161" s="39"/>
      <c r="K161" s="39"/>
      <c r="L161" s="39"/>
      <c r="M161" s="39"/>
      <c r="N161" s="39"/>
      <c r="O161" s="39"/>
      <c r="P161" s="39"/>
      <c r="Q161" s="39"/>
      <c r="R161" s="39"/>
      <c r="S161" s="164">
        <f t="shared" si="32"/>
        <v>0</v>
      </c>
      <c r="T161" s="39"/>
      <c r="U161" s="39"/>
      <c r="V161" s="39"/>
      <c r="W161" s="39"/>
      <c r="X161" s="39"/>
      <c r="Y161" s="39"/>
      <c r="Z161" s="39"/>
    </row>
    <row r="162" spans="1:26" ht="12" customHeight="1">
      <c r="A162" s="164" t="s">
        <v>274</v>
      </c>
      <c r="B162" s="123">
        <v>101</v>
      </c>
      <c r="C162" s="123">
        <f t="shared" ref="C162:R162" si="45">C$138</f>
        <v>3</v>
      </c>
      <c r="D162" s="39">
        <f t="shared" si="45"/>
        <v>2</v>
      </c>
      <c r="E162" s="39">
        <f t="shared" si="45"/>
        <v>2</v>
      </c>
      <c r="F162" s="39">
        <f t="shared" si="45"/>
        <v>2</v>
      </c>
      <c r="G162" s="39">
        <f t="shared" si="45"/>
        <v>2</v>
      </c>
      <c r="H162" s="39">
        <f t="shared" si="45"/>
        <v>2</v>
      </c>
      <c r="I162" s="39">
        <f t="shared" si="45"/>
        <v>2</v>
      </c>
      <c r="J162" s="39">
        <f t="shared" si="45"/>
        <v>2</v>
      </c>
      <c r="K162" s="39">
        <f t="shared" si="45"/>
        <v>2</v>
      </c>
      <c r="L162" s="39">
        <f t="shared" si="45"/>
        <v>2</v>
      </c>
      <c r="M162" s="39">
        <f t="shared" si="45"/>
        <v>2</v>
      </c>
      <c r="N162" s="39">
        <f t="shared" si="45"/>
        <v>2</v>
      </c>
      <c r="O162" s="39">
        <f t="shared" si="45"/>
        <v>3</v>
      </c>
      <c r="P162" s="39">
        <f t="shared" si="45"/>
        <v>1</v>
      </c>
      <c r="Q162" s="39">
        <f t="shared" si="45"/>
        <v>1</v>
      </c>
      <c r="R162" s="39">
        <f t="shared" si="45"/>
        <v>1</v>
      </c>
      <c r="S162" s="164">
        <f t="shared" si="32"/>
        <v>31</v>
      </c>
      <c r="T162" s="39"/>
      <c r="U162" s="39"/>
      <c r="V162" s="39"/>
      <c r="W162" s="39"/>
      <c r="X162" s="39"/>
      <c r="Y162" s="39"/>
      <c r="Z162" s="39"/>
    </row>
    <row r="163" spans="1:26" ht="12" customHeight="1">
      <c r="A163" s="164" t="s">
        <v>256</v>
      </c>
      <c r="B163" s="123">
        <v>150</v>
      </c>
      <c r="C163" s="123">
        <f t="shared" ref="C163:R163" si="46">C139</f>
        <v>2</v>
      </c>
      <c r="D163" s="39">
        <f t="shared" si="46"/>
        <v>2</v>
      </c>
      <c r="E163" s="39">
        <f t="shared" si="46"/>
        <v>2</v>
      </c>
      <c r="F163" s="39">
        <f t="shared" si="46"/>
        <v>2</v>
      </c>
      <c r="G163" s="39">
        <f t="shared" si="46"/>
        <v>2</v>
      </c>
      <c r="H163" s="39">
        <f t="shared" si="46"/>
        <v>2</v>
      </c>
      <c r="I163" s="39">
        <f t="shared" si="46"/>
        <v>2</v>
      </c>
      <c r="J163" s="39">
        <f t="shared" si="46"/>
        <v>2</v>
      </c>
      <c r="K163" s="39">
        <f t="shared" si="46"/>
        <v>4</v>
      </c>
      <c r="L163" s="39">
        <f t="shared" si="46"/>
        <v>8</v>
      </c>
      <c r="M163" s="39">
        <f t="shared" si="46"/>
        <v>8</v>
      </c>
      <c r="N163" s="39">
        <f t="shared" si="46"/>
        <v>5</v>
      </c>
      <c r="O163" s="39">
        <f t="shared" si="46"/>
        <v>2</v>
      </c>
      <c r="P163" s="39">
        <f t="shared" si="46"/>
        <v>2</v>
      </c>
      <c r="Q163" s="39">
        <f t="shared" si="46"/>
        <v>2</v>
      </c>
      <c r="R163" s="39">
        <f t="shared" si="46"/>
        <v>1</v>
      </c>
      <c r="S163" s="164">
        <f t="shared" si="32"/>
        <v>48</v>
      </c>
      <c r="T163" s="39"/>
      <c r="U163" s="39"/>
      <c r="V163" s="39"/>
      <c r="W163" s="39"/>
      <c r="X163" s="39"/>
      <c r="Y163" s="39"/>
      <c r="Z163" s="39"/>
    </row>
    <row r="164" spans="1:26" ht="12" customHeight="1">
      <c r="A164" s="164" t="s">
        <v>276</v>
      </c>
      <c r="B164" s="123">
        <v>201</v>
      </c>
      <c r="C164" s="123">
        <f t="shared" ref="C164:R164" si="47">C$124</f>
        <v>4</v>
      </c>
      <c r="D164" s="39">
        <f t="shared" si="47"/>
        <v>4</v>
      </c>
      <c r="E164" s="39">
        <f t="shared" si="47"/>
        <v>6</v>
      </c>
      <c r="F164" s="39">
        <f t="shared" si="47"/>
        <v>6</v>
      </c>
      <c r="G164" s="39">
        <f t="shared" si="47"/>
        <v>6</v>
      </c>
      <c r="H164" s="39">
        <f t="shared" si="47"/>
        <v>6</v>
      </c>
      <c r="I164" s="39">
        <f t="shared" si="47"/>
        <v>6</v>
      </c>
      <c r="J164" s="39">
        <f t="shared" si="47"/>
        <v>6</v>
      </c>
      <c r="K164" s="39">
        <f t="shared" si="47"/>
        <v>6</v>
      </c>
      <c r="L164" s="39">
        <f t="shared" si="47"/>
        <v>6</v>
      </c>
      <c r="M164" s="39">
        <f t="shared" si="47"/>
        <v>6</v>
      </c>
      <c r="N164" s="39">
        <f t="shared" si="47"/>
        <v>6</v>
      </c>
      <c r="O164" s="39">
        <f t="shared" si="47"/>
        <v>6</v>
      </c>
      <c r="P164" s="39">
        <f t="shared" si="47"/>
        <v>4</v>
      </c>
      <c r="Q164" s="39">
        <f t="shared" si="47"/>
        <v>4</v>
      </c>
      <c r="R164" s="39">
        <f t="shared" si="47"/>
        <v>4</v>
      </c>
      <c r="S164" s="164">
        <f t="shared" si="32"/>
        <v>86</v>
      </c>
      <c r="T164" s="39"/>
      <c r="U164" s="39"/>
      <c r="V164" s="39"/>
      <c r="W164" s="39"/>
      <c r="X164" s="39"/>
      <c r="Y164" s="39"/>
      <c r="Z164" s="39"/>
    </row>
    <row r="165" spans="1:26" ht="12" customHeight="1">
      <c r="A165" s="164"/>
      <c r="B165" s="123">
        <v>202</v>
      </c>
      <c r="C165" s="123"/>
      <c r="D165" s="39"/>
      <c r="E165" s="39"/>
      <c r="F165" s="39"/>
      <c r="G165" s="39"/>
      <c r="H165" s="39"/>
      <c r="I165" s="39"/>
      <c r="J165" s="39"/>
      <c r="K165" s="39"/>
      <c r="L165" s="39"/>
      <c r="M165" s="39"/>
      <c r="N165" s="39"/>
      <c r="O165" s="39"/>
      <c r="P165" s="39"/>
      <c r="Q165" s="39"/>
      <c r="R165" s="39"/>
      <c r="S165" s="164">
        <f t="shared" si="32"/>
        <v>0</v>
      </c>
      <c r="T165" s="39"/>
      <c r="U165" s="39"/>
      <c r="V165" s="39"/>
      <c r="W165" s="39"/>
      <c r="X165" s="39"/>
      <c r="Y165" s="39"/>
      <c r="Z165" s="39"/>
    </row>
    <row r="166" spans="1:26" ht="12" customHeight="1">
      <c r="A166" s="164"/>
      <c r="B166" s="123">
        <v>237</v>
      </c>
      <c r="C166" s="123"/>
      <c r="D166" s="39"/>
      <c r="E166" s="39"/>
      <c r="F166" s="39"/>
      <c r="G166" s="39"/>
      <c r="H166" s="39"/>
      <c r="I166" s="39"/>
      <c r="J166" s="39"/>
      <c r="K166" s="39"/>
      <c r="L166" s="39"/>
      <c r="M166" s="39"/>
      <c r="N166" s="39"/>
      <c r="O166" s="39"/>
      <c r="P166" s="39"/>
      <c r="Q166" s="39"/>
      <c r="R166" s="39"/>
      <c r="S166" s="164">
        <f t="shared" si="32"/>
        <v>0</v>
      </c>
      <c r="T166" s="39"/>
      <c r="U166" s="39"/>
      <c r="V166" s="39"/>
      <c r="W166" s="39"/>
      <c r="X166" s="39"/>
      <c r="Y166" s="39"/>
      <c r="Z166" s="39"/>
    </row>
    <row r="167" spans="1:26" ht="12" customHeight="1">
      <c r="A167" s="165"/>
      <c r="B167" s="56" t="s">
        <v>160</v>
      </c>
      <c r="C167" s="56">
        <f t="shared" ref="C167:R167" si="48">SUM(C160:C166)</f>
        <v>12</v>
      </c>
      <c r="D167" s="179">
        <f t="shared" si="48"/>
        <v>12</v>
      </c>
      <c r="E167" s="179">
        <f t="shared" si="48"/>
        <v>14</v>
      </c>
      <c r="F167" s="179">
        <f t="shared" si="48"/>
        <v>14</v>
      </c>
      <c r="G167" s="179">
        <f t="shared" si="48"/>
        <v>14</v>
      </c>
      <c r="H167" s="179">
        <f t="shared" si="48"/>
        <v>14</v>
      </c>
      <c r="I167" s="179">
        <f t="shared" si="48"/>
        <v>14</v>
      </c>
      <c r="J167" s="179">
        <f t="shared" si="48"/>
        <v>14</v>
      </c>
      <c r="K167" s="179">
        <f t="shared" si="48"/>
        <v>17</v>
      </c>
      <c r="L167" s="179">
        <f t="shared" si="48"/>
        <v>20</v>
      </c>
      <c r="M167" s="179">
        <f t="shared" si="48"/>
        <v>20</v>
      </c>
      <c r="N167" s="179">
        <f t="shared" si="48"/>
        <v>17</v>
      </c>
      <c r="O167" s="179">
        <f t="shared" si="48"/>
        <v>15</v>
      </c>
      <c r="P167" s="179">
        <f t="shared" si="48"/>
        <v>9</v>
      </c>
      <c r="Q167" s="179">
        <f t="shared" si="48"/>
        <v>9</v>
      </c>
      <c r="R167" s="179">
        <f t="shared" si="48"/>
        <v>8</v>
      </c>
      <c r="S167" s="57">
        <f t="shared" si="32"/>
        <v>223</v>
      </c>
      <c r="T167" s="39"/>
      <c r="U167" s="39"/>
      <c r="V167" s="39"/>
      <c r="W167" s="39"/>
      <c r="X167" s="39"/>
      <c r="Y167" s="39"/>
      <c r="Z167" s="39"/>
    </row>
    <row r="168" spans="1:26" ht="12" customHeight="1">
      <c r="A168" s="163" t="s">
        <v>263</v>
      </c>
      <c r="B168" s="156">
        <v>3</v>
      </c>
      <c r="C168" s="228">
        <v>4</v>
      </c>
      <c r="D168" s="229">
        <v>5</v>
      </c>
      <c r="E168" s="229">
        <v>5</v>
      </c>
      <c r="F168" s="229">
        <v>5</v>
      </c>
      <c r="G168" s="229">
        <v>5</v>
      </c>
      <c r="H168" s="229">
        <v>5</v>
      </c>
      <c r="I168" s="229">
        <v>5</v>
      </c>
      <c r="J168" s="229">
        <v>5</v>
      </c>
      <c r="K168" s="229">
        <v>5</v>
      </c>
      <c r="L168" s="229">
        <v>5</v>
      </c>
      <c r="M168" s="229">
        <v>5</v>
      </c>
      <c r="N168" s="229">
        <v>5</v>
      </c>
      <c r="O168" s="229">
        <v>4</v>
      </c>
      <c r="P168" s="229">
        <v>4</v>
      </c>
      <c r="Q168" s="229">
        <v>2</v>
      </c>
      <c r="R168" s="229">
        <v>2</v>
      </c>
      <c r="S168" s="163">
        <f t="shared" si="32"/>
        <v>71</v>
      </c>
      <c r="T168" s="39"/>
      <c r="U168" s="39"/>
      <c r="V168" s="39"/>
      <c r="W168" s="39"/>
      <c r="X168" s="39"/>
      <c r="Y168" s="39"/>
      <c r="Z168" s="39"/>
    </row>
    <row r="169" spans="1:26" ht="12" customHeight="1">
      <c r="A169" s="164" t="s">
        <v>254</v>
      </c>
      <c r="B169" s="123"/>
      <c r="C169" s="123"/>
      <c r="D169" s="39"/>
      <c r="E169" s="39"/>
      <c r="F169" s="39"/>
      <c r="G169" s="39"/>
      <c r="H169" s="39"/>
      <c r="I169" s="39"/>
      <c r="J169" s="39"/>
      <c r="K169" s="39"/>
      <c r="L169" s="39"/>
      <c r="M169" s="39"/>
      <c r="N169" s="39"/>
      <c r="O169" s="39"/>
      <c r="P169" s="39"/>
      <c r="Q169" s="39"/>
      <c r="R169" s="39"/>
      <c r="S169" s="164">
        <f t="shared" si="32"/>
        <v>0</v>
      </c>
      <c r="T169" s="39"/>
      <c r="U169" s="39"/>
      <c r="V169" s="39"/>
      <c r="W169" s="39"/>
      <c r="X169" s="39"/>
      <c r="Y169" s="39"/>
      <c r="Z169" s="39"/>
    </row>
    <row r="170" spans="1:26" ht="12" customHeight="1">
      <c r="A170" s="164" t="s">
        <v>277</v>
      </c>
      <c r="B170" s="123"/>
      <c r="C170" s="123"/>
      <c r="D170" s="39"/>
      <c r="E170" s="39"/>
      <c r="F170" s="39"/>
      <c r="G170" s="39"/>
      <c r="H170" s="39"/>
      <c r="I170" s="39"/>
      <c r="J170" s="39"/>
      <c r="K170" s="39"/>
      <c r="L170" s="39"/>
      <c r="M170" s="39"/>
      <c r="N170" s="39"/>
      <c r="O170" s="39"/>
      <c r="P170" s="39"/>
      <c r="Q170" s="39"/>
      <c r="R170" s="39"/>
      <c r="S170" s="164">
        <f t="shared" si="32"/>
        <v>0</v>
      </c>
      <c r="T170" s="39"/>
      <c r="U170" s="39"/>
      <c r="V170" s="39"/>
      <c r="W170" s="39"/>
      <c r="X170" s="39"/>
      <c r="Y170" s="39"/>
      <c r="Z170" s="39"/>
    </row>
    <row r="171" spans="1:26" ht="12" customHeight="1">
      <c r="A171" s="164" t="s">
        <v>256</v>
      </c>
      <c r="B171" s="123"/>
      <c r="C171" s="123"/>
      <c r="D171" s="39"/>
      <c r="E171" s="39"/>
      <c r="F171" s="39"/>
      <c r="G171" s="39"/>
      <c r="H171" s="39"/>
      <c r="I171" s="39"/>
      <c r="J171" s="39"/>
      <c r="K171" s="39"/>
      <c r="L171" s="39"/>
      <c r="M171" s="39"/>
      <c r="N171" s="39"/>
      <c r="O171" s="39"/>
      <c r="P171" s="39"/>
      <c r="Q171" s="39"/>
      <c r="R171" s="39"/>
      <c r="S171" s="164">
        <f t="shared" si="32"/>
        <v>0</v>
      </c>
      <c r="T171" s="39"/>
      <c r="U171" s="39"/>
      <c r="V171" s="39"/>
      <c r="W171" s="39"/>
      <c r="X171" s="39"/>
      <c r="Y171" s="39"/>
      <c r="Z171" s="39"/>
    </row>
    <row r="172" spans="1:26" ht="12" customHeight="1">
      <c r="A172" s="164" t="s">
        <v>278</v>
      </c>
      <c r="B172" s="123"/>
      <c r="C172" s="123"/>
      <c r="D172" s="39"/>
      <c r="E172" s="39"/>
      <c r="F172" s="39"/>
      <c r="G172" s="39"/>
      <c r="H172" s="39"/>
      <c r="I172" s="39"/>
      <c r="J172" s="39"/>
      <c r="K172" s="39"/>
      <c r="L172" s="39"/>
      <c r="M172" s="39"/>
      <c r="N172" s="39"/>
      <c r="O172" s="39"/>
      <c r="P172" s="39"/>
      <c r="Q172" s="39"/>
      <c r="R172" s="39"/>
      <c r="S172" s="164">
        <f t="shared" si="32"/>
        <v>0</v>
      </c>
      <c r="T172" s="39"/>
      <c r="U172" s="39"/>
      <c r="V172" s="39"/>
      <c r="W172" s="39"/>
      <c r="X172" s="39"/>
      <c r="Y172" s="39"/>
      <c r="Z172" s="39"/>
    </row>
    <row r="173" spans="1:26" ht="12" customHeight="1">
      <c r="A173" s="164"/>
      <c r="B173" s="123"/>
      <c r="C173" s="123"/>
      <c r="D173" s="39"/>
      <c r="E173" s="39"/>
      <c r="F173" s="39"/>
      <c r="G173" s="39"/>
      <c r="H173" s="39"/>
      <c r="I173" s="39"/>
      <c r="J173" s="39"/>
      <c r="K173" s="39"/>
      <c r="L173" s="39"/>
      <c r="M173" s="39"/>
      <c r="N173" s="39"/>
      <c r="O173" s="39"/>
      <c r="P173" s="39"/>
      <c r="Q173" s="39"/>
      <c r="R173" s="39"/>
      <c r="S173" s="164">
        <f t="shared" si="32"/>
        <v>0</v>
      </c>
      <c r="T173" s="39"/>
      <c r="U173" s="39"/>
      <c r="V173" s="39"/>
      <c r="W173" s="39"/>
      <c r="X173" s="39"/>
      <c r="Y173" s="39"/>
      <c r="Z173" s="39"/>
    </row>
    <row r="174" spans="1:26" ht="12" customHeight="1">
      <c r="A174" s="164"/>
      <c r="B174" s="123"/>
      <c r="C174" s="123"/>
      <c r="D174" s="39"/>
      <c r="E174" s="39"/>
      <c r="F174" s="39"/>
      <c r="G174" s="39"/>
      <c r="H174" s="39"/>
      <c r="I174" s="39"/>
      <c r="J174" s="39"/>
      <c r="K174" s="39"/>
      <c r="L174" s="39"/>
      <c r="M174" s="39"/>
      <c r="N174" s="39"/>
      <c r="O174" s="39"/>
      <c r="P174" s="39"/>
      <c r="Q174" s="39"/>
      <c r="R174" s="39"/>
      <c r="S174" s="164">
        <f t="shared" si="32"/>
        <v>0</v>
      </c>
      <c r="T174" s="39"/>
      <c r="U174" s="39"/>
      <c r="V174" s="39"/>
      <c r="W174" s="39"/>
      <c r="X174" s="39"/>
      <c r="Y174" s="39"/>
      <c r="Z174" s="39"/>
    </row>
    <row r="175" spans="1:26" ht="12" customHeight="1">
      <c r="A175" s="165"/>
      <c r="B175" s="56" t="s">
        <v>160</v>
      </c>
      <c r="C175" s="56">
        <f t="shared" ref="C175:R175" si="49">SUM(C168:C174)</f>
        <v>4</v>
      </c>
      <c r="D175" s="179">
        <f t="shared" si="49"/>
        <v>5</v>
      </c>
      <c r="E175" s="179">
        <f t="shared" si="49"/>
        <v>5</v>
      </c>
      <c r="F175" s="179">
        <f t="shared" si="49"/>
        <v>5</v>
      </c>
      <c r="G175" s="179">
        <f t="shared" si="49"/>
        <v>5</v>
      </c>
      <c r="H175" s="179">
        <f t="shared" si="49"/>
        <v>5</v>
      </c>
      <c r="I175" s="179">
        <f t="shared" si="49"/>
        <v>5</v>
      </c>
      <c r="J175" s="179">
        <f t="shared" si="49"/>
        <v>5</v>
      </c>
      <c r="K175" s="179">
        <f t="shared" si="49"/>
        <v>5</v>
      </c>
      <c r="L175" s="179">
        <f t="shared" si="49"/>
        <v>5</v>
      </c>
      <c r="M175" s="179">
        <f t="shared" si="49"/>
        <v>5</v>
      </c>
      <c r="N175" s="179">
        <f t="shared" si="49"/>
        <v>5</v>
      </c>
      <c r="O175" s="179">
        <f t="shared" si="49"/>
        <v>4</v>
      </c>
      <c r="P175" s="179">
        <f t="shared" si="49"/>
        <v>4</v>
      </c>
      <c r="Q175" s="179">
        <f t="shared" si="49"/>
        <v>2</v>
      </c>
      <c r="R175" s="179">
        <f t="shared" si="49"/>
        <v>2</v>
      </c>
      <c r="S175" s="57">
        <f t="shared" si="32"/>
        <v>71</v>
      </c>
      <c r="T175" s="39"/>
      <c r="U175" s="39"/>
      <c r="V175" s="39"/>
      <c r="W175" s="39"/>
      <c r="X175" s="39"/>
      <c r="Y175" s="39"/>
      <c r="Z175" s="39"/>
    </row>
    <row r="176" spans="1:26" ht="12"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292"/>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row>
    <row r="377" spans="1:26" ht="15.75" customHeight="1">
      <c r="A377" s="292"/>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row>
    <row r="378" spans="1:26" ht="15.75" customHeight="1">
      <c r="A378" s="292"/>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row>
    <row r="379" spans="1:26" ht="15.75" customHeight="1">
      <c r="A379" s="292"/>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row>
    <row r="380" spans="1:26" ht="15.75" customHeight="1">
      <c r="A380" s="292"/>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row>
    <row r="381" spans="1:26" ht="15.75" customHeight="1">
      <c r="A381" s="292"/>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row>
    <row r="382" spans="1:26" ht="15.75" customHeight="1">
      <c r="A382" s="292"/>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row>
    <row r="383" spans="1:26" ht="15.75" customHeight="1">
      <c r="A383" s="292"/>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row>
    <row r="384" spans="1:26" ht="15.75" customHeight="1">
      <c r="A384" s="292"/>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row>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S1"/>
    <mergeCell ref="A2:S2"/>
    <mergeCell ref="C4:S4"/>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000"/>
  <sheetViews>
    <sheetView showGridLines="0" zoomScaleNormal="100" workbookViewId="0">
      <pane ySplit="7" topLeftCell="A8" activePane="bottomLeft" state="frozen"/>
      <selection activeCell="B4" sqref="B4"/>
      <selection pane="bottomLeft" activeCell="B4" sqref="B4"/>
    </sheetView>
  </sheetViews>
  <sheetFormatPr defaultColWidth="14.453125" defaultRowHeight="15" customHeight="1"/>
  <cols>
    <col min="1" max="1" width="5.81640625" style="184" customWidth="1"/>
    <col min="2" max="2" width="21.453125" customWidth="1"/>
    <col min="3" max="19" width="5.453125" customWidth="1"/>
    <col min="20" max="20" width="6" customWidth="1"/>
    <col min="21" max="27" width="8" customWidth="1"/>
  </cols>
  <sheetData>
    <row r="1" spans="2:27" ht="14.25" customHeight="1">
      <c r="B1" s="345" t="s">
        <v>53</v>
      </c>
      <c r="C1" s="346"/>
      <c r="D1" s="346"/>
      <c r="E1" s="346"/>
      <c r="F1" s="346"/>
      <c r="G1" s="346"/>
      <c r="H1" s="346"/>
      <c r="I1" s="346"/>
      <c r="J1" s="346"/>
      <c r="K1" s="346"/>
      <c r="L1" s="346"/>
      <c r="M1" s="346"/>
      <c r="N1" s="346"/>
      <c r="O1" s="346"/>
      <c r="P1" s="346"/>
      <c r="Q1" s="346"/>
      <c r="R1" s="346"/>
      <c r="S1" s="346"/>
      <c r="T1" s="346"/>
      <c r="U1" s="293"/>
      <c r="V1" s="293"/>
      <c r="W1" s="293"/>
      <c r="X1" s="293"/>
      <c r="Y1" s="293"/>
      <c r="Z1" s="293"/>
      <c r="AA1" s="293"/>
    </row>
    <row r="2" spans="2:27" ht="14.25" customHeight="1">
      <c r="B2" s="345" t="s">
        <v>279</v>
      </c>
      <c r="C2" s="346"/>
      <c r="D2" s="346"/>
      <c r="E2" s="346"/>
      <c r="F2" s="346"/>
      <c r="G2" s="346"/>
      <c r="H2" s="346"/>
      <c r="I2" s="346"/>
      <c r="J2" s="346"/>
      <c r="K2" s="346"/>
      <c r="L2" s="346"/>
      <c r="M2" s="346"/>
      <c r="N2" s="346"/>
      <c r="O2" s="346"/>
      <c r="P2" s="346"/>
      <c r="Q2" s="346"/>
      <c r="R2" s="346"/>
      <c r="S2" s="346"/>
      <c r="T2" s="346"/>
      <c r="U2" s="293"/>
      <c r="V2" s="293"/>
      <c r="W2" s="293"/>
      <c r="X2" s="293"/>
      <c r="Y2" s="293"/>
      <c r="Z2" s="293"/>
      <c r="AA2" s="293"/>
    </row>
    <row r="3" spans="2:27" ht="12" customHeight="1">
      <c r="B3" s="1"/>
      <c r="C3" s="1"/>
      <c r="D3" s="1"/>
      <c r="E3" s="1"/>
      <c r="F3" s="1"/>
      <c r="G3" s="1"/>
      <c r="H3" s="1"/>
      <c r="I3" s="1"/>
      <c r="J3" s="1"/>
      <c r="K3" s="1"/>
      <c r="L3" s="1"/>
      <c r="M3" s="1"/>
      <c r="N3" s="1"/>
      <c r="O3" s="1"/>
      <c r="P3" s="1"/>
      <c r="Q3" s="1"/>
      <c r="R3" s="1"/>
      <c r="S3" s="1"/>
      <c r="T3" s="1"/>
      <c r="U3" s="293"/>
      <c r="V3" s="293"/>
      <c r="W3" s="293"/>
      <c r="X3" s="293"/>
      <c r="Y3" s="293"/>
      <c r="Z3" s="293"/>
      <c r="AA3" s="293"/>
    </row>
    <row r="4" spans="2:27" ht="12" customHeight="1">
      <c r="B4" s="6" t="s">
        <v>250</v>
      </c>
      <c r="C4" s="6" t="s">
        <v>209</v>
      </c>
      <c r="D4" s="357" t="s">
        <v>210</v>
      </c>
      <c r="E4" s="358"/>
      <c r="F4" s="358"/>
      <c r="G4" s="358"/>
      <c r="H4" s="358"/>
      <c r="I4" s="358"/>
      <c r="J4" s="358"/>
      <c r="K4" s="358"/>
      <c r="L4" s="358"/>
      <c r="M4" s="358"/>
      <c r="N4" s="358"/>
      <c r="O4" s="358"/>
      <c r="P4" s="358"/>
      <c r="Q4" s="358"/>
      <c r="R4" s="358"/>
      <c r="S4" s="358"/>
      <c r="T4" s="359"/>
      <c r="U4" s="293"/>
      <c r="V4" s="293"/>
      <c r="W4" s="293"/>
      <c r="X4" s="293"/>
      <c r="Y4" s="293"/>
      <c r="Z4" s="293"/>
      <c r="AA4" s="293"/>
    </row>
    <row r="5" spans="2:27" ht="12" customHeight="1">
      <c r="B5" s="80" t="s">
        <v>252</v>
      </c>
      <c r="C5" s="80"/>
      <c r="D5" s="81" t="s">
        <v>144</v>
      </c>
      <c r="E5" s="82" t="s">
        <v>145</v>
      </c>
      <c r="F5" s="82" t="s">
        <v>146</v>
      </c>
      <c r="G5" s="82" t="s">
        <v>147</v>
      </c>
      <c r="H5" s="82" t="s">
        <v>148</v>
      </c>
      <c r="I5" s="82" t="s">
        <v>149</v>
      </c>
      <c r="J5" s="82" t="s">
        <v>150</v>
      </c>
      <c r="K5" s="82" t="s">
        <v>151</v>
      </c>
      <c r="L5" s="82" t="s">
        <v>152</v>
      </c>
      <c r="M5" s="82" t="s">
        <v>153</v>
      </c>
      <c r="N5" s="82" t="s">
        <v>154</v>
      </c>
      <c r="O5" s="82" t="s">
        <v>155</v>
      </c>
      <c r="P5" s="82" t="s">
        <v>156</v>
      </c>
      <c r="Q5" s="82" t="s">
        <v>157</v>
      </c>
      <c r="R5" s="82" t="s">
        <v>158</v>
      </c>
      <c r="S5" s="82" t="s">
        <v>159</v>
      </c>
      <c r="T5" s="6" t="s">
        <v>160</v>
      </c>
      <c r="U5" s="293"/>
      <c r="V5" s="293"/>
      <c r="W5" s="293"/>
      <c r="X5" s="293"/>
      <c r="Y5" s="293"/>
      <c r="Z5" s="293"/>
      <c r="AA5" s="293"/>
    </row>
    <row r="6" spans="2:27" ht="12" customHeight="1">
      <c r="B6" s="80"/>
      <c r="C6" s="80"/>
      <c r="D6" s="81" t="s">
        <v>161</v>
      </c>
      <c r="E6" s="82" t="s">
        <v>161</v>
      </c>
      <c r="F6" s="82" t="s">
        <v>161</v>
      </c>
      <c r="G6" s="82" t="s">
        <v>161</v>
      </c>
      <c r="H6" s="82" t="s">
        <v>161</v>
      </c>
      <c r="I6" s="82" t="s">
        <v>161</v>
      </c>
      <c r="J6" s="82" t="s">
        <v>161</v>
      </c>
      <c r="K6" s="82" t="s">
        <v>161</v>
      </c>
      <c r="L6" s="82" t="s">
        <v>161</v>
      </c>
      <c r="M6" s="82" t="s">
        <v>161</v>
      </c>
      <c r="N6" s="82" t="s">
        <v>161</v>
      </c>
      <c r="O6" s="82" t="s">
        <v>161</v>
      </c>
      <c r="P6" s="82" t="s">
        <v>161</v>
      </c>
      <c r="Q6" s="82" t="s">
        <v>161</v>
      </c>
      <c r="R6" s="82" t="s">
        <v>161</v>
      </c>
      <c r="S6" s="82" t="s">
        <v>161</v>
      </c>
      <c r="T6" s="80"/>
      <c r="U6" s="293"/>
      <c r="V6" s="293"/>
      <c r="W6" s="293"/>
      <c r="X6" s="293"/>
      <c r="Y6" s="293"/>
      <c r="Z6" s="293"/>
      <c r="AA6" s="293"/>
    </row>
    <row r="7" spans="2:27" ht="12" customHeight="1">
      <c r="B7" s="80"/>
      <c r="C7" s="7"/>
      <c r="D7" s="81" t="s">
        <v>145</v>
      </c>
      <c r="E7" s="82" t="s">
        <v>146</v>
      </c>
      <c r="F7" s="82" t="s">
        <v>147</v>
      </c>
      <c r="G7" s="82" t="s">
        <v>148</v>
      </c>
      <c r="H7" s="82" t="s">
        <v>149</v>
      </c>
      <c r="I7" s="82" t="s">
        <v>150</v>
      </c>
      <c r="J7" s="82" t="s">
        <v>151</v>
      </c>
      <c r="K7" s="82" t="s">
        <v>152</v>
      </c>
      <c r="L7" s="82" t="s">
        <v>153</v>
      </c>
      <c r="M7" s="82" t="s">
        <v>154</v>
      </c>
      <c r="N7" s="82" t="s">
        <v>155</v>
      </c>
      <c r="O7" s="82" t="s">
        <v>156</v>
      </c>
      <c r="P7" s="82" t="s">
        <v>157</v>
      </c>
      <c r="Q7" s="82" t="s">
        <v>158</v>
      </c>
      <c r="R7" s="82" t="s">
        <v>159</v>
      </c>
      <c r="S7" s="82" t="s">
        <v>162</v>
      </c>
      <c r="T7" s="7"/>
      <c r="U7" s="293"/>
      <c r="V7" s="293"/>
      <c r="W7" s="293"/>
      <c r="X7" s="293"/>
      <c r="Y7" s="293"/>
      <c r="Z7" s="293"/>
      <c r="AA7" s="293"/>
    </row>
    <row r="8" spans="2:27" ht="12" customHeight="1">
      <c r="B8" s="265" t="s">
        <v>253</v>
      </c>
      <c r="C8" s="266">
        <v>30</v>
      </c>
      <c r="D8" s="267"/>
      <c r="E8" s="268"/>
      <c r="F8" s="268"/>
      <c r="G8" s="268"/>
      <c r="H8" s="268"/>
      <c r="I8" s="268"/>
      <c r="J8" s="268"/>
      <c r="K8" s="268"/>
      <c r="L8" s="268"/>
      <c r="M8" s="268"/>
      <c r="N8" s="268"/>
      <c r="O8" s="268"/>
      <c r="P8" s="268"/>
      <c r="Q8" s="268"/>
      <c r="R8" s="268"/>
      <c r="S8" s="269"/>
      <c r="T8" s="270">
        <f t="shared" ref="T8:T175" si="0">SUM(D8:S8)</f>
        <v>0</v>
      </c>
      <c r="U8" s="293"/>
      <c r="V8" s="293"/>
      <c r="W8" s="293"/>
      <c r="X8" s="293"/>
      <c r="Y8" s="293"/>
      <c r="Z8" s="293"/>
      <c r="AA8" s="293"/>
    </row>
    <row r="9" spans="2:27" ht="12" customHeight="1">
      <c r="B9" s="271" t="s">
        <v>254</v>
      </c>
      <c r="C9" s="272">
        <v>41</v>
      </c>
      <c r="D9" s="273"/>
      <c r="E9" s="274"/>
      <c r="F9" s="274"/>
      <c r="G9" s="274"/>
      <c r="H9" s="274"/>
      <c r="I9" s="274"/>
      <c r="J9" s="274"/>
      <c r="K9" s="274"/>
      <c r="L9" s="274"/>
      <c r="M9" s="274"/>
      <c r="N9" s="274"/>
      <c r="O9" s="274"/>
      <c r="P9" s="274"/>
      <c r="Q9" s="274"/>
      <c r="R9" s="274"/>
      <c r="S9" s="275"/>
      <c r="T9" s="276">
        <f t="shared" si="0"/>
        <v>0</v>
      </c>
      <c r="U9" s="293"/>
      <c r="V9" s="293"/>
      <c r="W9" s="293"/>
      <c r="X9" s="293"/>
      <c r="Y9" s="293"/>
      <c r="Z9" s="293"/>
      <c r="AA9" s="293"/>
    </row>
    <row r="10" spans="2:27" ht="12" customHeight="1">
      <c r="B10" s="271" t="s">
        <v>255</v>
      </c>
      <c r="C10" s="272">
        <v>101</v>
      </c>
      <c r="D10" s="273"/>
      <c r="E10" s="274"/>
      <c r="F10" s="274"/>
      <c r="G10" s="274"/>
      <c r="H10" s="274"/>
      <c r="I10" s="274"/>
      <c r="J10" s="274"/>
      <c r="K10" s="274"/>
      <c r="L10" s="274"/>
      <c r="M10" s="274"/>
      <c r="N10" s="274"/>
      <c r="O10" s="274"/>
      <c r="P10" s="274"/>
      <c r="Q10" s="274"/>
      <c r="R10" s="274"/>
      <c r="S10" s="275"/>
      <c r="T10" s="276">
        <f t="shared" si="0"/>
        <v>0</v>
      </c>
      <c r="U10" s="293"/>
      <c r="V10" s="293"/>
      <c r="W10" s="293"/>
      <c r="X10" s="293"/>
      <c r="Y10" s="293"/>
      <c r="Z10" s="293"/>
      <c r="AA10" s="293"/>
    </row>
    <row r="11" spans="2:27" ht="12" customHeight="1">
      <c r="B11" s="271" t="s">
        <v>256</v>
      </c>
      <c r="C11" s="272">
        <v>150</v>
      </c>
      <c r="D11" s="273"/>
      <c r="E11" s="274"/>
      <c r="F11" s="274"/>
      <c r="G11" s="274"/>
      <c r="H11" s="274"/>
      <c r="I11" s="274"/>
      <c r="J11" s="274"/>
      <c r="K11" s="274"/>
      <c r="L11" s="274"/>
      <c r="M11" s="274"/>
      <c r="N11" s="274"/>
      <c r="O11" s="274"/>
      <c r="P11" s="274"/>
      <c r="Q11" s="274"/>
      <c r="R11" s="274"/>
      <c r="S11" s="275"/>
      <c r="T11" s="276">
        <f t="shared" si="0"/>
        <v>0</v>
      </c>
      <c r="U11" s="293"/>
      <c r="V11" s="293"/>
      <c r="W11" s="293"/>
      <c r="X11" s="293"/>
      <c r="Y11" s="293"/>
      <c r="Z11" s="293"/>
      <c r="AA11" s="293"/>
    </row>
    <row r="12" spans="2:27" ht="12" customHeight="1">
      <c r="B12" s="271" t="s">
        <v>257</v>
      </c>
      <c r="C12" s="272">
        <v>201</v>
      </c>
      <c r="D12" s="273"/>
      <c r="E12" s="274"/>
      <c r="F12" s="274"/>
      <c r="G12" s="274"/>
      <c r="H12" s="274"/>
      <c r="I12" s="274"/>
      <c r="J12" s="274"/>
      <c r="K12" s="274"/>
      <c r="L12" s="274"/>
      <c r="M12" s="274"/>
      <c r="N12" s="274"/>
      <c r="O12" s="274"/>
      <c r="P12" s="274"/>
      <c r="Q12" s="274"/>
      <c r="R12" s="274"/>
      <c r="S12" s="275"/>
      <c r="T12" s="276">
        <f t="shared" si="0"/>
        <v>0</v>
      </c>
      <c r="U12" s="293"/>
      <c r="V12" s="293"/>
      <c r="W12" s="293"/>
      <c r="X12" s="293"/>
      <c r="Y12" s="293"/>
      <c r="Z12" s="293"/>
      <c r="AA12" s="293"/>
    </row>
    <row r="13" spans="2:27" ht="12" customHeight="1">
      <c r="B13" s="259" t="s">
        <v>258</v>
      </c>
      <c r="C13" s="272">
        <v>202</v>
      </c>
      <c r="D13" s="273"/>
      <c r="E13" s="274"/>
      <c r="F13" s="274"/>
      <c r="G13" s="274"/>
      <c r="H13" s="274"/>
      <c r="I13" s="274"/>
      <c r="J13" s="274"/>
      <c r="K13" s="274"/>
      <c r="L13" s="274"/>
      <c r="M13" s="274"/>
      <c r="N13" s="274"/>
      <c r="O13" s="274"/>
      <c r="P13" s="274"/>
      <c r="Q13" s="274"/>
      <c r="R13" s="274"/>
      <c r="S13" s="275"/>
      <c r="T13" s="276">
        <f t="shared" si="0"/>
        <v>0</v>
      </c>
      <c r="U13" s="293"/>
      <c r="V13" s="293"/>
      <c r="W13" s="293"/>
      <c r="X13" s="293"/>
      <c r="Y13" s="293"/>
      <c r="Z13" s="293"/>
      <c r="AA13" s="293"/>
    </row>
    <row r="14" spans="2:27" ht="12" customHeight="1">
      <c r="B14" s="259" t="s">
        <v>259</v>
      </c>
      <c r="C14" s="272">
        <v>237</v>
      </c>
      <c r="D14" s="277"/>
      <c r="E14" s="278"/>
      <c r="F14" s="278"/>
      <c r="G14" s="278"/>
      <c r="H14" s="278"/>
      <c r="I14" s="278"/>
      <c r="J14" s="278"/>
      <c r="K14" s="278"/>
      <c r="L14" s="278"/>
      <c r="M14" s="278"/>
      <c r="N14" s="278"/>
      <c r="O14" s="278"/>
      <c r="P14" s="278"/>
      <c r="Q14" s="278"/>
      <c r="R14" s="278"/>
      <c r="S14" s="279"/>
      <c r="T14" s="280">
        <f t="shared" si="0"/>
        <v>0</v>
      </c>
      <c r="U14" s="293"/>
      <c r="V14" s="293"/>
      <c r="W14" s="293"/>
      <c r="X14" s="293"/>
      <c r="Y14" s="293"/>
      <c r="Z14" s="293"/>
      <c r="AA14" s="293"/>
    </row>
    <row r="15" spans="2:27" ht="12" customHeight="1">
      <c r="B15" s="271"/>
      <c r="C15" s="281" t="s">
        <v>160</v>
      </c>
      <c r="D15" s="282">
        <f t="shared" ref="D15:S15" si="1">SUM(D8:D14)</f>
        <v>0</v>
      </c>
      <c r="E15" s="283">
        <f t="shared" si="1"/>
        <v>0</v>
      </c>
      <c r="F15" s="283">
        <f t="shared" si="1"/>
        <v>0</v>
      </c>
      <c r="G15" s="283">
        <f t="shared" si="1"/>
        <v>0</v>
      </c>
      <c r="H15" s="283">
        <f t="shared" si="1"/>
        <v>0</v>
      </c>
      <c r="I15" s="283">
        <f t="shared" si="1"/>
        <v>0</v>
      </c>
      <c r="J15" s="283">
        <f t="shared" si="1"/>
        <v>0</v>
      </c>
      <c r="K15" s="283">
        <f t="shared" si="1"/>
        <v>0</v>
      </c>
      <c r="L15" s="283">
        <f t="shared" si="1"/>
        <v>0</v>
      </c>
      <c r="M15" s="283">
        <f t="shared" si="1"/>
        <v>0</v>
      </c>
      <c r="N15" s="283">
        <f t="shared" si="1"/>
        <v>0</v>
      </c>
      <c r="O15" s="283">
        <f t="shared" si="1"/>
        <v>0</v>
      </c>
      <c r="P15" s="283">
        <f t="shared" si="1"/>
        <v>0</v>
      </c>
      <c r="Q15" s="283">
        <f t="shared" si="1"/>
        <v>0</v>
      </c>
      <c r="R15" s="283">
        <f t="shared" si="1"/>
        <v>0</v>
      </c>
      <c r="S15" s="283">
        <f t="shared" si="1"/>
        <v>0</v>
      </c>
      <c r="T15" s="284">
        <f t="shared" si="0"/>
        <v>0</v>
      </c>
      <c r="U15" s="293"/>
      <c r="V15" s="293"/>
      <c r="W15" s="293"/>
      <c r="X15" s="293"/>
      <c r="Y15" s="293"/>
      <c r="Z15" s="293"/>
      <c r="AA15" s="293"/>
    </row>
    <row r="16" spans="2:27" ht="12" customHeight="1">
      <c r="B16" s="249" t="s">
        <v>260</v>
      </c>
      <c r="C16" s="96">
        <v>30</v>
      </c>
      <c r="D16" s="204">
        <v>0</v>
      </c>
      <c r="E16" s="205">
        <v>0</v>
      </c>
      <c r="F16" s="205">
        <v>0</v>
      </c>
      <c r="G16" s="205">
        <v>0</v>
      </c>
      <c r="H16" s="205">
        <v>0</v>
      </c>
      <c r="I16" s="205">
        <v>0</v>
      </c>
      <c r="J16" s="205">
        <v>0</v>
      </c>
      <c r="K16" s="205">
        <v>0</v>
      </c>
      <c r="L16" s="205">
        <v>0</v>
      </c>
      <c r="M16" s="205">
        <v>0</v>
      </c>
      <c r="N16" s="205">
        <v>0</v>
      </c>
      <c r="O16" s="205">
        <v>0</v>
      </c>
      <c r="P16" s="205">
        <v>0</v>
      </c>
      <c r="Q16" s="205">
        <v>0</v>
      </c>
      <c r="R16" s="205">
        <v>0</v>
      </c>
      <c r="S16" s="206">
        <v>0</v>
      </c>
      <c r="T16" s="107">
        <f t="shared" si="0"/>
        <v>0</v>
      </c>
      <c r="U16" s="293"/>
      <c r="V16" s="293"/>
      <c r="W16" s="293"/>
      <c r="X16" s="293"/>
      <c r="Y16" s="293"/>
      <c r="Z16" s="293"/>
      <c r="AA16" s="293"/>
    </row>
    <row r="17" spans="2:27" ht="12" customHeight="1">
      <c r="B17" s="189" t="s">
        <v>254</v>
      </c>
      <c r="C17" s="85">
        <v>41</v>
      </c>
      <c r="D17" s="207"/>
      <c r="E17" s="203"/>
      <c r="F17" s="203"/>
      <c r="G17" s="203"/>
      <c r="H17" s="203"/>
      <c r="I17" s="203"/>
      <c r="J17" s="203"/>
      <c r="K17" s="203"/>
      <c r="L17" s="203"/>
      <c r="M17" s="203"/>
      <c r="N17" s="203"/>
      <c r="O17" s="203"/>
      <c r="P17" s="203"/>
      <c r="Q17" s="203"/>
      <c r="R17" s="203"/>
      <c r="S17" s="208"/>
      <c r="T17" s="90">
        <f t="shared" si="0"/>
        <v>0</v>
      </c>
      <c r="U17" s="293"/>
      <c r="V17" s="293"/>
      <c r="W17" s="293"/>
      <c r="X17" s="293"/>
      <c r="Y17" s="293"/>
      <c r="Z17" s="293"/>
      <c r="AA17" s="293"/>
    </row>
    <row r="18" spans="2:27" ht="12" customHeight="1">
      <c r="B18" s="189" t="s">
        <v>261</v>
      </c>
      <c r="C18" s="85">
        <v>101</v>
      </c>
      <c r="D18" s="207">
        <v>0</v>
      </c>
      <c r="E18" s="203">
        <v>0</v>
      </c>
      <c r="F18" s="203">
        <v>0</v>
      </c>
      <c r="G18" s="203">
        <v>0</v>
      </c>
      <c r="H18" s="203">
        <v>0</v>
      </c>
      <c r="I18" s="203">
        <v>0</v>
      </c>
      <c r="J18" s="203">
        <v>0</v>
      </c>
      <c r="K18" s="203">
        <v>0</v>
      </c>
      <c r="L18" s="203">
        <v>0</v>
      </c>
      <c r="M18" s="203">
        <v>0</v>
      </c>
      <c r="N18" s="203">
        <v>0</v>
      </c>
      <c r="O18" s="203">
        <v>0</v>
      </c>
      <c r="P18" s="203">
        <v>0</v>
      </c>
      <c r="Q18" s="203">
        <v>0</v>
      </c>
      <c r="R18" s="203">
        <v>0</v>
      </c>
      <c r="S18" s="208">
        <v>0</v>
      </c>
      <c r="T18" s="90">
        <f t="shared" si="0"/>
        <v>0</v>
      </c>
      <c r="U18" s="293"/>
      <c r="V18" s="293"/>
      <c r="W18" s="293"/>
      <c r="X18" s="293"/>
      <c r="Y18" s="293"/>
      <c r="Z18" s="293"/>
      <c r="AA18" s="293"/>
    </row>
    <row r="19" spans="2:27" ht="12" customHeight="1">
      <c r="B19" s="189" t="s">
        <v>256</v>
      </c>
      <c r="C19" s="85">
        <v>150</v>
      </c>
      <c r="D19" s="207"/>
      <c r="E19" s="203"/>
      <c r="F19" s="203"/>
      <c r="G19" s="203"/>
      <c r="H19" s="203"/>
      <c r="I19" s="203"/>
      <c r="J19" s="203"/>
      <c r="K19" s="203"/>
      <c r="L19" s="203"/>
      <c r="M19" s="203"/>
      <c r="N19" s="203"/>
      <c r="O19" s="203"/>
      <c r="P19" s="203"/>
      <c r="Q19" s="203"/>
      <c r="R19" s="203"/>
      <c r="S19" s="208"/>
      <c r="T19" s="90">
        <f t="shared" si="0"/>
        <v>0</v>
      </c>
      <c r="U19" s="293"/>
      <c r="V19" s="293"/>
      <c r="W19" s="293"/>
      <c r="X19" s="293"/>
      <c r="Y19" s="293"/>
      <c r="Z19" s="293"/>
      <c r="AA19" s="293"/>
    </row>
    <row r="20" spans="2:27" ht="12" customHeight="1">
      <c r="B20" s="189" t="s">
        <v>262</v>
      </c>
      <c r="C20" s="85">
        <v>201</v>
      </c>
      <c r="D20" s="207"/>
      <c r="E20" s="203"/>
      <c r="F20" s="203"/>
      <c r="G20" s="203"/>
      <c r="H20" s="203"/>
      <c r="I20" s="203"/>
      <c r="J20" s="203"/>
      <c r="K20" s="203"/>
      <c r="L20" s="203"/>
      <c r="M20" s="203"/>
      <c r="N20" s="203"/>
      <c r="O20" s="203"/>
      <c r="P20" s="203"/>
      <c r="Q20" s="203"/>
      <c r="R20" s="203"/>
      <c r="S20" s="208"/>
      <c r="T20" s="90">
        <f t="shared" si="0"/>
        <v>0</v>
      </c>
      <c r="U20" s="293"/>
      <c r="V20" s="293"/>
      <c r="W20" s="293"/>
      <c r="X20" s="293"/>
      <c r="Y20" s="293"/>
      <c r="Z20" s="293"/>
      <c r="AA20" s="293"/>
    </row>
    <row r="21" spans="2:27" ht="12" customHeight="1">
      <c r="B21" s="189"/>
      <c r="C21" s="85">
        <v>202</v>
      </c>
      <c r="D21" s="207"/>
      <c r="E21" s="203"/>
      <c r="F21" s="203"/>
      <c r="G21" s="203"/>
      <c r="H21" s="203"/>
      <c r="I21" s="203"/>
      <c r="J21" s="203"/>
      <c r="K21" s="203"/>
      <c r="L21" s="203"/>
      <c r="M21" s="203"/>
      <c r="N21" s="203"/>
      <c r="O21" s="203"/>
      <c r="P21" s="203"/>
      <c r="Q21" s="203"/>
      <c r="R21" s="203"/>
      <c r="S21" s="208"/>
      <c r="T21" s="90">
        <f t="shared" si="0"/>
        <v>0</v>
      </c>
      <c r="U21" s="293"/>
      <c r="V21" s="293"/>
      <c r="W21" s="293"/>
      <c r="X21" s="293"/>
      <c r="Y21" s="293"/>
      <c r="Z21" s="293"/>
      <c r="AA21" s="293"/>
    </row>
    <row r="22" spans="2:27" ht="12" customHeight="1">
      <c r="B22" s="189"/>
      <c r="C22" s="85">
        <v>237</v>
      </c>
      <c r="D22" s="209"/>
      <c r="E22" s="210"/>
      <c r="F22" s="210"/>
      <c r="G22" s="210"/>
      <c r="H22" s="210"/>
      <c r="I22" s="210"/>
      <c r="J22" s="210"/>
      <c r="K22" s="210"/>
      <c r="L22" s="210"/>
      <c r="M22" s="210"/>
      <c r="N22" s="210"/>
      <c r="O22" s="210"/>
      <c r="P22" s="210"/>
      <c r="Q22" s="210"/>
      <c r="R22" s="210"/>
      <c r="S22" s="211"/>
      <c r="T22" s="202">
        <f t="shared" si="0"/>
        <v>0</v>
      </c>
      <c r="U22" s="293"/>
      <c r="V22" s="293"/>
      <c r="W22" s="293"/>
      <c r="X22" s="293"/>
      <c r="Y22" s="293"/>
      <c r="Z22" s="293"/>
      <c r="AA22" s="293"/>
    </row>
    <row r="23" spans="2:27" ht="12" customHeight="1">
      <c r="B23" s="250"/>
      <c r="C23" s="33" t="s">
        <v>160</v>
      </c>
      <c r="D23" s="103">
        <f t="shared" ref="D23:S23" si="2">SUM(D16:D22)</f>
        <v>0</v>
      </c>
      <c r="E23" s="95">
        <f t="shared" si="2"/>
        <v>0</v>
      </c>
      <c r="F23" s="95">
        <f t="shared" si="2"/>
        <v>0</v>
      </c>
      <c r="G23" s="95">
        <f t="shared" si="2"/>
        <v>0</v>
      </c>
      <c r="H23" s="95">
        <f t="shared" si="2"/>
        <v>0</v>
      </c>
      <c r="I23" s="95">
        <f t="shared" si="2"/>
        <v>0</v>
      </c>
      <c r="J23" s="95">
        <f t="shared" si="2"/>
        <v>0</v>
      </c>
      <c r="K23" s="95">
        <f t="shared" si="2"/>
        <v>0</v>
      </c>
      <c r="L23" s="95">
        <f t="shared" si="2"/>
        <v>0</v>
      </c>
      <c r="M23" s="95">
        <f t="shared" si="2"/>
        <v>0</v>
      </c>
      <c r="N23" s="95">
        <f t="shared" si="2"/>
        <v>0</v>
      </c>
      <c r="O23" s="95">
        <f t="shared" si="2"/>
        <v>0</v>
      </c>
      <c r="P23" s="95">
        <f t="shared" si="2"/>
        <v>0</v>
      </c>
      <c r="Q23" s="95">
        <f t="shared" si="2"/>
        <v>0</v>
      </c>
      <c r="R23" s="95">
        <f t="shared" si="2"/>
        <v>0</v>
      </c>
      <c r="S23" s="95">
        <f t="shared" si="2"/>
        <v>0</v>
      </c>
      <c r="T23" s="13">
        <f t="shared" si="0"/>
        <v>0</v>
      </c>
      <c r="U23" s="293"/>
      <c r="V23" s="293"/>
      <c r="W23" s="293"/>
      <c r="X23" s="293"/>
      <c r="Y23" s="293"/>
      <c r="Z23" s="293"/>
      <c r="AA23" s="293"/>
    </row>
    <row r="24" spans="2:27" ht="12" customHeight="1">
      <c r="B24" s="249" t="s">
        <v>263</v>
      </c>
      <c r="C24" s="96">
        <v>30</v>
      </c>
      <c r="D24" s="204">
        <v>0</v>
      </c>
      <c r="E24" s="205">
        <v>0</v>
      </c>
      <c r="F24" s="205">
        <v>0</v>
      </c>
      <c r="G24" s="205">
        <v>0</v>
      </c>
      <c r="H24" s="205">
        <v>0</v>
      </c>
      <c r="I24" s="205">
        <v>0</v>
      </c>
      <c r="J24" s="205">
        <v>0</v>
      </c>
      <c r="K24" s="205">
        <v>0</v>
      </c>
      <c r="L24" s="205">
        <v>0</v>
      </c>
      <c r="M24" s="205">
        <v>0</v>
      </c>
      <c r="N24" s="205">
        <v>0</v>
      </c>
      <c r="O24" s="205">
        <v>0</v>
      </c>
      <c r="P24" s="205">
        <v>0</v>
      </c>
      <c r="Q24" s="205">
        <v>0</v>
      </c>
      <c r="R24" s="205">
        <v>0</v>
      </c>
      <c r="S24" s="206">
        <v>0</v>
      </c>
      <c r="T24" s="107">
        <f t="shared" si="0"/>
        <v>0</v>
      </c>
      <c r="U24" s="293"/>
      <c r="V24" s="293"/>
      <c r="W24" s="293"/>
      <c r="X24" s="293"/>
      <c r="Y24" s="293"/>
      <c r="Z24" s="293"/>
      <c r="AA24" s="293"/>
    </row>
    <row r="25" spans="2:27" ht="12" customHeight="1">
      <c r="B25" s="189" t="s">
        <v>254</v>
      </c>
      <c r="C25" s="85">
        <v>41</v>
      </c>
      <c r="D25" s="207"/>
      <c r="E25" s="203"/>
      <c r="F25" s="203"/>
      <c r="G25" s="203"/>
      <c r="H25" s="203"/>
      <c r="I25" s="203"/>
      <c r="J25" s="203"/>
      <c r="K25" s="203"/>
      <c r="L25" s="203"/>
      <c r="M25" s="203"/>
      <c r="N25" s="203"/>
      <c r="O25" s="203"/>
      <c r="P25" s="203"/>
      <c r="Q25" s="203"/>
      <c r="R25" s="203"/>
      <c r="S25" s="208"/>
      <c r="T25" s="90">
        <f t="shared" si="0"/>
        <v>0</v>
      </c>
      <c r="U25" s="293"/>
      <c r="V25" s="293"/>
      <c r="W25" s="293"/>
      <c r="X25" s="293"/>
      <c r="Y25" s="293"/>
      <c r="Z25" s="293"/>
      <c r="AA25" s="293"/>
    </row>
    <row r="26" spans="2:27" ht="12" customHeight="1">
      <c r="B26" s="189" t="s">
        <v>261</v>
      </c>
      <c r="C26" s="85">
        <v>101</v>
      </c>
      <c r="D26" s="207"/>
      <c r="E26" s="203"/>
      <c r="F26" s="203"/>
      <c r="G26" s="203"/>
      <c r="H26" s="203"/>
      <c r="I26" s="203"/>
      <c r="J26" s="203"/>
      <c r="K26" s="203"/>
      <c r="L26" s="203"/>
      <c r="M26" s="203"/>
      <c r="N26" s="203"/>
      <c r="O26" s="203"/>
      <c r="P26" s="203"/>
      <c r="Q26" s="203"/>
      <c r="R26" s="203"/>
      <c r="S26" s="208"/>
      <c r="T26" s="90">
        <f t="shared" si="0"/>
        <v>0</v>
      </c>
      <c r="U26" s="293"/>
      <c r="V26" s="293"/>
      <c r="W26" s="293"/>
      <c r="X26" s="293"/>
      <c r="Y26" s="293"/>
      <c r="Z26" s="293"/>
      <c r="AA26" s="293"/>
    </row>
    <row r="27" spans="2:27" ht="12" customHeight="1">
      <c r="B27" s="189" t="s">
        <v>256</v>
      </c>
      <c r="C27" s="85">
        <v>150</v>
      </c>
      <c r="D27" s="207"/>
      <c r="E27" s="203"/>
      <c r="F27" s="203"/>
      <c r="G27" s="203"/>
      <c r="H27" s="203"/>
      <c r="I27" s="203"/>
      <c r="J27" s="203"/>
      <c r="K27" s="203"/>
      <c r="L27" s="203"/>
      <c r="M27" s="203"/>
      <c r="N27" s="203"/>
      <c r="O27" s="203"/>
      <c r="P27" s="203"/>
      <c r="Q27" s="203"/>
      <c r="R27" s="203"/>
      <c r="S27" s="208"/>
      <c r="T27" s="90">
        <f t="shared" si="0"/>
        <v>0</v>
      </c>
      <c r="U27" s="293"/>
      <c r="V27" s="293"/>
      <c r="W27" s="293"/>
      <c r="X27" s="293"/>
      <c r="Y27" s="293"/>
      <c r="Z27" s="293"/>
      <c r="AA27" s="293"/>
    </row>
    <row r="28" spans="2:27" ht="12" customHeight="1">
      <c r="B28" s="189" t="s">
        <v>262</v>
      </c>
      <c r="C28" s="85">
        <v>201</v>
      </c>
      <c r="D28" s="207"/>
      <c r="E28" s="203"/>
      <c r="F28" s="203"/>
      <c r="G28" s="203"/>
      <c r="H28" s="203"/>
      <c r="I28" s="203"/>
      <c r="J28" s="203"/>
      <c r="K28" s="203"/>
      <c r="L28" s="203"/>
      <c r="M28" s="203"/>
      <c r="N28" s="203"/>
      <c r="O28" s="203"/>
      <c r="P28" s="203"/>
      <c r="Q28" s="203"/>
      <c r="R28" s="203"/>
      <c r="S28" s="208"/>
      <c r="T28" s="90">
        <f t="shared" si="0"/>
        <v>0</v>
      </c>
      <c r="U28" s="293"/>
      <c r="V28" s="293"/>
      <c r="W28" s="293"/>
      <c r="X28" s="293"/>
      <c r="Y28" s="293"/>
      <c r="Z28" s="293"/>
      <c r="AA28" s="293"/>
    </row>
    <row r="29" spans="2:27" ht="12" customHeight="1">
      <c r="B29" s="189"/>
      <c r="C29" s="85">
        <v>202</v>
      </c>
      <c r="D29" s="207"/>
      <c r="E29" s="203"/>
      <c r="F29" s="203"/>
      <c r="G29" s="203"/>
      <c r="H29" s="203"/>
      <c r="I29" s="203"/>
      <c r="J29" s="203"/>
      <c r="K29" s="203"/>
      <c r="L29" s="203"/>
      <c r="M29" s="203"/>
      <c r="N29" s="203"/>
      <c r="O29" s="203"/>
      <c r="P29" s="203"/>
      <c r="Q29" s="203"/>
      <c r="R29" s="203"/>
      <c r="S29" s="208"/>
      <c r="T29" s="90">
        <f t="shared" si="0"/>
        <v>0</v>
      </c>
      <c r="U29" s="293"/>
      <c r="V29" s="293"/>
      <c r="W29" s="293"/>
      <c r="X29" s="293"/>
      <c r="Y29" s="293"/>
      <c r="Z29" s="293"/>
      <c r="AA29" s="293"/>
    </row>
    <row r="30" spans="2:27" ht="12" customHeight="1">
      <c r="B30" s="189"/>
      <c r="C30" s="85">
        <v>237</v>
      </c>
      <c r="D30" s="209"/>
      <c r="E30" s="210"/>
      <c r="F30" s="210"/>
      <c r="G30" s="210"/>
      <c r="H30" s="210"/>
      <c r="I30" s="210"/>
      <c r="J30" s="210"/>
      <c r="K30" s="210"/>
      <c r="L30" s="210"/>
      <c r="M30" s="210"/>
      <c r="N30" s="210"/>
      <c r="O30" s="210"/>
      <c r="P30" s="210"/>
      <c r="Q30" s="210"/>
      <c r="R30" s="210"/>
      <c r="S30" s="211"/>
      <c r="T30" s="202">
        <f t="shared" si="0"/>
        <v>0</v>
      </c>
      <c r="U30" s="293"/>
      <c r="V30" s="293"/>
      <c r="W30" s="293"/>
      <c r="X30" s="293"/>
      <c r="Y30" s="293"/>
      <c r="Z30" s="293"/>
      <c r="AA30" s="293"/>
    </row>
    <row r="31" spans="2:27" ht="12" customHeight="1">
      <c r="B31" s="250"/>
      <c r="C31" s="33" t="s">
        <v>160</v>
      </c>
      <c r="D31" s="103">
        <f t="shared" ref="D31:S31" si="3">SUM(D24:D30)</f>
        <v>0</v>
      </c>
      <c r="E31" s="95">
        <f t="shared" si="3"/>
        <v>0</v>
      </c>
      <c r="F31" s="95">
        <f t="shared" si="3"/>
        <v>0</v>
      </c>
      <c r="G31" s="95">
        <f t="shared" si="3"/>
        <v>0</v>
      </c>
      <c r="H31" s="95">
        <f t="shared" si="3"/>
        <v>0</v>
      </c>
      <c r="I31" s="95">
        <f t="shared" si="3"/>
        <v>0</v>
      </c>
      <c r="J31" s="95">
        <f t="shared" si="3"/>
        <v>0</v>
      </c>
      <c r="K31" s="95">
        <f t="shared" si="3"/>
        <v>0</v>
      </c>
      <c r="L31" s="95">
        <f t="shared" si="3"/>
        <v>0</v>
      </c>
      <c r="M31" s="95">
        <f t="shared" si="3"/>
        <v>0</v>
      </c>
      <c r="N31" s="95">
        <f t="shared" si="3"/>
        <v>0</v>
      </c>
      <c r="O31" s="95">
        <f t="shared" si="3"/>
        <v>0</v>
      </c>
      <c r="P31" s="95">
        <f t="shared" si="3"/>
        <v>0</v>
      </c>
      <c r="Q31" s="95">
        <f t="shared" si="3"/>
        <v>0</v>
      </c>
      <c r="R31" s="95">
        <f t="shared" si="3"/>
        <v>0</v>
      </c>
      <c r="S31" s="95">
        <f t="shared" si="3"/>
        <v>0</v>
      </c>
      <c r="T31" s="13">
        <f t="shared" si="0"/>
        <v>0</v>
      </c>
      <c r="U31" s="293"/>
      <c r="V31" s="293"/>
      <c r="W31" s="293"/>
      <c r="X31" s="293"/>
      <c r="Y31" s="293"/>
      <c r="Z31" s="293"/>
      <c r="AA31" s="293"/>
    </row>
    <row r="32" spans="2:27" ht="12" customHeight="1">
      <c r="B32" s="249" t="s">
        <v>253</v>
      </c>
      <c r="C32" s="96">
        <v>30</v>
      </c>
      <c r="D32" s="204"/>
      <c r="E32" s="205"/>
      <c r="F32" s="205"/>
      <c r="G32" s="205"/>
      <c r="H32" s="205"/>
      <c r="I32" s="205"/>
      <c r="J32" s="205"/>
      <c r="K32" s="205"/>
      <c r="L32" s="205"/>
      <c r="M32" s="205"/>
      <c r="N32" s="205"/>
      <c r="O32" s="205"/>
      <c r="P32" s="205"/>
      <c r="Q32" s="205"/>
      <c r="R32" s="205"/>
      <c r="S32" s="206"/>
      <c r="T32" s="107"/>
      <c r="U32" s="293"/>
      <c r="V32" s="293"/>
      <c r="W32" s="293"/>
      <c r="X32" s="293"/>
      <c r="Y32" s="293"/>
      <c r="Z32" s="293"/>
      <c r="AA32" s="293"/>
    </row>
    <row r="33" spans="2:27" ht="12" customHeight="1">
      <c r="B33" s="189" t="s">
        <v>254</v>
      </c>
      <c r="C33" s="85">
        <v>41</v>
      </c>
      <c r="D33" s="207"/>
      <c r="E33" s="203"/>
      <c r="F33" s="203"/>
      <c r="G33" s="203"/>
      <c r="H33" s="203"/>
      <c r="I33" s="203"/>
      <c r="J33" s="203"/>
      <c r="K33" s="203"/>
      <c r="L33" s="203"/>
      <c r="M33" s="203"/>
      <c r="N33" s="203"/>
      <c r="O33" s="203"/>
      <c r="P33" s="203"/>
      <c r="Q33" s="203"/>
      <c r="R33" s="203"/>
      <c r="S33" s="208"/>
      <c r="T33" s="90"/>
      <c r="U33" s="293"/>
      <c r="V33" s="293"/>
      <c r="W33" s="293"/>
      <c r="X33" s="293"/>
      <c r="Y33" s="293"/>
      <c r="Z33" s="293"/>
      <c r="AA33" s="293"/>
    </row>
    <row r="34" spans="2:27" ht="12" customHeight="1">
      <c r="B34" s="189" t="s">
        <v>262</v>
      </c>
      <c r="C34" s="85">
        <v>101</v>
      </c>
      <c r="D34" s="207"/>
      <c r="E34" s="203"/>
      <c r="F34" s="203"/>
      <c r="G34" s="203"/>
      <c r="H34" s="203"/>
      <c r="I34" s="203"/>
      <c r="J34" s="203"/>
      <c r="K34" s="203"/>
      <c r="L34" s="203"/>
      <c r="M34" s="203"/>
      <c r="N34" s="203"/>
      <c r="O34" s="203"/>
      <c r="P34" s="203"/>
      <c r="Q34" s="203"/>
      <c r="R34" s="203"/>
      <c r="S34" s="208"/>
      <c r="T34" s="90"/>
      <c r="U34" s="293"/>
      <c r="V34" s="293"/>
      <c r="W34" s="293"/>
      <c r="X34" s="293"/>
      <c r="Y34" s="293"/>
      <c r="Z34" s="293"/>
      <c r="AA34" s="293"/>
    </row>
    <row r="35" spans="2:27" ht="12" customHeight="1">
      <c r="B35" s="189" t="s">
        <v>256</v>
      </c>
      <c r="C35" s="85">
        <v>150</v>
      </c>
      <c r="D35" s="207"/>
      <c r="E35" s="203"/>
      <c r="F35" s="203"/>
      <c r="G35" s="218" t="s">
        <v>280</v>
      </c>
      <c r="H35" s="218"/>
      <c r="I35" s="203"/>
      <c r="J35" s="203"/>
      <c r="K35" s="203"/>
      <c r="L35" s="203"/>
      <c r="M35" s="203"/>
      <c r="N35" s="203"/>
      <c r="O35" s="203"/>
      <c r="P35" s="203"/>
      <c r="Q35" s="203"/>
      <c r="R35" s="203"/>
      <c r="S35" s="208"/>
      <c r="T35" s="90"/>
      <c r="U35" s="293"/>
      <c r="V35" s="293"/>
      <c r="W35" s="293"/>
      <c r="X35" s="293"/>
      <c r="Y35" s="293"/>
      <c r="Z35" s="293"/>
      <c r="AA35" s="293"/>
    </row>
    <row r="36" spans="2:27" ht="12" customHeight="1">
      <c r="B36" s="189" t="s">
        <v>264</v>
      </c>
      <c r="C36" s="85">
        <v>201</v>
      </c>
      <c r="D36" s="207"/>
      <c r="E36" s="203"/>
      <c r="F36" s="203"/>
      <c r="G36" s="203"/>
      <c r="H36" s="203"/>
      <c r="I36" s="203"/>
      <c r="J36" s="203"/>
      <c r="K36" s="203"/>
      <c r="L36" s="203"/>
      <c r="M36" s="203"/>
      <c r="N36" s="203"/>
      <c r="O36" s="203"/>
      <c r="P36" s="203"/>
      <c r="Q36" s="203"/>
      <c r="R36" s="203"/>
      <c r="S36" s="208"/>
      <c r="T36" s="90"/>
      <c r="U36" s="293"/>
      <c r="V36" s="293"/>
      <c r="W36" s="293"/>
      <c r="X36" s="293"/>
      <c r="Y36" s="293"/>
      <c r="Z36" s="293"/>
      <c r="AA36" s="293"/>
    </row>
    <row r="37" spans="2:27" ht="12" customHeight="1">
      <c r="B37" s="189"/>
      <c r="C37" s="85">
        <v>202</v>
      </c>
      <c r="D37" s="207"/>
      <c r="E37" s="203"/>
      <c r="F37" s="203"/>
      <c r="G37" s="203"/>
      <c r="H37" s="203"/>
      <c r="I37" s="203"/>
      <c r="J37" s="203"/>
      <c r="K37" s="203"/>
      <c r="L37" s="203"/>
      <c r="M37" s="203"/>
      <c r="N37" s="203"/>
      <c r="O37" s="203"/>
      <c r="P37" s="203"/>
      <c r="Q37" s="203"/>
      <c r="R37" s="203"/>
      <c r="S37" s="208"/>
      <c r="T37" s="90"/>
      <c r="U37" s="293"/>
      <c r="V37" s="293"/>
      <c r="W37" s="293"/>
      <c r="X37" s="293"/>
      <c r="Y37" s="293"/>
      <c r="Z37" s="293"/>
      <c r="AA37" s="293"/>
    </row>
    <row r="38" spans="2:27" ht="12" customHeight="1">
      <c r="B38" s="189"/>
      <c r="C38" s="85">
        <v>237</v>
      </c>
      <c r="D38" s="209"/>
      <c r="E38" s="210"/>
      <c r="F38" s="210"/>
      <c r="G38" s="210"/>
      <c r="H38" s="210"/>
      <c r="I38" s="210"/>
      <c r="J38" s="210"/>
      <c r="K38" s="210"/>
      <c r="L38" s="210"/>
      <c r="M38" s="210"/>
      <c r="N38" s="210"/>
      <c r="O38" s="210"/>
      <c r="P38" s="210"/>
      <c r="Q38" s="210"/>
      <c r="R38" s="210"/>
      <c r="S38" s="211"/>
      <c r="T38" s="202"/>
      <c r="U38" s="293"/>
      <c r="V38" s="293"/>
      <c r="W38" s="293"/>
      <c r="X38" s="293"/>
      <c r="Y38" s="293"/>
      <c r="Z38" s="293"/>
      <c r="AA38" s="293"/>
    </row>
    <row r="39" spans="2:27" ht="12" customHeight="1">
      <c r="B39" s="250"/>
      <c r="C39" s="33" t="s">
        <v>160</v>
      </c>
      <c r="D39" s="103"/>
      <c r="E39" s="95"/>
      <c r="F39" s="95"/>
      <c r="G39" s="95"/>
      <c r="H39" s="95"/>
      <c r="I39" s="95"/>
      <c r="J39" s="95"/>
      <c r="K39" s="95"/>
      <c r="L39" s="95"/>
      <c r="M39" s="95"/>
      <c r="N39" s="95"/>
      <c r="O39" s="95"/>
      <c r="P39" s="95"/>
      <c r="Q39" s="95"/>
      <c r="R39" s="95"/>
      <c r="S39" s="95"/>
      <c r="T39" s="13"/>
      <c r="U39" s="293"/>
      <c r="V39" s="293"/>
      <c r="W39" s="293"/>
      <c r="X39" s="293"/>
      <c r="Y39" s="293"/>
      <c r="Z39" s="293"/>
      <c r="AA39" s="293"/>
    </row>
    <row r="40" spans="2:27" ht="12" customHeight="1">
      <c r="B40" s="249" t="s">
        <v>265</v>
      </c>
      <c r="C40" s="96">
        <v>30</v>
      </c>
      <c r="D40" s="204"/>
      <c r="E40" s="205"/>
      <c r="F40" s="205"/>
      <c r="G40" s="205"/>
      <c r="H40" s="205"/>
      <c r="I40" s="205"/>
      <c r="J40" s="205"/>
      <c r="K40" s="205"/>
      <c r="L40" s="205"/>
      <c r="M40" s="205"/>
      <c r="N40" s="205"/>
      <c r="O40" s="205"/>
      <c r="P40" s="205"/>
      <c r="Q40" s="205"/>
      <c r="R40" s="205"/>
      <c r="S40" s="206"/>
      <c r="T40" s="107">
        <f t="shared" si="0"/>
        <v>0</v>
      </c>
      <c r="U40" s="293"/>
      <c r="V40" s="293"/>
      <c r="W40" s="293"/>
      <c r="X40" s="293"/>
      <c r="Y40" s="293"/>
      <c r="Z40" s="293"/>
      <c r="AA40" s="293"/>
    </row>
    <row r="41" spans="2:27" ht="12" customHeight="1">
      <c r="B41" s="189" t="s">
        <v>254</v>
      </c>
      <c r="C41" s="85">
        <v>41</v>
      </c>
      <c r="D41" s="207"/>
      <c r="E41" s="203"/>
      <c r="F41" s="203"/>
      <c r="G41" s="203"/>
      <c r="H41" s="203"/>
      <c r="I41" s="203"/>
      <c r="J41" s="203"/>
      <c r="K41" s="203"/>
      <c r="L41" s="203"/>
      <c r="M41" s="203"/>
      <c r="N41" s="203"/>
      <c r="O41" s="203"/>
      <c r="P41" s="203"/>
      <c r="Q41" s="203"/>
      <c r="R41" s="203"/>
      <c r="S41" s="208"/>
      <c r="T41" s="90">
        <f t="shared" si="0"/>
        <v>0</v>
      </c>
      <c r="U41" s="293"/>
      <c r="V41" s="293"/>
      <c r="W41" s="293"/>
      <c r="X41" s="293"/>
      <c r="Y41" s="293"/>
      <c r="Z41" s="293"/>
      <c r="AA41" s="293"/>
    </row>
    <row r="42" spans="2:27" ht="12" customHeight="1">
      <c r="B42" s="189" t="s">
        <v>266</v>
      </c>
      <c r="C42" s="85">
        <v>101</v>
      </c>
      <c r="D42" s="207">
        <v>0</v>
      </c>
      <c r="E42" s="203">
        <v>1</v>
      </c>
      <c r="F42" s="203">
        <v>0</v>
      </c>
      <c r="G42" s="203">
        <v>0</v>
      </c>
      <c r="H42" s="203">
        <v>0</v>
      </c>
      <c r="I42" s="203">
        <v>0</v>
      </c>
      <c r="J42" s="203">
        <v>0</v>
      </c>
      <c r="K42" s="203">
        <v>0</v>
      </c>
      <c r="L42" s="203">
        <v>0</v>
      </c>
      <c r="M42" s="203">
        <v>0</v>
      </c>
      <c r="N42" s="203">
        <v>0</v>
      </c>
      <c r="O42" s="203">
        <v>0</v>
      </c>
      <c r="P42" s="203">
        <v>0</v>
      </c>
      <c r="Q42" s="203">
        <v>0</v>
      </c>
      <c r="R42" s="203">
        <v>0</v>
      </c>
      <c r="S42" s="208">
        <v>0</v>
      </c>
      <c r="T42" s="90">
        <f t="shared" si="0"/>
        <v>1</v>
      </c>
      <c r="U42" s="293"/>
      <c r="V42" s="293"/>
      <c r="W42" s="293"/>
      <c r="X42" s="293"/>
      <c r="Y42" s="293"/>
      <c r="Z42" s="293"/>
      <c r="AA42" s="293"/>
    </row>
    <row r="43" spans="2:27" ht="12" customHeight="1">
      <c r="B43" s="189" t="s">
        <v>256</v>
      </c>
      <c r="C43" s="85">
        <v>150</v>
      </c>
      <c r="D43" s="207"/>
      <c r="E43" s="203"/>
      <c r="F43" s="203"/>
      <c r="G43" s="203"/>
      <c r="H43" s="203"/>
      <c r="I43" s="203"/>
      <c r="J43" s="203"/>
      <c r="K43" s="203"/>
      <c r="L43" s="203"/>
      <c r="M43" s="203"/>
      <c r="N43" s="203"/>
      <c r="O43" s="203"/>
      <c r="P43" s="203"/>
      <c r="Q43" s="203"/>
      <c r="R43" s="203"/>
      <c r="S43" s="208"/>
      <c r="T43" s="90">
        <f t="shared" si="0"/>
        <v>0</v>
      </c>
      <c r="U43" s="293"/>
      <c r="V43" s="293"/>
      <c r="W43" s="293"/>
      <c r="X43" s="293"/>
      <c r="Y43" s="293"/>
      <c r="Z43" s="293"/>
      <c r="AA43" s="293"/>
    </row>
    <row r="44" spans="2:27" ht="12" customHeight="1">
      <c r="B44" s="189" t="s">
        <v>262</v>
      </c>
      <c r="C44" s="85">
        <v>201</v>
      </c>
      <c r="D44" s="207"/>
      <c r="E44" s="203"/>
      <c r="F44" s="203"/>
      <c r="G44" s="203"/>
      <c r="H44" s="203"/>
      <c r="I44" s="203"/>
      <c r="J44" s="203"/>
      <c r="K44" s="203"/>
      <c r="L44" s="203"/>
      <c r="M44" s="203"/>
      <c r="N44" s="203"/>
      <c r="O44" s="203"/>
      <c r="P44" s="203"/>
      <c r="Q44" s="203"/>
      <c r="R44" s="203"/>
      <c r="S44" s="208"/>
      <c r="T44" s="90">
        <f t="shared" si="0"/>
        <v>0</v>
      </c>
      <c r="U44" s="293"/>
      <c r="V44" s="293"/>
      <c r="W44" s="293"/>
      <c r="X44" s="293"/>
      <c r="Y44" s="293"/>
      <c r="Z44" s="293"/>
      <c r="AA44" s="293"/>
    </row>
    <row r="45" spans="2:27" ht="12" customHeight="1">
      <c r="B45" s="189"/>
      <c r="C45" s="85">
        <v>202</v>
      </c>
      <c r="D45" s="207"/>
      <c r="E45" s="203"/>
      <c r="F45" s="203"/>
      <c r="G45" s="203"/>
      <c r="H45" s="203"/>
      <c r="I45" s="203"/>
      <c r="J45" s="203"/>
      <c r="K45" s="203"/>
      <c r="L45" s="203"/>
      <c r="M45" s="203"/>
      <c r="N45" s="203"/>
      <c r="O45" s="203"/>
      <c r="P45" s="203"/>
      <c r="Q45" s="203"/>
      <c r="R45" s="203"/>
      <c r="S45" s="208"/>
      <c r="T45" s="90">
        <f t="shared" si="0"/>
        <v>0</v>
      </c>
      <c r="U45" s="293"/>
      <c r="V45" s="293"/>
      <c r="W45" s="293"/>
      <c r="X45" s="293"/>
      <c r="Y45" s="293"/>
      <c r="Z45" s="293"/>
      <c r="AA45" s="293"/>
    </row>
    <row r="46" spans="2:27" ht="12" customHeight="1">
      <c r="B46" s="189"/>
      <c r="C46" s="85">
        <v>237</v>
      </c>
      <c r="D46" s="209"/>
      <c r="E46" s="210"/>
      <c r="F46" s="210"/>
      <c r="G46" s="210"/>
      <c r="H46" s="210"/>
      <c r="I46" s="210"/>
      <c r="J46" s="210"/>
      <c r="K46" s="210"/>
      <c r="L46" s="210"/>
      <c r="M46" s="210"/>
      <c r="N46" s="210"/>
      <c r="O46" s="210"/>
      <c r="P46" s="210"/>
      <c r="Q46" s="210"/>
      <c r="R46" s="210"/>
      <c r="S46" s="211"/>
      <c r="T46" s="202">
        <f t="shared" si="0"/>
        <v>0</v>
      </c>
      <c r="U46" s="293"/>
      <c r="V46" s="293"/>
      <c r="W46" s="293"/>
      <c r="X46" s="293"/>
      <c r="Y46" s="293"/>
      <c r="Z46" s="293"/>
      <c r="AA46" s="293"/>
    </row>
    <row r="47" spans="2:27" ht="12" customHeight="1">
      <c r="B47" s="250"/>
      <c r="C47" s="33" t="s">
        <v>160</v>
      </c>
      <c r="D47" s="103">
        <f t="shared" ref="D47:S47" si="4">SUM(D40:D46)</f>
        <v>0</v>
      </c>
      <c r="E47" s="95">
        <f t="shared" si="4"/>
        <v>1</v>
      </c>
      <c r="F47" s="95">
        <f t="shared" si="4"/>
        <v>0</v>
      </c>
      <c r="G47" s="95">
        <f t="shared" si="4"/>
        <v>0</v>
      </c>
      <c r="H47" s="95">
        <f t="shared" si="4"/>
        <v>0</v>
      </c>
      <c r="I47" s="95">
        <f t="shared" si="4"/>
        <v>0</v>
      </c>
      <c r="J47" s="95">
        <f t="shared" si="4"/>
        <v>0</v>
      </c>
      <c r="K47" s="95">
        <f t="shared" si="4"/>
        <v>0</v>
      </c>
      <c r="L47" s="95">
        <f t="shared" si="4"/>
        <v>0</v>
      </c>
      <c r="M47" s="95">
        <f t="shared" si="4"/>
        <v>0</v>
      </c>
      <c r="N47" s="95">
        <f t="shared" si="4"/>
        <v>0</v>
      </c>
      <c r="O47" s="95">
        <f t="shared" si="4"/>
        <v>0</v>
      </c>
      <c r="P47" s="95">
        <f t="shared" si="4"/>
        <v>0</v>
      </c>
      <c r="Q47" s="95">
        <f t="shared" si="4"/>
        <v>0</v>
      </c>
      <c r="R47" s="95">
        <f t="shared" si="4"/>
        <v>0</v>
      </c>
      <c r="S47" s="95">
        <f t="shared" si="4"/>
        <v>0</v>
      </c>
      <c r="T47" s="13">
        <f t="shared" si="0"/>
        <v>1</v>
      </c>
      <c r="U47" s="293"/>
      <c r="V47" s="293"/>
      <c r="W47" s="293"/>
      <c r="X47" s="293"/>
      <c r="Y47" s="293"/>
      <c r="Z47" s="293"/>
      <c r="AA47" s="293"/>
    </row>
    <row r="48" spans="2:27" ht="12" customHeight="1">
      <c r="B48" s="249" t="s">
        <v>253</v>
      </c>
      <c r="C48" s="96">
        <v>30</v>
      </c>
      <c r="D48" s="204"/>
      <c r="E48" s="205"/>
      <c r="F48" s="205"/>
      <c r="G48" s="205"/>
      <c r="H48" s="205"/>
      <c r="I48" s="205"/>
      <c r="J48" s="205"/>
      <c r="K48" s="205"/>
      <c r="L48" s="205"/>
      <c r="M48" s="205"/>
      <c r="N48" s="205"/>
      <c r="O48" s="205"/>
      <c r="P48" s="205"/>
      <c r="Q48" s="205"/>
      <c r="R48" s="205"/>
      <c r="S48" s="206"/>
      <c r="T48" s="107">
        <f t="shared" si="0"/>
        <v>0</v>
      </c>
      <c r="U48" s="293"/>
      <c r="V48" s="293"/>
      <c r="W48" s="293"/>
      <c r="X48" s="293"/>
      <c r="Y48" s="293"/>
      <c r="Z48" s="293"/>
      <c r="AA48" s="293"/>
    </row>
    <row r="49" spans="2:27" ht="12" customHeight="1">
      <c r="B49" s="189" t="s">
        <v>254</v>
      </c>
      <c r="C49" s="85">
        <v>41</v>
      </c>
      <c r="D49" s="207"/>
      <c r="E49" s="203"/>
      <c r="F49" s="203"/>
      <c r="G49" s="203"/>
      <c r="H49" s="203"/>
      <c r="I49" s="203"/>
      <c r="J49" s="203"/>
      <c r="K49" s="203"/>
      <c r="L49" s="203"/>
      <c r="M49" s="203"/>
      <c r="N49" s="203"/>
      <c r="O49" s="203"/>
      <c r="P49" s="203"/>
      <c r="Q49" s="203"/>
      <c r="R49" s="203"/>
      <c r="S49" s="208"/>
      <c r="T49" s="90">
        <f t="shared" si="0"/>
        <v>0</v>
      </c>
      <c r="U49" s="293"/>
      <c r="V49" s="293"/>
      <c r="W49" s="293"/>
      <c r="X49" s="293"/>
      <c r="Y49" s="293"/>
      <c r="Z49" s="293"/>
      <c r="AA49" s="293"/>
    </row>
    <row r="50" spans="2:27" ht="12" customHeight="1">
      <c r="B50" s="189" t="s">
        <v>266</v>
      </c>
      <c r="C50" s="85">
        <v>101</v>
      </c>
      <c r="D50" s="207">
        <v>0</v>
      </c>
      <c r="E50" s="203">
        <v>0</v>
      </c>
      <c r="F50" s="203">
        <v>0</v>
      </c>
      <c r="G50" s="203">
        <v>1</v>
      </c>
      <c r="H50" s="203">
        <v>0</v>
      </c>
      <c r="I50" s="203">
        <v>0</v>
      </c>
      <c r="J50" s="203">
        <v>0</v>
      </c>
      <c r="K50" s="203">
        <v>0</v>
      </c>
      <c r="L50" s="203">
        <v>1</v>
      </c>
      <c r="M50" s="203">
        <v>0</v>
      </c>
      <c r="N50" s="203">
        <v>0</v>
      </c>
      <c r="O50" s="203">
        <v>0</v>
      </c>
      <c r="P50" s="203">
        <v>0</v>
      </c>
      <c r="Q50" s="203">
        <v>0</v>
      </c>
      <c r="R50" s="203">
        <v>0</v>
      </c>
      <c r="S50" s="208">
        <v>0</v>
      </c>
      <c r="T50" s="90">
        <f t="shared" si="0"/>
        <v>2</v>
      </c>
      <c r="U50" s="293"/>
      <c r="V50" s="293"/>
      <c r="W50" s="293"/>
      <c r="X50" s="293"/>
      <c r="Y50" s="293"/>
      <c r="Z50" s="293"/>
      <c r="AA50" s="293"/>
    </row>
    <row r="51" spans="2:27" ht="12" customHeight="1">
      <c r="B51" s="189" t="s">
        <v>256</v>
      </c>
      <c r="C51" s="85">
        <v>150</v>
      </c>
      <c r="D51" s="207"/>
      <c r="E51" s="203"/>
      <c r="F51" s="203"/>
      <c r="G51" s="203"/>
      <c r="H51" s="203"/>
      <c r="I51" s="203"/>
      <c r="J51" s="203"/>
      <c r="K51" s="203"/>
      <c r="L51" s="203"/>
      <c r="M51" s="203"/>
      <c r="N51" s="203"/>
      <c r="O51" s="203"/>
      <c r="P51" s="203"/>
      <c r="Q51" s="203"/>
      <c r="R51" s="203"/>
      <c r="S51" s="208"/>
      <c r="T51" s="90">
        <f t="shared" si="0"/>
        <v>0</v>
      </c>
      <c r="U51" s="293"/>
      <c r="V51" s="293"/>
      <c r="W51" s="293"/>
      <c r="X51" s="293"/>
      <c r="Y51" s="293"/>
      <c r="Z51" s="293"/>
      <c r="AA51" s="293"/>
    </row>
    <row r="52" spans="2:27" ht="12" customHeight="1">
      <c r="B52" s="189" t="s">
        <v>262</v>
      </c>
      <c r="C52" s="85">
        <v>201</v>
      </c>
      <c r="D52" s="207"/>
      <c r="E52" s="203"/>
      <c r="F52" s="203"/>
      <c r="G52" s="203"/>
      <c r="H52" s="203"/>
      <c r="I52" s="203"/>
      <c r="J52" s="203"/>
      <c r="K52" s="203"/>
      <c r="L52" s="203"/>
      <c r="M52" s="203"/>
      <c r="N52" s="203"/>
      <c r="O52" s="203"/>
      <c r="P52" s="203"/>
      <c r="Q52" s="203"/>
      <c r="R52" s="203"/>
      <c r="S52" s="208"/>
      <c r="T52" s="90">
        <f t="shared" si="0"/>
        <v>0</v>
      </c>
      <c r="U52" s="293"/>
      <c r="V52" s="293"/>
      <c r="W52" s="293"/>
      <c r="X52" s="293"/>
      <c r="Y52" s="293"/>
      <c r="Z52" s="293"/>
      <c r="AA52" s="293"/>
    </row>
    <row r="53" spans="2:27" ht="12" customHeight="1">
      <c r="B53" s="189"/>
      <c r="C53" s="85">
        <v>202</v>
      </c>
      <c r="D53" s="207"/>
      <c r="E53" s="203"/>
      <c r="F53" s="203"/>
      <c r="G53" s="203"/>
      <c r="H53" s="203"/>
      <c r="I53" s="203"/>
      <c r="J53" s="203"/>
      <c r="K53" s="203"/>
      <c r="L53" s="203"/>
      <c r="M53" s="203"/>
      <c r="N53" s="203"/>
      <c r="O53" s="203"/>
      <c r="P53" s="203"/>
      <c r="Q53" s="203"/>
      <c r="R53" s="203"/>
      <c r="S53" s="208"/>
      <c r="T53" s="90">
        <f t="shared" si="0"/>
        <v>0</v>
      </c>
      <c r="U53" s="293"/>
      <c r="V53" s="293"/>
      <c r="W53" s="293"/>
      <c r="X53" s="293"/>
      <c r="Y53" s="293"/>
      <c r="Z53" s="293"/>
      <c r="AA53" s="293"/>
    </row>
    <row r="54" spans="2:27" ht="12" customHeight="1">
      <c r="B54" s="189"/>
      <c r="C54" s="85">
        <v>237</v>
      </c>
      <c r="D54" s="209"/>
      <c r="E54" s="210"/>
      <c r="F54" s="210"/>
      <c r="G54" s="210"/>
      <c r="H54" s="210"/>
      <c r="I54" s="210"/>
      <c r="J54" s="210"/>
      <c r="K54" s="210"/>
      <c r="L54" s="210"/>
      <c r="M54" s="210"/>
      <c r="N54" s="210"/>
      <c r="O54" s="210"/>
      <c r="P54" s="210"/>
      <c r="Q54" s="210"/>
      <c r="R54" s="210"/>
      <c r="S54" s="211"/>
      <c r="T54" s="202">
        <f t="shared" si="0"/>
        <v>0</v>
      </c>
      <c r="U54" s="293"/>
      <c r="V54" s="293"/>
      <c r="W54" s="293"/>
      <c r="X54" s="293"/>
      <c r="Y54" s="293"/>
      <c r="Z54" s="293"/>
      <c r="AA54" s="293"/>
    </row>
    <row r="55" spans="2:27" ht="12" customHeight="1">
      <c r="B55" s="250"/>
      <c r="C55" s="33" t="s">
        <v>160</v>
      </c>
      <c r="D55" s="103">
        <f t="shared" ref="D55:S55" si="5">SUM(D48:D54)</f>
        <v>0</v>
      </c>
      <c r="E55" s="95">
        <f t="shared" si="5"/>
        <v>0</v>
      </c>
      <c r="F55" s="95">
        <f t="shared" si="5"/>
        <v>0</v>
      </c>
      <c r="G55" s="95">
        <f t="shared" si="5"/>
        <v>1</v>
      </c>
      <c r="H55" s="95">
        <f t="shared" si="5"/>
        <v>0</v>
      </c>
      <c r="I55" s="95">
        <f t="shared" si="5"/>
        <v>0</v>
      </c>
      <c r="J55" s="95">
        <f t="shared" si="5"/>
        <v>0</v>
      </c>
      <c r="K55" s="95">
        <f t="shared" si="5"/>
        <v>0</v>
      </c>
      <c r="L55" s="95">
        <f t="shared" si="5"/>
        <v>1</v>
      </c>
      <c r="M55" s="95">
        <f t="shared" si="5"/>
        <v>0</v>
      </c>
      <c r="N55" s="95">
        <f t="shared" si="5"/>
        <v>0</v>
      </c>
      <c r="O55" s="95">
        <f t="shared" si="5"/>
        <v>0</v>
      </c>
      <c r="P55" s="95">
        <f t="shared" si="5"/>
        <v>0</v>
      </c>
      <c r="Q55" s="95">
        <f t="shared" si="5"/>
        <v>0</v>
      </c>
      <c r="R55" s="95">
        <f t="shared" si="5"/>
        <v>0</v>
      </c>
      <c r="S55" s="95">
        <f t="shared" si="5"/>
        <v>0</v>
      </c>
      <c r="T55" s="13">
        <f t="shared" si="0"/>
        <v>2</v>
      </c>
      <c r="U55" s="293"/>
      <c r="V55" s="293"/>
      <c r="W55" s="293"/>
      <c r="X55" s="293"/>
      <c r="Y55" s="293"/>
      <c r="Z55" s="293"/>
      <c r="AA55" s="293"/>
    </row>
    <row r="56" spans="2:27" ht="12" customHeight="1">
      <c r="B56" s="249" t="s">
        <v>260</v>
      </c>
      <c r="C56" s="96">
        <v>30</v>
      </c>
      <c r="D56" s="204">
        <v>1</v>
      </c>
      <c r="E56" s="205">
        <v>1</v>
      </c>
      <c r="F56" s="205">
        <v>0</v>
      </c>
      <c r="G56" s="205">
        <v>0</v>
      </c>
      <c r="H56" s="205">
        <v>0</v>
      </c>
      <c r="I56" s="205">
        <v>0</v>
      </c>
      <c r="J56" s="205">
        <v>0</v>
      </c>
      <c r="K56" s="205">
        <v>2</v>
      </c>
      <c r="L56" s="205">
        <v>1</v>
      </c>
      <c r="M56" s="205">
        <v>0</v>
      </c>
      <c r="N56" s="205">
        <v>1</v>
      </c>
      <c r="O56" s="205">
        <v>0</v>
      </c>
      <c r="P56" s="205">
        <v>0</v>
      </c>
      <c r="Q56" s="205">
        <v>0</v>
      </c>
      <c r="R56" s="205">
        <v>0</v>
      </c>
      <c r="S56" s="206">
        <v>0</v>
      </c>
      <c r="T56" s="107">
        <f t="shared" si="0"/>
        <v>6</v>
      </c>
      <c r="U56" s="293"/>
      <c r="V56" s="293"/>
      <c r="W56" s="293"/>
      <c r="X56" s="293"/>
      <c r="Y56" s="293"/>
      <c r="Z56" s="293"/>
      <c r="AA56" s="293"/>
    </row>
    <row r="57" spans="2:27" ht="12" customHeight="1">
      <c r="B57" s="189" t="s">
        <v>254</v>
      </c>
      <c r="C57" s="85">
        <v>41</v>
      </c>
      <c r="D57" s="207"/>
      <c r="E57" s="203"/>
      <c r="F57" s="203"/>
      <c r="G57" s="203"/>
      <c r="H57" s="203"/>
      <c r="I57" s="203"/>
      <c r="J57" s="203"/>
      <c r="K57" s="203"/>
      <c r="L57" s="203"/>
      <c r="M57" s="203"/>
      <c r="N57" s="203"/>
      <c r="O57" s="203"/>
      <c r="P57" s="203"/>
      <c r="Q57" s="203"/>
      <c r="R57" s="203"/>
      <c r="S57" s="208"/>
      <c r="T57" s="90">
        <f t="shared" si="0"/>
        <v>0</v>
      </c>
      <c r="U57" s="293"/>
      <c r="V57" s="293"/>
      <c r="W57" s="293"/>
      <c r="X57" s="293"/>
      <c r="Y57" s="293"/>
      <c r="Z57" s="293"/>
      <c r="AA57" s="293"/>
    </row>
    <row r="58" spans="2:27" ht="12" customHeight="1">
      <c r="B58" s="189" t="s">
        <v>261</v>
      </c>
      <c r="C58" s="85">
        <v>101</v>
      </c>
      <c r="D58" s="207">
        <v>0</v>
      </c>
      <c r="E58" s="203">
        <v>0</v>
      </c>
      <c r="F58" s="203">
        <v>1</v>
      </c>
      <c r="G58" s="203">
        <v>0</v>
      </c>
      <c r="H58" s="203">
        <v>0</v>
      </c>
      <c r="I58" s="203">
        <v>1</v>
      </c>
      <c r="J58" s="203">
        <v>0</v>
      </c>
      <c r="K58" s="203">
        <v>1</v>
      </c>
      <c r="L58" s="203">
        <v>1</v>
      </c>
      <c r="M58" s="203">
        <v>1</v>
      </c>
      <c r="N58" s="203">
        <v>1</v>
      </c>
      <c r="O58" s="203">
        <v>2</v>
      </c>
      <c r="P58" s="203">
        <v>0</v>
      </c>
      <c r="Q58" s="203">
        <v>0</v>
      </c>
      <c r="R58" s="203">
        <v>1</v>
      </c>
      <c r="S58" s="208">
        <v>0</v>
      </c>
      <c r="T58" s="90">
        <f t="shared" si="0"/>
        <v>9</v>
      </c>
      <c r="U58" s="293"/>
      <c r="V58" s="293"/>
      <c r="W58" s="293"/>
      <c r="X58" s="293"/>
      <c r="Y58" s="293"/>
      <c r="Z58" s="293"/>
      <c r="AA58" s="293"/>
    </row>
    <row r="59" spans="2:27" ht="12" customHeight="1">
      <c r="B59" s="189" t="s">
        <v>256</v>
      </c>
      <c r="C59" s="85">
        <v>150</v>
      </c>
      <c r="D59" s="207"/>
      <c r="E59" s="203"/>
      <c r="F59" s="203"/>
      <c r="G59" s="203"/>
      <c r="H59" s="203"/>
      <c r="I59" s="203"/>
      <c r="J59" s="203"/>
      <c r="K59" s="203"/>
      <c r="L59" s="203"/>
      <c r="M59" s="203"/>
      <c r="N59" s="203"/>
      <c r="O59" s="203"/>
      <c r="P59" s="203"/>
      <c r="Q59" s="203"/>
      <c r="R59" s="203"/>
      <c r="S59" s="208"/>
      <c r="T59" s="90">
        <f t="shared" si="0"/>
        <v>0</v>
      </c>
      <c r="U59" s="293"/>
      <c r="V59" s="293"/>
      <c r="W59" s="293"/>
      <c r="X59" s="293"/>
      <c r="Y59" s="293"/>
      <c r="Z59" s="293"/>
      <c r="AA59" s="293"/>
    </row>
    <row r="60" spans="2:27" ht="12" customHeight="1">
      <c r="B60" s="189" t="s">
        <v>267</v>
      </c>
      <c r="C60" s="85">
        <v>201</v>
      </c>
      <c r="D60" s="207"/>
      <c r="E60" s="203"/>
      <c r="F60" s="203"/>
      <c r="G60" s="203"/>
      <c r="H60" s="203"/>
      <c r="I60" s="203"/>
      <c r="J60" s="203"/>
      <c r="K60" s="203"/>
      <c r="L60" s="203"/>
      <c r="M60" s="203"/>
      <c r="N60" s="203"/>
      <c r="O60" s="203"/>
      <c r="P60" s="203"/>
      <c r="Q60" s="203"/>
      <c r="R60" s="203"/>
      <c r="S60" s="208"/>
      <c r="T60" s="90">
        <f t="shared" si="0"/>
        <v>0</v>
      </c>
      <c r="U60" s="293"/>
      <c r="V60" s="293"/>
      <c r="W60" s="293"/>
      <c r="X60" s="293"/>
      <c r="Y60" s="293"/>
      <c r="Z60" s="293"/>
      <c r="AA60" s="293"/>
    </row>
    <row r="61" spans="2:27" ht="12" customHeight="1">
      <c r="B61" s="189"/>
      <c r="C61" s="85">
        <v>202</v>
      </c>
      <c r="D61" s="207"/>
      <c r="E61" s="203"/>
      <c r="F61" s="203"/>
      <c r="G61" s="203"/>
      <c r="H61" s="203"/>
      <c r="I61" s="203"/>
      <c r="J61" s="203"/>
      <c r="K61" s="203"/>
      <c r="L61" s="203"/>
      <c r="M61" s="203"/>
      <c r="N61" s="203"/>
      <c r="O61" s="203"/>
      <c r="P61" s="203"/>
      <c r="Q61" s="203"/>
      <c r="R61" s="203"/>
      <c r="S61" s="208"/>
      <c r="T61" s="90">
        <f t="shared" si="0"/>
        <v>0</v>
      </c>
      <c r="U61" s="293"/>
      <c r="V61" s="293"/>
      <c r="W61" s="293"/>
      <c r="X61" s="293"/>
      <c r="Y61" s="293"/>
      <c r="Z61" s="293"/>
      <c r="AA61" s="293"/>
    </row>
    <row r="62" spans="2:27" ht="12" customHeight="1">
      <c r="B62" s="189"/>
      <c r="C62" s="85">
        <v>237</v>
      </c>
      <c r="D62" s="209"/>
      <c r="E62" s="210"/>
      <c r="F62" s="210"/>
      <c r="G62" s="210"/>
      <c r="H62" s="210"/>
      <c r="I62" s="210"/>
      <c r="J62" s="210"/>
      <c r="K62" s="210"/>
      <c r="L62" s="210"/>
      <c r="M62" s="210"/>
      <c r="N62" s="210"/>
      <c r="O62" s="210"/>
      <c r="P62" s="210"/>
      <c r="Q62" s="210"/>
      <c r="R62" s="210"/>
      <c r="S62" s="211"/>
      <c r="T62" s="202">
        <f t="shared" si="0"/>
        <v>0</v>
      </c>
      <c r="U62" s="293"/>
      <c r="V62" s="293"/>
      <c r="W62" s="293"/>
      <c r="X62" s="293"/>
      <c r="Y62" s="293"/>
      <c r="Z62" s="293"/>
      <c r="AA62" s="293"/>
    </row>
    <row r="63" spans="2:27" ht="12" customHeight="1">
      <c r="B63" s="250"/>
      <c r="C63" s="33" t="s">
        <v>160</v>
      </c>
      <c r="D63" s="103">
        <f t="shared" ref="D63:S63" si="6">SUM(D56:D62)</f>
        <v>1</v>
      </c>
      <c r="E63" s="95">
        <f t="shared" si="6"/>
        <v>1</v>
      </c>
      <c r="F63" s="95">
        <f t="shared" si="6"/>
        <v>1</v>
      </c>
      <c r="G63" s="95">
        <f t="shared" si="6"/>
        <v>0</v>
      </c>
      <c r="H63" s="95">
        <f t="shared" si="6"/>
        <v>0</v>
      </c>
      <c r="I63" s="95">
        <f t="shared" si="6"/>
        <v>1</v>
      </c>
      <c r="J63" s="95">
        <f t="shared" si="6"/>
        <v>0</v>
      </c>
      <c r="K63" s="95">
        <f t="shared" si="6"/>
        <v>3</v>
      </c>
      <c r="L63" s="95">
        <f t="shared" si="6"/>
        <v>2</v>
      </c>
      <c r="M63" s="95">
        <f t="shared" si="6"/>
        <v>1</v>
      </c>
      <c r="N63" s="95">
        <f t="shared" si="6"/>
        <v>2</v>
      </c>
      <c r="O63" s="95">
        <f t="shared" si="6"/>
        <v>2</v>
      </c>
      <c r="P63" s="95">
        <f t="shared" si="6"/>
        <v>0</v>
      </c>
      <c r="Q63" s="95">
        <f t="shared" si="6"/>
        <v>0</v>
      </c>
      <c r="R63" s="95">
        <f t="shared" si="6"/>
        <v>1</v>
      </c>
      <c r="S63" s="95">
        <f t="shared" si="6"/>
        <v>0</v>
      </c>
      <c r="T63" s="13">
        <f t="shared" si="0"/>
        <v>15</v>
      </c>
      <c r="U63" s="293"/>
      <c r="V63" s="293"/>
      <c r="W63" s="293"/>
      <c r="X63" s="293"/>
      <c r="Y63" s="293"/>
      <c r="Z63" s="293"/>
      <c r="AA63" s="293"/>
    </row>
    <row r="64" spans="2:27" ht="12" customHeight="1">
      <c r="B64" s="249" t="s">
        <v>263</v>
      </c>
      <c r="C64" s="96">
        <v>30</v>
      </c>
      <c r="D64" s="204">
        <v>0</v>
      </c>
      <c r="E64" s="205">
        <v>1</v>
      </c>
      <c r="F64" s="205">
        <v>0</v>
      </c>
      <c r="G64" s="205">
        <v>1</v>
      </c>
      <c r="H64" s="205">
        <v>0</v>
      </c>
      <c r="I64" s="205">
        <v>0</v>
      </c>
      <c r="J64" s="205">
        <v>1</v>
      </c>
      <c r="K64" s="205">
        <v>0</v>
      </c>
      <c r="L64" s="205">
        <v>2</v>
      </c>
      <c r="M64" s="205">
        <v>4</v>
      </c>
      <c r="N64" s="205">
        <v>0</v>
      </c>
      <c r="O64" s="205">
        <v>3</v>
      </c>
      <c r="P64" s="205">
        <v>0</v>
      </c>
      <c r="Q64" s="205">
        <v>0</v>
      </c>
      <c r="R64" s="205">
        <v>0</v>
      </c>
      <c r="S64" s="206">
        <v>1</v>
      </c>
      <c r="T64" s="107">
        <f t="shared" si="0"/>
        <v>13</v>
      </c>
      <c r="U64" s="293"/>
      <c r="V64" s="293"/>
      <c r="W64" s="293"/>
      <c r="X64" s="293"/>
      <c r="Y64" s="293"/>
      <c r="Z64" s="293"/>
      <c r="AA64" s="293"/>
    </row>
    <row r="65" spans="2:27" ht="12" customHeight="1">
      <c r="B65" s="189" t="s">
        <v>254</v>
      </c>
      <c r="C65" s="85">
        <v>41</v>
      </c>
      <c r="D65" s="207"/>
      <c r="E65" s="203"/>
      <c r="F65" s="203"/>
      <c r="G65" s="203"/>
      <c r="H65" s="203"/>
      <c r="I65" s="203"/>
      <c r="J65" s="203"/>
      <c r="K65" s="203"/>
      <c r="L65" s="203"/>
      <c r="M65" s="203"/>
      <c r="N65" s="203"/>
      <c r="O65" s="203" t="s">
        <v>187</v>
      </c>
      <c r="P65" s="203"/>
      <c r="Q65" s="203"/>
      <c r="R65" s="203"/>
      <c r="S65" s="208" t="s">
        <v>187</v>
      </c>
      <c r="T65" s="90">
        <f t="shared" si="0"/>
        <v>0</v>
      </c>
      <c r="U65" s="293"/>
      <c r="V65" s="293"/>
      <c r="W65" s="293"/>
      <c r="X65" s="293"/>
      <c r="Y65" s="293"/>
      <c r="Z65" s="293"/>
      <c r="AA65" s="293"/>
    </row>
    <row r="66" spans="2:27" ht="12" customHeight="1">
      <c r="B66" s="189" t="s">
        <v>261</v>
      </c>
      <c r="C66" s="85">
        <v>101</v>
      </c>
      <c r="D66" s="207">
        <v>1</v>
      </c>
      <c r="E66" s="203">
        <v>3</v>
      </c>
      <c r="F66" s="203">
        <v>2</v>
      </c>
      <c r="G66" s="203">
        <v>1</v>
      </c>
      <c r="H66" s="203">
        <v>1</v>
      </c>
      <c r="I66" s="203">
        <v>0</v>
      </c>
      <c r="J66" s="203">
        <v>0</v>
      </c>
      <c r="K66" s="203">
        <v>1</v>
      </c>
      <c r="L66" s="203">
        <v>0</v>
      </c>
      <c r="M66" s="203">
        <v>1</v>
      </c>
      <c r="N66" s="203">
        <v>1</v>
      </c>
      <c r="O66" s="203">
        <v>1</v>
      </c>
      <c r="P66" s="203">
        <v>1</v>
      </c>
      <c r="Q66" s="203">
        <v>0</v>
      </c>
      <c r="R66" s="203">
        <v>0</v>
      </c>
      <c r="S66" s="208">
        <v>0</v>
      </c>
      <c r="T66" s="90">
        <f t="shared" si="0"/>
        <v>13</v>
      </c>
      <c r="U66" s="293"/>
      <c r="V66" s="293"/>
      <c r="W66" s="293"/>
      <c r="X66" s="293"/>
      <c r="Y66" s="293"/>
      <c r="Z66" s="293"/>
      <c r="AA66" s="293"/>
    </row>
    <row r="67" spans="2:27" ht="12" customHeight="1">
      <c r="B67" s="189" t="s">
        <v>256</v>
      </c>
      <c r="C67" s="85">
        <v>150</v>
      </c>
      <c r="D67" s="207"/>
      <c r="E67" s="203"/>
      <c r="F67" s="203"/>
      <c r="G67" s="203"/>
      <c r="H67" s="203"/>
      <c r="I67" s="203"/>
      <c r="J67" s="203"/>
      <c r="K67" s="203"/>
      <c r="L67" s="203"/>
      <c r="M67" s="203"/>
      <c r="N67" s="203"/>
      <c r="O67" s="203"/>
      <c r="P67" s="203"/>
      <c r="Q67" s="203"/>
      <c r="R67" s="203"/>
      <c r="S67" s="208"/>
      <c r="T67" s="90">
        <f t="shared" si="0"/>
        <v>0</v>
      </c>
      <c r="U67" s="293"/>
      <c r="V67" s="293"/>
      <c r="W67" s="293"/>
      <c r="X67" s="293"/>
      <c r="Y67" s="293"/>
      <c r="Z67" s="293"/>
      <c r="AA67" s="293"/>
    </row>
    <row r="68" spans="2:27" ht="12" customHeight="1">
      <c r="B68" s="189" t="s">
        <v>267</v>
      </c>
      <c r="C68" s="85">
        <v>201</v>
      </c>
      <c r="D68" s="207"/>
      <c r="E68" s="203"/>
      <c r="F68" s="203"/>
      <c r="G68" s="203"/>
      <c r="H68" s="203"/>
      <c r="I68" s="203"/>
      <c r="J68" s="203"/>
      <c r="K68" s="203"/>
      <c r="L68" s="203"/>
      <c r="M68" s="203"/>
      <c r="N68" s="203"/>
      <c r="O68" s="203"/>
      <c r="P68" s="203"/>
      <c r="Q68" s="203"/>
      <c r="R68" s="203"/>
      <c r="S68" s="208"/>
      <c r="T68" s="90">
        <f t="shared" si="0"/>
        <v>0</v>
      </c>
      <c r="U68" s="293"/>
      <c r="V68" s="293"/>
      <c r="W68" s="293"/>
      <c r="X68" s="293"/>
      <c r="Y68" s="293"/>
      <c r="Z68" s="293"/>
      <c r="AA68" s="293"/>
    </row>
    <row r="69" spans="2:27" ht="12" customHeight="1">
      <c r="B69" s="189"/>
      <c r="C69" s="85">
        <v>202</v>
      </c>
      <c r="D69" s="207"/>
      <c r="E69" s="203"/>
      <c r="F69" s="203"/>
      <c r="G69" s="203"/>
      <c r="H69" s="203"/>
      <c r="I69" s="203"/>
      <c r="J69" s="203"/>
      <c r="K69" s="203"/>
      <c r="L69" s="203"/>
      <c r="M69" s="203"/>
      <c r="N69" s="203"/>
      <c r="O69" s="203"/>
      <c r="P69" s="203"/>
      <c r="Q69" s="203"/>
      <c r="R69" s="203"/>
      <c r="S69" s="208"/>
      <c r="T69" s="90">
        <f t="shared" si="0"/>
        <v>0</v>
      </c>
      <c r="U69" s="293"/>
      <c r="V69" s="293"/>
      <c r="W69" s="293"/>
      <c r="X69" s="293"/>
      <c r="Y69" s="293"/>
      <c r="Z69" s="293"/>
      <c r="AA69" s="293"/>
    </row>
    <row r="70" spans="2:27" ht="12" customHeight="1">
      <c r="B70" s="189"/>
      <c r="C70" s="85">
        <v>237</v>
      </c>
      <c r="D70" s="209"/>
      <c r="E70" s="210"/>
      <c r="F70" s="210"/>
      <c r="G70" s="210"/>
      <c r="H70" s="210"/>
      <c r="I70" s="210"/>
      <c r="J70" s="210"/>
      <c r="K70" s="210"/>
      <c r="L70" s="210"/>
      <c r="M70" s="210"/>
      <c r="N70" s="210"/>
      <c r="O70" s="210"/>
      <c r="P70" s="210"/>
      <c r="Q70" s="210"/>
      <c r="R70" s="210"/>
      <c r="S70" s="211"/>
      <c r="T70" s="202">
        <f t="shared" si="0"/>
        <v>0</v>
      </c>
      <c r="U70" s="293"/>
      <c r="V70" s="293"/>
      <c r="W70" s="293"/>
      <c r="X70" s="293"/>
      <c r="Y70" s="293"/>
      <c r="Z70" s="293"/>
      <c r="AA70" s="293"/>
    </row>
    <row r="71" spans="2:27" ht="12" customHeight="1">
      <c r="B71" s="250"/>
      <c r="C71" s="33" t="s">
        <v>160</v>
      </c>
      <c r="D71" s="103">
        <f t="shared" ref="D71:S71" si="7">SUM(D64:D70)</f>
        <v>1</v>
      </c>
      <c r="E71" s="95">
        <f t="shared" si="7"/>
        <v>4</v>
      </c>
      <c r="F71" s="95">
        <f t="shared" si="7"/>
        <v>2</v>
      </c>
      <c r="G71" s="95">
        <f t="shared" si="7"/>
        <v>2</v>
      </c>
      <c r="H71" s="95">
        <f t="shared" si="7"/>
        <v>1</v>
      </c>
      <c r="I71" s="95">
        <f t="shared" si="7"/>
        <v>0</v>
      </c>
      <c r="J71" s="95">
        <f t="shared" si="7"/>
        <v>1</v>
      </c>
      <c r="K71" s="95">
        <f t="shared" si="7"/>
        <v>1</v>
      </c>
      <c r="L71" s="95">
        <f t="shared" si="7"/>
        <v>2</v>
      </c>
      <c r="M71" s="95">
        <f t="shared" si="7"/>
        <v>5</v>
      </c>
      <c r="N71" s="95">
        <f t="shared" si="7"/>
        <v>1</v>
      </c>
      <c r="O71" s="95">
        <f t="shared" si="7"/>
        <v>4</v>
      </c>
      <c r="P71" s="95">
        <f t="shared" si="7"/>
        <v>1</v>
      </c>
      <c r="Q71" s="95">
        <f t="shared" si="7"/>
        <v>0</v>
      </c>
      <c r="R71" s="95">
        <f t="shared" si="7"/>
        <v>0</v>
      </c>
      <c r="S71" s="95">
        <f t="shared" si="7"/>
        <v>1</v>
      </c>
      <c r="T71" s="13">
        <f t="shared" si="0"/>
        <v>26</v>
      </c>
      <c r="U71" s="293"/>
      <c r="V71" s="293"/>
      <c r="W71" s="293"/>
      <c r="X71" s="293"/>
      <c r="Y71" s="293"/>
      <c r="Z71" s="293"/>
      <c r="AA71" s="293"/>
    </row>
    <row r="72" spans="2:27" ht="12" customHeight="1">
      <c r="B72" s="249" t="s">
        <v>260</v>
      </c>
      <c r="C72" s="96">
        <v>30</v>
      </c>
      <c r="D72" s="204"/>
      <c r="E72" s="205"/>
      <c r="F72" s="205"/>
      <c r="G72" s="205"/>
      <c r="H72" s="205"/>
      <c r="I72" s="205"/>
      <c r="J72" s="205"/>
      <c r="K72" s="205"/>
      <c r="L72" s="205"/>
      <c r="M72" s="205"/>
      <c r="N72" s="205"/>
      <c r="O72" s="205"/>
      <c r="P72" s="205"/>
      <c r="Q72" s="205"/>
      <c r="R72" s="205"/>
      <c r="S72" s="206"/>
      <c r="T72" s="107">
        <f t="shared" si="0"/>
        <v>0</v>
      </c>
      <c r="U72" s="293"/>
      <c r="V72" s="293"/>
      <c r="W72" s="293"/>
      <c r="X72" s="293"/>
      <c r="Y72" s="293"/>
      <c r="Z72" s="293"/>
      <c r="AA72" s="293"/>
    </row>
    <row r="73" spans="2:27" ht="12" customHeight="1">
      <c r="B73" s="189" t="s">
        <v>254</v>
      </c>
      <c r="C73" s="85">
        <v>41</v>
      </c>
      <c r="D73" s="207"/>
      <c r="E73" s="203"/>
      <c r="F73" s="203"/>
      <c r="G73" s="203"/>
      <c r="H73" s="203"/>
      <c r="I73" s="203"/>
      <c r="J73" s="203"/>
      <c r="K73" s="203"/>
      <c r="L73" s="203"/>
      <c r="M73" s="203"/>
      <c r="N73" s="203"/>
      <c r="O73" s="203"/>
      <c r="P73" s="203"/>
      <c r="Q73" s="203"/>
      <c r="R73" s="203"/>
      <c r="S73" s="208"/>
      <c r="T73" s="90">
        <f t="shared" si="0"/>
        <v>0</v>
      </c>
      <c r="U73" s="293"/>
      <c r="V73" s="293"/>
      <c r="W73" s="293"/>
      <c r="X73" s="293"/>
      <c r="Y73" s="293"/>
      <c r="Z73" s="293"/>
      <c r="AA73" s="293"/>
    </row>
    <row r="74" spans="2:27" ht="12" customHeight="1">
      <c r="B74" s="189" t="s">
        <v>261</v>
      </c>
      <c r="C74" s="85">
        <v>101</v>
      </c>
      <c r="D74" s="207">
        <v>1</v>
      </c>
      <c r="E74" s="203">
        <v>0</v>
      </c>
      <c r="F74" s="203">
        <v>0</v>
      </c>
      <c r="G74" s="203">
        <v>0</v>
      </c>
      <c r="H74" s="203">
        <v>0</v>
      </c>
      <c r="I74" s="203">
        <v>2</v>
      </c>
      <c r="J74" s="203">
        <v>0</v>
      </c>
      <c r="K74" s="203">
        <v>0</v>
      </c>
      <c r="L74" s="203">
        <v>0</v>
      </c>
      <c r="M74" s="203">
        <v>1</v>
      </c>
      <c r="N74" s="203">
        <v>0</v>
      </c>
      <c r="O74" s="203">
        <v>0</v>
      </c>
      <c r="P74" s="203">
        <v>0</v>
      </c>
      <c r="Q74" s="203">
        <v>0</v>
      </c>
      <c r="R74" s="203">
        <v>0</v>
      </c>
      <c r="S74" s="208">
        <v>0</v>
      </c>
      <c r="T74" s="90">
        <f t="shared" si="0"/>
        <v>4</v>
      </c>
      <c r="U74" s="293"/>
      <c r="V74" s="293"/>
      <c r="W74" s="293"/>
      <c r="X74" s="293"/>
      <c r="Y74" s="293"/>
      <c r="Z74" s="293"/>
      <c r="AA74" s="293"/>
    </row>
    <row r="75" spans="2:27" ht="12" customHeight="1">
      <c r="B75" s="189" t="s">
        <v>256</v>
      </c>
      <c r="C75" s="85">
        <v>150</v>
      </c>
      <c r="D75" s="207"/>
      <c r="E75" s="203"/>
      <c r="F75" s="203"/>
      <c r="G75" s="203"/>
      <c r="H75" s="203"/>
      <c r="I75" s="203"/>
      <c r="J75" s="203"/>
      <c r="K75" s="203"/>
      <c r="L75" s="203"/>
      <c r="M75" s="203"/>
      <c r="N75" s="203"/>
      <c r="O75" s="203"/>
      <c r="P75" s="203"/>
      <c r="Q75" s="203"/>
      <c r="R75" s="203"/>
      <c r="S75" s="208"/>
      <c r="T75" s="90">
        <f t="shared" si="0"/>
        <v>0</v>
      </c>
      <c r="U75" s="293"/>
      <c r="V75" s="293"/>
      <c r="W75" s="293"/>
      <c r="X75" s="293"/>
      <c r="Y75" s="293"/>
      <c r="Z75" s="293"/>
      <c r="AA75" s="293"/>
    </row>
    <row r="76" spans="2:27" ht="12" customHeight="1">
      <c r="B76" s="189" t="s">
        <v>268</v>
      </c>
      <c r="C76" s="85">
        <v>201</v>
      </c>
      <c r="D76" s="207"/>
      <c r="E76" s="203"/>
      <c r="F76" s="203"/>
      <c r="G76" s="203"/>
      <c r="H76" s="203"/>
      <c r="I76" s="203"/>
      <c r="J76" s="203"/>
      <c r="K76" s="203"/>
      <c r="L76" s="203"/>
      <c r="M76" s="203"/>
      <c r="N76" s="203"/>
      <c r="O76" s="203"/>
      <c r="P76" s="203"/>
      <c r="Q76" s="203"/>
      <c r="R76" s="203"/>
      <c r="S76" s="208"/>
      <c r="T76" s="90">
        <f t="shared" si="0"/>
        <v>0</v>
      </c>
      <c r="U76" s="293"/>
      <c r="V76" s="293"/>
      <c r="W76" s="293"/>
      <c r="X76" s="293"/>
      <c r="Y76" s="293"/>
      <c r="Z76" s="293"/>
      <c r="AA76" s="293"/>
    </row>
    <row r="77" spans="2:27" ht="12" customHeight="1">
      <c r="B77" s="189"/>
      <c r="C77" s="85">
        <v>202</v>
      </c>
      <c r="D77" s="207"/>
      <c r="E77" s="203"/>
      <c r="F77" s="203"/>
      <c r="G77" s="203"/>
      <c r="H77" s="203"/>
      <c r="I77" s="203"/>
      <c r="J77" s="203"/>
      <c r="K77" s="203"/>
      <c r="L77" s="203"/>
      <c r="M77" s="203"/>
      <c r="N77" s="203"/>
      <c r="O77" s="203"/>
      <c r="P77" s="203"/>
      <c r="Q77" s="203"/>
      <c r="R77" s="203"/>
      <c r="S77" s="208"/>
      <c r="T77" s="90">
        <f t="shared" si="0"/>
        <v>0</v>
      </c>
      <c r="U77" s="293"/>
      <c r="V77" s="293"/>
      <c r="W77" s="293"/>
      <c r="X77" s="293"/>
      <c r="Y77" s="293"/>
      <c r="Z77" s="293"/>
      <c r="AA77" s="293"/>
    </row>
    <row r="78" spans="2:27" ht="12" customHeight="1">
      <c r="B78" s="189"/>
      <c r="C78" s="85">
        <v>237</v>
      </c>
      <c r="D78" s="209"/>
      <c r="E78" s="210"/>
      <c r="F78" s="210"/>
      <c r="G78" s="210"/>
      <c r="H78" s="210"/>
      <c r="I78" s="210"/>
      <c r="J78" s="210"/>
      <c r="K78" s="210"/>
      <c r="L78" s="210"/>
      <c r="M78" s="210"/>
      <c r="N78" s="210"/>
      <c r="O78" s="210"/>
      <c r="P78" s="210"/>
      <c r="Q78" s="210"/>
      <c r="R78" s="210"/>
      <c r="S78" s="211"/>
      <c r="T78" s="202">
        <f t="shared" si="0"/>
        <v>0</v>
      </c>
      <c r="U78" s="293"/>
      <c r="V78" s="293"/>
      <c r="W78" s="293"/>
      <c r="X78" s="293"/>
      <c r="Y78" s="293"/>
      <c r="Z78" s="293"/>
      <c r="AA78" s="293"/>
    </row>
    <row r="79" spans="2:27" ht="12" customHeight="1">
      <c r="B79" s="250"/>
      <c r="C79" s="33" t="s">
        <v>160</v>
      </c>
      <c r="D79" s="103">
        <f t="shared" ref="D79:S79" si="8">SUM(D72:D78)</f>
        <v>1</v>
      </c>
      <c r="E79" s="95">
        <f t="shared" si="8"/>
        <v>0</v>
      </c>
      <c r="F79" s="95">
        <f t="shared" si="8"/>
        <v>0</v>
      </c>
      <c r="G79" s="95">
        <f t="shared" si="8"/>
        <v>0</v>
      </c>
      <c r="H79" s="95">
        <f t="shared" si="8"/>
        <v>0</v>
      </c>
      <c r="I79" s="95">
        <f t="shared" si="8"/>
        <v>2</v>
      </c>
      <c r="J79" s="95">
        <f t="shared" si="8"/>
        <v>0</v>
      </c>
      <c r="K79" s="95">
        <f t="shared" si="8"/>
        <v>0</v>
      </c>
      <c r="L79" s="95">
        <f t="shared" si="8"/>
        <v>0</v>
      </c>
      <c r="M79" s="95">
        <f t="shared" si="8"/>
        <v>1</v>
      </c>
      <c r="N79" s="95">
        <f t="shared" si="8"/>
        <v>0</v>
      </c>
      <c r="O79" s="95">
        <f t="shared" si="8"/>
        <v>0</v>
      </c>
      <c r="P79" s="95">
        <f t="shared" si="8"/>
        <v>0</v>
      </c>
      <c r="Q79" s="95">
        <f t="shared" si="8"/>
        <v>0</v>
      </c>
      <c r="R79" s="95">
        <f t="shared" si="8"/>
        <v>0</v>
      </c>
      <c r="S79" s="95">
        <f t="shared" si="8"/>
        <v>0</v>
      </c>
      <c r="T79" s="13">
        <f t="shared" si="0"/>
        <v>4</v>
      </c>
      <c r="U79" s="293"/>
      <c r="V79" s="293"/>
      <c r="W79" s="293"/>
      <c r="X79" s="293"/>
      <c r="Y79" s="293"/>
      <c r="Z79" s="293"/>
      <c r="AA79" s="293"/>
    </row>
    <row r="80" spans="2:27" ht="12" customHeight="1">
      <c r="B80" s="249" t="s">
        <v>263</v>
      </c>
      <c r="C80" s="96">
        <v>30</v>
      </c>
      <c r="D80" s="204"/>
      <c r="E80" s="205"/>
      <c r="F80" s="205"/>
      <c r="G80" s="205"/>
      <c r="H80" s="205"/>
      <c r="I80" s="205"/>
      <c r="J80" s="205"/>
      <c r="K80" s="205"/>
      <c r="L80" s="205"/>
      <c r="M80" s="205"/>
      <c r="N80" s="205"/>
      <c r="O80" s="205"/>
      <c r="P80" s="205"/>
      <c r="Q80" s="205"/>
      <c r="R80" s="205"/>
      <c r="S80" s="206"/>
      <c r="T80" s="107">
        <f t="shared" si="0"/>
        <v>0</v>
      </c>
      <c r="U80" s="293"/>
      <c r="V80" s="293"/>
      <c r="W80" s="293"/>
      <c r="X80" s="293"/>
      <c r="Y80" s="293"/>
      <c r="Z80" s="293"/>
      <c r="AA80" s="293"/>
    </row>
    <row r="81" spans="2:27" ht="12" customHeight="1">
      <c r="B81" s="189" t="s">
        <v>254</v>
      </c>
      <c r="C81" s="85">
        <v>41</v>
      </c>
      <c r="D81" s="207"/>
      <c r="E81" s="203"/>
      <c r="F81" s="203"/>
      <c r="G81" s="203"/>
      <c r="H81" s="203"/>
      <c r="I81" s="203"/>
      <c r="J81" s="203"/>
      <c r="K81" s="203"/>
      <c r="L81" s="203"/>
      <c r="M81" s="203"/>
      <c r="N81" s="203"/>
      <c r="O81" s="203"/>
      <c r="P81" s="203"/>
      <c r="Q81" s="203"/>
      <c r="R81" s="203"/>
      <c r="S81" s="208"/>
      <c r="T81" s="90">
        <f t="shared" si="0"/>
        <v>0</v>
      </c>
      <c r="U81" s="293"/>
      <c r="V81" s="293"/>
      <c r="W81" s="293"/>
      <c r="X81" s="293"/>
      <c r="Y81" s="293"/>
      <c r="Z81" s="293"/>
      <c r="AA81" s="293"/>
    </row>
    <row r="82" spans="2:27" ht="12" customHeight="1">
      <c r="B82" s="189" t="s">
        <v>261</v>
      </c>
      <c r="C82" s="85">
        <v>101</v>
      </c>
      <c r="D82" s="207">
        <v>0</v>
      </c>
      <c r="E82" s="203">
        <v>0</v>
      </c>
      <c r="F82" s="203">
        <v>0</v>
      </c>
      <c r="G82" s="203">
        <v>0</v>
      </c>
      <c r="H82" s="203">
        <v>0</v>
      </c>
      <c r="I82" s="203">
        <v>0</v>
      </c>
      <c r="J82" s="203">
        <v>0</v>
      </c>
      <c r="K82" s="203">
        <v>1</v>
      </c>
      <c r="L82" s="203">
        <v>2</v>
      </c>
      <c r="M82" s="203">
        <v>2</v>
      </c>
      <c r="N82" s="203">
        <v>0</v>
      </c>
      <c r="O82" s="203">
        <v>0</v>
      </c>
      <c r="P82" s="203">
        <v>0</v>
      </c>
      <c r="Q82" s="203">
        <v>0</v>
      </c>
      <c r="R82" s="203">
        <v>0</v>
      </c>
      <c r="S82" s="208">
        <v>0</v>
      </c>
      <c r="T82" s="90">
        <f t="shared" si="0"/>
        <v>5</v>
      </c>
      <c r="U82" s="293"/>
      <c r="V82" s="293"/>
      <c r="W82" s="293"/>
      <c r="X82" s="293"/>
      <c r="Y82" s="293"/>
      <c r="Z82" s="293"/>
      <c r="AA82" s="293"/>
    </row>
    <row r="83" spans="2:27" ht="12" customHeight="1">
      <c r="B83" s="189" t="s">
        <v>256</v>
      </c>
      <c r="C83" s="85">
        <v>150</v>
      </c>
      <c r="D83" s="207"/>
      <c r="E83" s="203"/>
      <c r="F83" s="203"/>
      <c r="G83" s="203"/>
      <c r="H83" s="203"/>
      <c r="I83" s="203"/>
      <c r="J83" s="203"/>
      <c r="K83" s="203"/>
      <c r="L83" s="203"/>
      <c r="M83" s="203"/>
      <c r="N83" s="203"/>
      <c r="O83" s="203"/>
      <c r="P83" s="203"/>
      <c r="Q83" s="203"/>
      <c r="R83" s="203"/>
      <c r="S83" s="208"/>
      <c r="T83" s="90">
        <f t="shared" si="0"/>
        <v>0</v>
      </c>
      <c r="U83" s="293"/>
      <c r="V83" s="293"/>
      <c r="W83" s="293"/>
      <c r="X83" s="293"/>
      <c r="Y83" s="293"/>
      <c r="Z83" s="293"/>
      <c r="AA83" s="293"/>
    </row>
    <row r="84" spans="2:27" ht="12" customHeight="1">
      <c r="B84" s="189" t="s">
        <v>268</v>
      </c>
      <c r="C84" s="85">
        <v>201</v>
      </c>
      <c r="D84" s="207"/>
      <c r="E84" s="203"/>
      <c r="F84" s="203"/>
      <c r="G84" s="203"/>
      <c r="H84" s="203"/>
      <c r="I84" s="203"/>
      <c r="J84" s="203"/>
      <c r="K84" s="203"/>
      <c r="L84" s="203"/>
      <c r="M84" s="203"/>
      <c r="N84" s="203"/>
      <c r="O84" s="203"/>
      <c r="P84" s="203"/>
      <c r="Q84" s="203"/>
      <c r="R84" s="203"/>
      <c r="S84" s="208"/>
      <c r="T84" s="90">
        <f t="shared" si="0"/>
        <v>0</v>
      </c>
      <c r="U84" s="293"/>
      <c r="V84" s="293"/>
      <c r="W84" s="293"/>
      <c r="X84" s="293"/>
      <c r="Y84" s="293"/>
      <c r="Z84" s="293"/>
      <c r="AA84" s="293"/>
    </row>
    <row r="85" spans="2:27" ht="12" customHeight="1">
      <c r="B85" s="189"/>
      <c r="C85" s="85">
        <v>202</v>
      </c>
      <c r="D85" s="207"/>
      <c r="E85" s="203"/>
      <c r="F85" s="203"/>
      <c r="G85" s="203"/>
      <c r="H85" s="203"/>
      <c r="I85" s="203"/>
      <c r="J85" s="203"/>
      <c r="K85" s="203"/>
      <c r="L85" s="203"/>
      <c r="M85" s="203"/>
      <c r="N85" s="203"/>
      <c r="O85" s="203"/>
      <c r="P85" s="203"/>
      <c r="Q85" s="203"/>
      <c r="R85" s="203"/>
      <c r="S85" s="208"/>
      <c r="T85" s="90">
        <f t="shared" si="0"/>
        <v>0</v>
      </c>
      <c r="U85" s="293"/>
      <c r="V85" s="293"/>
      <c r="W85" s="293"/>
      <c r="X85" s="293"/>
      <c r="Y85" s="293"/>
      <c r="Z85" s="293"/>
      <c r="AA85" s="293"/>
    </row>
    <row r="86" spans="2:27" ht="12" customHeight="1">
      <c r="B86" s="189"/>
      <c r="C86" s="85">
        <v>237</v>
      </c>
      <c r="D86" s="209"/>
      <c r="E86" s="210"/>
      <c r="F86" s="210"/>
      <c r="G86" s="210"/>
      <c r="H86" s="210"/>
      <c r="I86" s="210"/>
      <c r="J86" s="210"/>
      <c r="K86" s="210"/>
      <c r="L86" s="210"/>
      <c r="M86" s="210"/>
      <c r="N86" s="210"/>
      <c r="O86" s="210"/>
      <c r="P86" s="210"/>
      <c r="Q86" s="210"/>
      <c r="R86" s="210"/>
      <c r="S86" s="211"/>
      <c r="T86" s="202">
        <f t="shared" si="0"/>
        <v>0</v>
      </c>
      <c r="U86" s="293"/>
      <c r="V86" s="293"/>
      <c r="W86" s="293"/>
      <c r="X86" s="293"/>
      <c r="Y86" s="293"/>
      <c r="Z86" s="293"/>
      <c r="AA86" s="293"/>
    </row>
    <row r="87" spans="2:27" ht="12" customHeight="1">
      <c r="B87" s="250"/>
      <c r="C87" s="33" t="s">
        <v>160</v>
      </c>
      <c r="D87" s="103">
        <f t="shared" ref="D87:S87" si="9">SUM(D80:D86)</f>
        <v>0</v>
      </c>
      <c r="E87" s="95">
        <f t="shared" si="9"/>
        <v>0</v>
      </c>
      <c r="F87" s="95">
        <f t="shared" si="9"/>
        <v>0</v>
      </c>
      <c r="G87" s="95">
        <f t="shared" si="9"/>
        <v>0</v>
      </c>
      <c r="H87" s="95">
        <f t="shared" si="9"/>
        <v>0</v>
      </c>
      <c r="I87" s="95">
        <f t="shared" si="9"/>
        <v>0</v>
      </c>
      <c r="J87" s="95">
        <f t="shared" si="9"/>
        <v>0</v>
      </c>
      <c r="K87" s="95">
        <f t="shared" si="9"/>
        <v>1</v>
      </c>
      <c r="L87" s="95">
        <f t="shared" si="9"/>
        <v>2</v>
      </c>
      <c r="M87" s="95">
        <f t="shared" si="9"/>
        <v>2</v>
      </c>
      <c r="N87" s="95">
        <f t="shared" si="9"/>
        <v>0</v>
      </c>
      <c r="O87" s="95">
        <f t="shared" si="9"/>
        <v>0</v>
      </c>
      <c r="P87" s="95">
        <f t="shared" si="9"/>
        <v>0</v>
      </c>
      <c r="Q87" s="95">
        <f t="shared" si="9"/>
        <v>0</v>
      </c>
      <c r="R87" s="95">
        <f t="shared" si="9"/>
        <v>0</v>
      </c>
      <c r="S87" s="95">
        <f t="shared" si="9"/>
        <v>0</v>
      </c>
      <c r="T87" s="13">
        <f t="shared" si="0"/>
        <v>5</v>
      </c>
      <c r="U87" s="293"/>
      <c r="V87" s="293"/>
      <c r="W87" s="293"/>
      <c r="X87" s="293"/>
      <c r="Y87" s="293"/>
      <c r="Z87" s="293"/>
      <c r="AA87" s="293"/>
    </row>
    <row r="88" spans="2:27" ht="12" customHeight="1">
      <c r="B88" s="249" t="s">
        <v>260</v>
      </c>
      <c r="C88" s="96">
        <v>30</v>
      </c>
      <c r="D88" s="204"/>
      <c r="E88" s="205"/>
      <c r="F88" s="205"/>
      <c r="G88" s="205"/>
      <c r="H88" s="205"/>
      <c r="I88" s="205"/>
      <c r="J88" s="205"/>
      <c r="K88" s="205"/>
      <c r="L88" s="205"/>
      <c r="M88" s="205"/>
      <c r="N88" s="205"/>
      <c r="O88" s="205"/>
      <c r="P88" s="205"/>
      <c r="Q88" s="205"/>
      <c r="R88" s="205"/>
      <c r="S88" s="206"/>
      <c r="T88" s="107">
        <f t="shared" si="0"/>
        <v>0</v>
      </c>
      <c r="U88" s="293"/>
      <c r="V88" s="293"/>
      <c r="W88" s="293"/>
      <c r="X88" s="293"/>
      <c r="Y88" s="293"/>
      <c r="Z88" s="293"/>
      <c r="AA88" s="293"/>
    </row>
    <row r="89" spans="2:27" ht="12" customHeight="1">
      <c r="B89" s="189" t="s">
        <v>254</v>
      </c>
      <c r="C89" s="85">
        <v>41</v>
      </c>
      <c r="D89" s="207"/>
      <c r="E89" s="203"/>
      <c r="F89" s="203"/>
      <c r="G89" s="203"/>
      <c r="H89" s="203"/>
      <c r="I89" s="203"/>
      <c r="J89" s="203"/>
      <c r="K89" s="203"/>
      <c r="L89" s="203"/>
      <c r="M89" s="203"/>
      <c r="N89" s="203"/>
      <c r="O89" s="203"/>
      <c r="P89" s="203"/>
      <c r="Q89" s="203"/>
      <c r="R89" s="203"/>
      <c r="S89" s="208"/>
      <c r="T89" s="90">
        <f t="shared" si="0"/>
        <v>0</v>
      </c>
      <c r="U89" s="293"/>
      <c r="V89" s="293"/>
      <c r="W89" s="293"/>
      <c r="X89" s="293"/>
      <c r="Y89" s="293"/>
      <c r="Z89" s="293"/>
      <c r="AA89" s="293"/>
    </row>
    <row r="90" spans="2:27" ht="12" customHeight="1">
      <c r="B90" s="189" t="s">
        <v>261</v>
      </c>
      <c r="C90" s="85">
        <v>101</v>
      </c>
      <c r="D90" s="207">
        <v>1</v>
      </c>
      <c r="E90" s="203">
        <v>3</v>
      </c>
      <c r="F90" s="203">
        <v>0</v>
      </c>
      <c r="G90" s="203">
        <v>6</v>
      </c>
      <c r="H90" s="203">
        <v>2</v>
      </c>
      <c r="I90" s="203">
        <v>2</v>
      </c>
      <c r="J90" s="203">
        <v>4</v>
      </c>
      <c r="K90" s="203">
        <v>0</v>
      </c>
      <c r="L90" s="203">
        <v>1</v>
      </c>
      <c r="M90" s="203">
        <v>1</v>
      </c>
      <c r="N90" s="203">
        <v>2</v>
      </c>
      <c r="O90" s="203">
        <v>0</v>
      </c>
      <c r="P90" s="203">
        <v>2</v>
      </c>
      <c r="Q90" s="203">
        <v>2</v>
      </c>
      <c r="R90" s="203">
        <v>3</v>
      </c>
      <c r="S90" s="208">
        <v>1</v>
      </c>
      <c r="T90" s="90">
        <f t="shared" si="0"/>
        <v>30</v>
      </c>
      <c r="U90" s="293"/>
      <c r="V90" s="293"/>
      <c r="W90" s="293"/>
      <c r="X90" s="293"/>
      <c r="Y90" s="293"/>
      <c r="Z90" s="293"/>
      <c r="AA90" s="293"/>
    </row>
    <row r="91" spans="2:27" ht="12" customHeight="1">
      <c r="B91" s="189" t="s">
        <v>256</v>
      </c>
      <c r="C91" s="85">
        <v>150</v>
      </c>
      <c r="D91" s="207"/>
      <c r="E91" s="203"/>
      <c r="F91" s="203"/>
      <c r="G91" s="203"/>
      <c r="H91" s="203"/>
      <c r="I91" s="203"/>
      <c r="J91" s="203"/>
      <c r="K91" s="203"/>
      <c r="L91" s="203"/>
      <c r="M91" s="203"/>
      <c r="N91" s="203"/>
      <c r="O91" s="203"/>
      <c r="P91" s="203"/>
      <c r="Q91" s="203"/>
      <c r="R91" s="203"/>
      <c r="S91" s="208"/>
      <c r="T91" s="90">
        <f t="shared" si="0"/>
        <v>0</v>
      </c>
      <c r="U91" s="293"/>
      <c r="V91" s="293"/>
      <c r="W91" s="293"/>
      <c r="X91" s="293"/>
      <c r="Y91" s="293"/>
      <c r="Z91" s="293"/>
      <c r="AA91" s="293"/>
    </row>
    <row r="92" spans="2:27" ht="12" customHeight="1">
      <c r="B92" s="189" t="s">
        <v>269</v>
      </c>
      <c r="C92" s="85">
        <v>201</v>
      </c>
      <c r="D92" s="207"/>
      <c r="E92" s="203"/>
      <c r="F92" s="203"/>
      <c r="G92" s="203"/>
      <c r="H92" s="203"/>
      <c r="I92" s="203"/>
      <c r="J92" s="203"/>
      <c r="K92" s="203"/>
      <c r="L92" s="203"/>
      <c r="M92" s="203"/>
      <c r="N92" s="203"/>
      <c r="O92" s="203"/>
      <c r="P92" s="203"/>
      <c r="Q92" s="203"/>
      <c r="R92" s="203"/>
      <c r="S92" s="208"/>
      <c r="T92" s="90">
        <f t="shared" si="0"/>
        <v>0</v>
      </c>
      <c r="U92" s="293"/>
      <c r="V92" s="293"/>
      <c r="W92" s="293"/>
      <c r="X92" s="293"/>
      <c r="Y92" s="293"/>
      <c r="Z92" s="293"/>
      <c r="AA92" s="293"/>
    </row>
    <row r="93" spans="2:27" ht="12" customHeight="1">
      <c r="B93" s="189"/>
      <c r="C93" s="85">
        <v>202</v>
      </c>
      <c r="D93" s="207"/>
      <c r="E93" s="203"/>
      <c r="F93" s="203"/>
      <c r="G93" s="203"/>
      <c r="H93" s="203"/>
      <c r="I93" s="203"/>
      <c r="J93" s="203"/>
      <c r="K93" s="203"/>
      <c r="L93" s="203"/>
      <c r="M93" s="203"/>
      <c r="N93" s="203"/>
      <c r="O93" s="203"/>
      <c r="P93" s="203"/>
      <c r="Q93" s="203"/>
      <c r="R93" s="203"/>
      <c r="S93" s="208"/>
      <c r="T93" s="90">
        <f t="shared" si="0"/>
        <v>0</v>
      </c>
      <c r="U93" s="293"/>
      <c r="V93" s="293"/>
      <c r="W93" s="293"/>
      <c r="X93" s="293"/>
      <c r="Y93" s="293"/>
      <c r="Z93" s="293"/>
      <c r="AA93" s="293"/>
    </row>
    <row r="94" spans="2:27" ht="12" customHeight="1">
      <c r="B94" s="189"/>
      <c r="C94" s="85">
        <v>237</v>
      </c>
      <c r="D94" s="209"/>
      <c r="E94" s="210"/>
      <c r="F94" s="210"/>
      <c r="G94" s="210"/>
      <c r="H94" s="210"/>
      <c r="I94" s="210"/>
      <c r="J94" s="210"/>
      <c r="K94" s="210"/>
      <c r="L94" s="210"/>
      <c r="M94" s="210"/>
      <c r="N94" s="210"/>
      <c r="O94" s="210"/>
      <c r="P94" s="210"/>
      <c r="Q94" s="210"/>
      <c r="R94" s="210"/>
      <c r="S94" s="211"/>
      <c r="T94" s="202">
        <f t="shared" si="0"/>
        <v>0</v>
      </c>
      <c r="U94" s="293"/>
      <c r="V94" s="293"/>
      <c r="W94" s="293"/>
      <c r="X94" s="293"/>
      <c r="Y94" s="293"/>
      <c r="Z94" s="293"/>
      <c r="AA94" s="293"/>
    </row>
    <row r="95" spans="2:27" ht="12" customHeight="1">
      <c r="B95" s="250"/>
      <c r="C95" s="33" t="s">
        <v>160</v>
      </c>
      <c r="D95" s="103">
        <f t="shared" ref="D95:S95" si="10">SUM(D88:D94)</f>
        <v>1</v>
      </c>
      <c r="E95" s="95">
        <f t="shared" si="10"/>
        <v>3</v>
      </c>
      <c r="F95" s="95">
        <f t="shared" si="10"/>
        <v>0</v>
      </c>
      <c r="G95" s="95">
        <f t="shared" si="10"/>
        <v>6</v>
      </c>
      <c r="H95" s="95">
        <f t="shared" si="10"/>
        <v>2</v>
      </c>
      <c r="I95" s="95">
        <f t="shared" si="10"/>
        <v>2</v>
      </c>
      <c r="J95" s="95">
        <f t="shared" si="10"/>
        <v>4</v>
      </c>
      <c r="K95" s="95">
        <f t="shared" si="10"/>
        <v>0</v>
      </c>
      <c r="L95" s="95">
        <f t="shared" si="10"/>
        <v>1</v>
      </c>
      <c r="M95" s="95">
        <f t="shared" si="10"/>
        <v>1</v>
      </c>
      <c r="N95" s="95">
        <f t="shared" si="10"/>
        <v>2</v>
      </c>
      <c r="O95" s="95">
        <f t="shared" si="10"/>
        <v>0</v>
      </c>
      <c r="P95" s="95">
        <f t="shared" si="10"/>
        <v>2</v>
      </c>
      <c r="Q95" s="95">
        <f t="shared" si="10"/>
        <v>2</v>
      </c>
      <c r="R95" s="95">
        <f t="shared" si="10"/>
        <v>3</v>
      </c>
      <c r="S95" s="95">
        <f t="shared" si="10"/>
        <v>1</v>
      </c>
      <c r="T95" s="13">
        <f t="shared" si="0"/>
        <v>30</v>
      </c>
      <c r="U95" s="293"/>
      <c r="V95" s="293"/>
      <c r="W95" s="293"/>
      <c r="X95" s="293"/>
      <c r="Y95" s="293"/>
      <c r="Z95" s="293"/>
      <c r="AA95" s="293"/>
    </row>
    <row r="96" spans="2:27" ht="12" customHeight="1">
      <c r="B96" s="249" t="s">
        <v>263</v>
      </c>
      <c r="C96" s="96">
        <v>30</v>
      </c>
      <c r="D96" s="204"/>
      <c r="E96" s="205"/>
      <c r="F96" s="205"/>
      <c r="G96" s="205"/>
      <c r="H96" s="205"/>
      <c r="I96" s="205"/>
      <c r="J96" s="205"/>
      <c r="K96" s="205"/>
      <c r="L96" s="205"/>
      <c r="M96" s="205"/>
      <c r="N96" s="205"/>
      <c r="O96" s="205"/>
      <c r="P96" s="205"/>
      <c r="Q96" s="205"/>
      <c r="R96" s="205"/>
      <c r="S96" s="206"/>
      <c r="T96" s="107">
        <f t="shared" si="0"/>
        <v>0</v>
      </c>
      <c r="U96" s="293"/>
      <c r="V96" s="293"/>
      <c r="W96" s="293"/>
      <c r="X96" s="293"/>
      <c r="Y96" s="293"/>
      <c r="Z96" s="293"/>
      <c r="AA96" s="293"/>
    </row>
    <row r="97" spans="2:27" ht="12" customHeight="1">
      <c r="B97" s="189" t="s">
        <v>254</v>
      </c>
      <c r="C97" s="85">
        <v>41</v>
      </c>
      <c r="D97" s="207"/>
      <c r="E97" s="203"/>
      <c r="F97" s="203"/>
      <c r="G97" s="203"/>
      <c r="H97" s="203"/>
      <c r="I97" s="203"/>
      <c r="J97" s="203"/>
      <c r="K97" s="203"/>
      <c r="L97" s="203"/>
      <c r="M97" s="203"/>
      <c r="N97" s="203"/>
      <c r="O97" s="203"/>
      <c r="P97" s="203"/>
      <c r="Q97" s="203"/>
      <c r="R97" s="203"/>
      <c r="S97" s="208"/>
      <c r="T97" s="90">
        <f t="shared" si="0"/>
        <v>0</v>
      </c>
      <c r="U97" s="293"/>
      <c r="V97" s="293"/>
      <c r="W97" s="293"/>
      <c r="X97" s="293"/>
      <c r="Y97" s="293"/>
      <c r="Z97" s="293"/>
      <c r="AA97" s="293"/>
    </row>
    <row r="98" spans="2:27" ht="12" customHeight="1">
      <c r="B98" s="189" t="s">
        <v>261</v>
      </c>
      <c r="C98" s="85">
        <v>101</v>
      </c>
      <c r="D98" s="207">
        <v>0</v>
      </c>
      <c r="E98" s="203">
        <v>0</v>
      </c>
      <c r="F98" s="203">
        <v>0</v>
      </c>
      <c r="G98" s="203">
        <v>0</v>
      </c>
      <c r="H98" s="203">
        <v>1</v>
      </c>
      <c r="I98" s="203">
        <v>1</v>
      </c>
      <c r="J98" s="203">
        <v>0</v>
      </c>
      <c r="K98" s="203">
        <v>1</v>
      </c>
      <c r="L98" s="203">
        <v>0</v>
      </c>
      <c r="M98" s="203">
        <v>0</v>
      </c>
      <c r="N98" s="203">
        <v>0</v>
      </c>
      <c r="O98" s="203">
        <v>0</v>
      </c>
      <c r="P98" s="203">
        <v>0</v>
      </c>
      <c r="Q98" s="203">
        <v>0</v>
      </c>
      <c r="R98" s="203">
        <v>0</v>
      </c>
      <c r="S98" s="208">
        <v>0</v>
      </c>
      <c r="T98" s="90">
        <f t="shared" si="0"/>
        <v>3</v>
      </c>
      <c r="U98" s="293"/>
      <c r="V98" s="293"/>
      <c r="W98" s="293"/>
      <c r="X98" s="293"/>
      <c r="Y98" s="293"/>
      <c r="Z98" s="293"/>
      <c r="AA98" s="293"/>
    </row>
    <row r="99" spans="2:27" ht="12" customHeight="1">
      <c r="B99" s="189" t="s">
        <v>256</v>
      </c>
      <c r="C99" s="85">
        <v>150</v>
      </c>
      <c r="D99" s="207"/>
      <c r="E99" s="203"/>
      <c r="F99" s="203"/>
      <c r="G99" s="203"/>
      <c r="H99" s="203"/>
      <c r="I99" s="203"/>
      <c r="J99" s="203"/>
      <c r="K99" s="203"/>
      <c r="L99" s="203"/>
      <c r="M99" s="203"/>
      <c r="N99" s="203"/>
      <c r="O99" s="203"/>
      <c r="P99" s="203"/>
      <c r="Q99" s="203"/>
      <c r="R99" s="203"/>
      <c r="S99" s="208"/>
      <c r="T99" s="90">
        <f t="shared" si="0"/>
        <v>0</v>
      </c>
      <c r="U99" s="293"/>
      <c r="V99" s="293"/>
      <c r="W99" s="293"/>
      <c r="X99" s="293"/>
      <c r="Y99" s="293"/>
      <c r="Z99" s="293"/>
      <c r="AA99" s="293"/>
    </row>
    <row r="100" spans="2:27" ht="12" customHeight="1">
      <c r="B100" s="189" t="s">
        <v>269</v>
      </c>
      <c r="C100" s="85">
        <v>201</v>
      </c>
      <c r="D100" s="207"/>
      <c r="E100" s="203"/>
      <c r="F100" s="203"/>
      <c r="G100" s="203"/>
      <c r="H100" s="203"/>
      <c r="I100" s="203"/>
      <c r="J100" s="203"/>
      <c r="K100" s="203"/>
      <c r="L100" s="203"/>
      <c r="M100" s="203"/>
      <c r="N100" s="203"/>
      <c r="O100" s="203"/>
      <c r="P100" s="203"/>
      <c r="Q100" s="203"/>
      <c r="R100" s="203"/>
      <c r="S100" s="208"/>
      <c r="T100" s="90">
        <f t="shared" si="0"/>
        <v>0</v>
      </c>
      <c r="U100" s="293"/>
      <c r="V100" s="293"/>
      <c r="W100" s="293"/>
      <c r="X100" s="293"/>
      <c r="Y100" s="293"/>
      <c r="Z100" s="293"/>
      <c r="AA100" s="293"/>
    </row>
    <row r="101" spans="2:27" ht="12" customHeight="1">
      <c r="B101" s="189"/>
      <c r="C101" s="85">
        <v>202</v>
      </c>
      <c r="D101" s="207"/>
      <c r="E101" s="203"/>
      <c r="F101" s="203"/>
      <c r="G101" s="203"/>
      <c r="H101" s="203"/>
      <c r="I101" s="203"/>
      <c r="J101" s="203"/>
      <c r="K101" s="203"/>
      <c r="L101" s="203"/>
      <c r="M101" s="203"/>
      <c r="N101" s="203"/>
      <c r="O101" s="203"/>
      <c r="P101" s="203"/>
      <c r="Q101" s="203"/>
      <c r="R101" s="203"/>
      <c r="S101" s="208"/>
      <c r="T101" s="90">
        <f t="shared" si="0"/>
        <v>0</v>
      </c>
      <c r="U101" s="293"/>
      <c r="V101" s="293"/>
      <c r="W101" s="293"/>
      <c r="X101" s="293" t="s">
        <v>187</v>
      </c>
      <c r="Y101" s="293"/>
      <c r="Z101" s="293"/>
      <c r="AA101" s="293"/>
    </row>
    <row r="102" spans="2:27" ht="12" customHeight="1">
      <c r="B102" s="189"/>
      <c r="C102" s="85">
        <v>237</v>
      </c>
      <c r="D102" s="209"/>
      <c r="E102" s="210"/>
      <c r="F102" s="210"/>
      <c r="G102" s="210"/>
      <c r="H102" s="210"/>
      <c r="I102" s="210"/>
      <c r="J102" s="210"/>
      <c r="K102" s="210"/>
      <c r="L102" s="210"/>
      <c r="M102" s="210"/>
      <c r="N102" s="210"/>
      <c r="O102" s="210"/>
      <c r="P102" s="210"/>
      <c r="Q102" s="210"/>
      <c r="R102" s="210"/>
      <c r="S102" s="211"/>
      <c r="T102" s="202">
        <f t="shared" si="0"/>
        <v>0</v>
      </c>
      <c r="U102" s="293"/>
      <c r="V102" s="293"/>
      <c r="W102" s="293"/>
      <c r="X102" s="293"/>
      <c r="Y102" s="293"/>
      <c r="Z102" s="293"/>
      <c r="AA102" s="293"/>
    </row>
    <row r="103" spans="2:27" ht="12" customHeight="1">
      <c r="B103" s="250"/>
      <c r="C103" s="33" t="s">
        <v>160</v>
      </c>
      <c r="D103" s="103">
        <f t="shared" ref="D103:S103" si="11">SUM(D96:D102)</f>
        <v>0</v>
      </c>
      <c r="E103" s="95">
        <f t="shared" si="11"/>
        <v>0</v>
      </c>
      <c r="F103" s="95">
        <f t="shared" si="11"/>
        <v>0</v>
      </c>
      <c r="G103" s="95">
        <f t="shared" si="11"/>
        <v>0</v>
      </c>
      <c r="H103" s="95">
        <f t="shared" si="11"/>
        <v>1</v>
      </c>
      <c r="I103" s="95">
        <f t="shared" si="11"/>
        <v>1</v>
      </c>
      <c r="J103" s="95">
        <f t="shared" si="11"/>
        <v>0</v>
      </c>
      <c r="K103" s="95">
        <f t="shared" si="11"/>
        <v>1</v>
      </c>
      <c r="L103" s="95">
        <f t="shared" si="11"/>
        <v>0</v>
      </c>
      <c r="M103" s="95">
        <f t="shared" si="11"/>
        <v>0</v>
      </c>
      <c r="N103" s="95">
        <f t="shared" si="11"/>
        <v>0</v>
      </c>
      <c r="O103" s="95">
        <f t="shared" si="11"/>
        <v>0</v>
      </c>
      <c r="P103" s="95">
        <f t="shared" si="11"/>
        <v>0</v>
      </c>
      <c r="Q103" s="95">
        <f t="shared" si="11"/>
        <v>0</v>
      </c>
      <c r="R103" s="95">
        <f t="shared" si="11"/>
        <v>0</v>
      </c>
      <c r="S103" s="95">
        <f t="shared" si="11"/>
        <v>0</v>
      </c>
      <c r="T103" s="13">
        <f t="shared" si="0"/>
        <v>3</v>
      </c>
      <c r="U103" s="293"/>
      <c r="V103" s="293"/>
      <c r="W103" s="293"/>
      <c r="X103" s="293"/>
      <c r="Y103" s="293"/>
      <c r="Z103" s="293"/>
      <c r="AA103" s="293"/>
    </row>
    <row r="104" spans="2:27" ht="12" customHeight="1">
      <c r="B104" s="249" t="s">
        <v>263</v>
      </c>
      <c r="C104" s="96">
        <v>30</v>
      </c>
      <c r="D104" s="204"/>
      <c r="E104" s="205"/>
      <c r="F104" s="205"/>
      <c r="G104" s="205"/>
      <c r="H104" s="205"/>
      <c r="I104" s="205"/>
      <c r="J104" s="205"/>
      <c r="K104" s="205"/>
      <c r="L104" s="205"/>
      <c r="M104" s="205"/>
      <c r="N104" s="205"/>
      <c r="O104" s="205"/>
      <c r="P104" s="205"/>
      <c r="Q104" s="205"/>
      <c r="R104" s="205"/>
      <c r="S104" s="206"/>
      <c r="T104" s="107">
        <f t="shared" si="0"/>
        <v>0</v>
      </c>
      <c r="U104" s="293"/>
      <c r="V104" s="293"/>
      <c r="W104" s="293"/>
      <c r="X104" s="293"/>
      <c r="Y104" s="293"/>
      <c r="Z104" s="293"/>
      <c r="AA104" s="293"/>
    </row>
    <row r="105" spans="2:27" ht="12" customHeight="1">
      <c r="B105" s="189" t="s">
        <v>254</v>
      </c>
      <c r="C105" s="85">
        <v>41</v>
      </c>
      <c r="D105" s="207"/>
      <c r="E105" s="203"/>
      <c r="F105" s="203"/>
      <c r="G105" s="203"/>
      <c r="H105" s="203"/>
      <c r="I105" s="203"/>
      <c r="J105" s="203"/>
      <c r="K105" s="203"/>
      <c r="L105" s="203"/>
      <c r="M105" s="203"/>
      <c r="N105" s="203"/>
      <c r="O105" s="203"/>
      <c r="P105" s="203"/>
      <c r="Q105" s="203"/>
      <c r="R105" s="203"/>
      <c r="S105" s="208"/>
      <c r="T105" s="90">
        <f t="shared" si="0"/>
        <v>0</v>
      </c>
      <c r="U105" s="293"/>
      <c r="V105" s="293"/>
      <c r="W105" s="293"/>
      <c r="X105" s="293"/>
      <c r="Y105" s="293"/>
      <c r="Z105" s="293"/>
      <c r="AA105" s="293"/>
    </row>
    <row r="106" spans="2:27" ht="12" customHeight="1">
      <c r="B106" s="189" t="s">
        <v>261</v>
      </c>
      <c r="C106" s="85">
        <v>101</v>
      </c>
      <c r="D106" s="207">
        <v>1</v>
      </c>
      <c r="E106" s="203">
        <v>0</v>
      </c>
      <c r="F106" s="203">
        <v>0</v>
      </c>
      <c r="G106" s="203">
        <v>0</v>
      </c>
      <c r="H106" s="203">
        <v>0</v>
      </c>
      <c r="I106" s="203">
        <v>1</v>
      </c>
      <c r="J106" s="203">
        <v>0</v>
      </c>
      <c r="K106" s="203">
        <v>1</v>
      </c>
      <c r="L106" s="203">
        <v>1</v>
      </c>
      <c r="M106" s="203">
        <v>0</v>
      </c>
      <c r="N106" s="203">
        <v>0</v>
      </c>
      <c r="O106" s="203">
        <v>0</v>
      </c>
      <c r="P106" s="203">
        <v>1</v>
      </c>
      <c r="Q106" s="203">
        <v>0</v>
      </c>
      <c r="R106" s="203">
        <v>0</v>
      </c>
      <c r="S106" s="208">
        <v>0</v>
      </c>
      <c r="T106" s="90">
        <f t="shared" si="0"/>
        <v>5</v>
      </c>
      <c r="U106" s="293"/>
      <c r="V106" s="293"/>
      <c r="W106" s="293"/>
      <c r="X106" s="293"/>
      <c r="Y106" s="293"/>
      <c r="Z106" s="293"/>
      <c r="AA106" s="293"/>
    </row>
    <row r="107" spans="2:27" ht="12" customHeight="1">
      <c r="B107" s="189" t="s">
        <v>256</v>
      </c>
      <c r="C107" s="85">
        <v>150</v>
      </c>
      <c r="D107" s="207"/>
      <c r="E107" s="203"/>
      <c r="F107" s="203"/>
      <c r="G107" s="203"/>
      <c r="H107" s="203"/>
      <c r="I107" s="203"/>
      <c r="J107" s="203"/>
      <c r="K107" s="203"/>
      <c r="L107" s="203"/>
      <c r="M107" s="203"/>
      <c r="N107" s="203"/>
      <c r="O107" s="203"/>
      <c r="P107" s="203"/>
      <c r="Q107" s="203"/>
      <c r="R107" s="203"/>
      <c r="S107" s="208"/>
      <c r="T107" s="90">
        <f t="shared" si="0"/>
        <v>0</v>
      </c>
      <c r="U107" s="293"/>
      <c r="V107" s="293"/>
      <c r="W107" s="293"/>
      <c r="X107" s="293"/>
      <c r="Y107" s="293"/>
      <c r="Z107" s="293"/>
      <c r="AA107" s="293"/>
    </row>
    <row r="108" spans="2:27" ht="12" customHeight="1">
      <c r="B108" s="189" t="s">
        <v>270</v>
      </c>
      <c r="C108" s="85">
        <v>201</v>
      </c>
      <c r="D108" s="207"/>
      <c r="E108" s="203"/>
      <c r="F108" s="203"/>
      <c r="G108" s="203"/>
      <c r="H108" s="203"/>
      <c r="I108" s="203"/>
      <c r="J108" s="203"/>
      <c r="K108" s="203"/>
      <c r="L108" s="203"/>
      <c r="M108" s="203"/>
      <c r="N108" s="203"/>
      <c r="O108" s="203"/>
      <c r="P108" s="203"/>
      <c r="Q108" s="203"/>
      <c r="R108" s="203"/>
      <c r="S108" s="208"/>
      <c r="T108" s="90">
        <f t="shared" si="0"/>
        <v>0</v>
      </c>
      <c r="U108" s="293"/>
      <c r="V108" s="293"/>
      <c r="W108" s="293"/>
      <c r="X108" s="293"/>
      <c r="Y108" s="293"/>
      <c r="Z108" s="293"/>
      <c r="AA108" s="293"/>
    </row>
    <row r="109" spans="2:27" ht="12" customHeight="1">
      <c r="B109" s="189"/>
      <c r="C109" s="85">
        <v>202</v>
      </c>
      <c r="D109" s="207"/>
      <c r="E109" s="203"/>
      <c r="F109" s="203"/>
      <c r="G109" s="203"/>
      <c r="H109" s="203"/>
      <c r="I109" s="203"/>
      <c r="J109" s="203"/>
      <c r="K109" s="203"/>
      <c r="L109" s="203"/>
      <c r="M109" s="203"/>
      <c r="N109" s="203"/>
      <c r="O109" s="203"/>
      <c r="P109" s="203"/>
      <c r="Q109" s="203"/>
      <c r="R109" s="203"/>
      <c r="S109" s="208"/>
      <c r="T109" s="90">
        <f t="shared" si="0"/>
        <v>0</v>
      </c>
      <c r="U109" s="293"/>
      <c r="V109" s="293"/>
      <c r="W109" s="293"/>
      <c r="X109" s="293"/>
      <c r="Y109" s="293"/>
      <c r="Z109" s="293"/>
      <c r="AA109" s="293"/>
    </row>
    <row r="110" spans="2:27" ht="12" customHeight="1">
      <c r="B110" s="189"/>
      <c r="C110" s="85">
        <v>237</v>
      </c>
      <c r="D110" s="209"/>
      <c r="E110" s="210"/>
      <c r="F110" s="210"/>
      <c r="G110" s="210"/>
      <c r="H110" s="210"/>
      <c r="I110" s="210"/>
      <c r="J110" s="210"/>
      <c r="K110" s="210"/>
      <c r="L110" s="210"/>
      <c r="M110" s="210"/>
      <c r="N110" s="210"/>
      <c r="O110" s="210"/>
      <c r="P110" s="210"/>
      <c r="Q110" s="210"/>
      <c r="R110" s="210"/>
      <c r="S110" s="211"/>
      <c r="T110" s="202">
        <f t="shared" si="0"/>
        <v>0</v>
      </c>
      <c r="U110" s="293"/>
      <c r="V110" s="293"/>
      <c r="W110" s="293"/>
      <c r="X110" s="293"/>
      <c r="Y110" s="293"/>
      <c r="Z110" s="293"/>
      <c r="AA110" s="293"/>
    </row>
    <row r="111" spans="2:27" ht="12" customHeight="1">
      <c r="B111" s="250"/>
      <c r="C111" s="33" t="s">
        <v>160</v>
      </c>
      <c r="D111" s="103">
        <f t="shared" ref="D111:S111" si="12">SUM(D104:D110)</f>
        <v>1</v>
      </c>
      <c r="E111" s="95">
        <f t="shared" si="12"/>
        <v>0</v>
      </c>
      <c r="F111" s="95">
        <f t="shared" si="12"/>
        <v>0</v>
      </c>
      <c r="G111" s="95">
        <f t="shared" si="12"/>
        <v>0</v>
      </c>
      <c r="H111" s="95">
        <f t="shared" si="12"/>
        <v>0</v>
      </c>
      <c r="I111" s="95">
        <f t="shared" si="12"/>
        <v>1</v>
      </c>
      <c r="J111" s="95">
        <f t="shared" si="12"/>
        <v>0</v>
      </c>
      <c r="K111" s="95">
        <f t="shared" si="12"/>
        <v>1</v>
      </c>
      <c r="L111" s="95">
        <f t="shared" si="12"/>
        <v>1</v>
      </c>
      <c r="M111" s="95">
        <f t="shared" si="12"/>
        <v>0</v>
      </c>
      <c r="N111" s="95">
        <f t="shared" si="12"/>
        <v>0</v>
      </c>
      <c r="O111" s="95">
        <f t="shared" si="12"/>
        <v>0</v>
      </c>
      <c r="P111" s="95">
        <f t="shared" si="12"/>
        <v>1</v>
      </c>
      <c r="Q111" s="95">
        <f t="shared" si="12"/>
        <v>0</v>
      </c>
      <c r="R111" s="95">
        <f t="shared" si="12"/>
        <v>0</v>
      </c>
      <c r="S111" s="95">
        <f t="shared" si="12"/>
        <v>0</v>
      </c>
      <c r="T111" s="13">
        <f t="shared" si="0"/>
        <v>5</v>
      </c>
      <c r="U111" s="293"/>
      <c r="V111" s="293"/>
      <c r="W111" s="293"/>
      <c r="X111" s="293"/>
      <c r="Y111" s="293"/>
      <c r="Z111" s="293"/>
      <c r="AA111" s="293"/>
    </row>
    <row r="112" spans="2:27" ht="12" customHeight="1">
      <c r="B112" s="249" t="s">
        <v>260</v>
      </c>
      <c r="C112" s="96">
        <v>30</v>
      </c>
      <c r="D112" s="204"/>
      <c r="E112" s="205"/>
      <c r="F112" s="205"/>
      <c r="G112" s="205"/>
      <c r="H112" s="205"/>
      <c r="I112" s="205"/>
      <c r="J112" s="205"/>
      <c r="K112" s="205"/>
      <c r="L112" s="205"/>
      <c r="M112" s="205"/>
      <c r="N112" s="205"/>
      <c r="O112" s="205"/>
      <c r="P112" s="205"/>
      <c r="Q112" s="205"/>
      <c r="R112" s="205"/>
      <c r="S112" s="206"/>
      <c r="T112" s="107">
        <f t="shared" si="0"/>
        <v>0</v>
      </c>
      <c r="U112" s="293"/>
      <c r="V112" s="293"/>
      <c r="W112" s="293"/>
      <c r="X112" s="293"/>
      <c r="Y112" s="293"/>
      <c r="Z112" s="293"/>
      <c r="AA112" s="293"/>
    </row>
    <row r="113" spans="2:27" ht="12" customHeight="1">
      <c r="B113" s="189" t="s">
        <v>254</v>
      </c>
      <c r="C113" s="85">
        <v>41</v>
      </c>
      <c r="D113" s="207"/>
      <c r="E113" s="203"/>
      <c r="F113" s="203"/>
      <c r="G113" s="203"/>
      <c r="H113" s="203"/>
      <c r="I113" s="203"/>
      <c r="J113" s="203"/>
      <c r="K113" s="203"/>
      <c r="L113" s="203"/>
      <c r="M113" s="203"/>
      <c r="N113" s="203"/>
      <c r="O113" s="203"/>
      <c r="P113" s="203"/>
      <c r="Q113" s="203"/>
      <c r="R113" s="203"/>
      <c r="S113" s="208"/>
      <c r="T113" s="90">
        <f t="shared" si="0"/>
        <v>0</v>
      </c>
      <c r="U113" s="293"/>
      <c r="V113" s="293"/>
      <c r="W113" s="293"/>
      <c r="X113" s="293"/>
      <c r="Y113" s="293"/>
      <c r="Z113" s="293"/>
      <c r="AA113" s="293"/>
    </row>
    <row r="114" spans="2:27" ht="12" customHeight="1">
      <c r="B114" s="189" t="s">
        <v>261</v>
      </c>
      <c r="C114" s="85">
        <v>101</v>
      </c>
      <c r="D114" s="207">
        <v>0</v>
      </c>
      <c r="E114" s="203">
        <v>0</v>
      </c>
      <c r="F114" s="203">
        <v>0</v>
      </c>
      <c r="G114" s="203">
        <v>0</v>
      </c>
      <c r="H114" s="203">
        <v>0</v>
      </c>
      <c r="I114" s="203">
        <v>0</v>
      </c>
      <c r="J114" s="203">
        <v>0</v>
      </c>
      <c r="K114" s="203">
        <v>0</v>
      </c>
      <c r="L114" s="203">
        <v>0</v>
      </c>
      <c r="M114" s="203">
        <v>1</v>
      </c>
      <c r="N114" s="203">
        <v>0</v>
      </c>
      <c r="O114" s="203">
        <v>0</v>
      </c>
      <c r="P114" s="203">
        <v>0</v>
      </c>
      <c r="Q114" s="203">
        <v>0</v>
      </c>
      <c r="R114" s="203">
        <v>0</v>
      </c>
      <c r="S114" s="208">
        <v>6</v>
      </c>
      <c r="T114" s="90">
        <f t="shared" si="0"/>
        <v>7</v>
      </c>
      <c r="U114" s="293"/>
      <c r="V114" s="293"/>
      <c r="W114" s="293"/>
      <c r="X114" s="293"/>
      <c r="Y114" s="293"/>
      <c r="Z114" s="293"/>
      <c r="AA114" s="293"/>
    </row>
    <row r="115" spans="2:27" ht="12" customHeight="1">
      <c r="B115" s="189" t="s">
        <v>256</v>
      </c>
      <c r="C115" s="85">
        <v>150</v>
      </c>
      <c r="D115" s="207"/>
      <c r="E115" s="203"/>
      <c r="F115" s="203"/>
      <c r="G115" s="203"/>
      <c r="H115" s="203"/>
      <c r="I115" s="203"/>
      <c r="J115" s="203"/>
      <c r="K115" s="203"/>
      <c r="L115" s="203"/>
      <c r="M115" s="203"/>
      <c r="N115" s="203"/>
      <c r="O115" s="203"/>
      <c r="P115" s="203"/>
      <c r="Q115" s="203"/>
      <c r="R115" s="203"/>
      <c r="S115" s="208" t="s">
        <v>187</v>
      </c>
      <c r="T115" s="90">
        <f t="shared" si="0"/>
        <v>0</v>
      </c>
      <c r="U115" s="293"/>
      <c r="V115" s="293"/>
      <c r="W115" s="293"/>
      <c r="X115" s="293"/>
      <c r="Y115" s="293"/>
      <c r="Z115" s="293"/>
      <c r="AA115" s="293"/>
    </row>
    <row r="116" spans="2:27" ht="12" customHeight="1">
      <c r="B116" s="189" t="s">
        <v>271</v>
      </c>
      <c r="C116" s="85">
        <v>201</v>
      </c>
      <c r="D116" s="207"/>
      <c r="E116" s="203"/>
      <c r="F116" s="203"/>
      <c r="G116" s="203"/>
      <c r="H116" s="203"/>
      <c r="I116" s="203"/>
      <c r="J116" s="203"/>
      <c r="K116" s="203"/>
      <c r="L116" s="203"/>
      <c r="M116" s="203"/>
      <c r="N116" s="203"/>
      <c r="O116" s="203"/>
      <c r="P116" s="203"/>
      <c r="Q116" s="203"/>
      <c r="R116" s="203"/>
      <c r="S116" s="208"/>
      <c r="T116" s="90">
        <f t="shared" si="0"/>
        <v>0</v>
      </c>
      <c r="U116" s="293"/>
      <c r="V116" s="293"/>
      <c r="W116" s="293"/>
      <c r="X116" s="293"/>
      <c r="Y116" s="293"/>
      <c r="Z116" s="293"/>
      <c r="AA116" s="293"/>
    </row>
    <row r="117" spans="2:27" ht="12" customHeight="1">
      <c r="B117" s="189"/>
      <c r="C117" s="85">
        <v>202</v>
      </c>
      <c r="D117" s="207"/>
      <c r="E117" s="203"/>
      <c r="F117" s="203"/>
      <c r="G117" s="203"/>
      <c r="H117" s="203"/>
      <c r="I117" s="203"/>
      <c r="J117" s="203"/>
      <c r="K117" s="203"/>
      <c r="L117" s="203"/>
      <c r="M117" s="203"/>
      <c r="N117" s="203"/>
      <c r="O117" s="203"/>
      <c r="P117" s="203"/>
      <c r="Q117" s="203"/>
      <c r="R117" s="203"/>
      <c r="S117" s="208"/>
      <c r="T117" s="90">
        <f t="shared" si="0"/>
        <v>0</v>
      </c>
      <c r="U117" s="293"/>
      <c r="V117" s="293"/>
      <c r="W117" s="293"/>
      <c r="X117" s="293"/>
      <c r="Y117" s="293"/>
      <c r="Z117" s="293"/>
      <c r="AA117" s="293"/>
    </row>
    <row r="118" spans="2:27" ht="12" customHeight="1">
      <c r="B118" s="189"/>
      <c r="C118" s="85">
        <v>237</v>
      </c>
      <c r="D118" s="209"/>
      <c r="E118" s="210"/>
      <c r="F118" s="210"/>
      <c r="G118" s="210"/>
      <c r="H118" s="210"/>
      <c r="I118" s="210"/>
      <c r="J118" s="210"/>
      <c r="K118" s="210"/>
      <c r="L118" s="210"/>
      <c r="M118" s="210"/>
      <c r="N118" s="210"/>
      <c r="O118" s="210"/>
      <c r="P118" s="210"/>
      <c r="Q118" s="210"/>
      <c r="R118" s="210"/>
      <c r="S118" s="211"/>
      <c r="T118" s="202">
        <f t="shared" si="0"/>
        <v>0</v>
      </c>
      <c r="U118" s="293"/>
      <c r="V118" s="293"/>
      <c r="W118" s="293"/>
      <c r="X118" s="293"/>
      <c r="Y118" s="293"/>
      <c r="Z118" s="293"/>
      <c r="AA118" s="293"/>
    </row>
    <row r="119" spans="2:27" ht="12" customHeight="1">
      <c r="B119" s="250"/>
      <c r="C119" s="33" t="s">
        <v>160</v>
      </c>
      <c r="D119" s="103">
        <f t="shared" ref="D119:S119" si="13">SUM(D112:D118)</f>
        <v>0</v>
      </c>
      <c r="E119" s="95">
        <f t="shared" si="13"/>
        <v>0</v>
      </c>
      <c r="F119" s="95">
        <f t="shared" si="13"/>
        <v>0</v>
      </c>
      <c r="G119" s="95">
        <f t="shared" si="13"/>
        <v>0</v>
      </c>
      <c r="H119" s="95">
        <f t="shared" si="13"/>
        <v>0</v>
      </c>
      <c r="I119" s="95">
        <f t="shared" si="13"/>
        <v>0</v>
      </c>
      <c r="J119" s="95">
        <f t="shared" si="13"/>
        <v>0</v>
      </c>
      <c r="K119" s="95">
        <f t="shared" si="13"/>
        <v>0</v>
      </c>
      <c r="L119" s="95">
        <f t="shared" si="13"/>
        <v>0</v>
      </c>
      <c r="M119" s="95">
        <f t="shared" si="13"/>
        <v>1</v>
      </c>
      <c r="N119" s="95">
        <f t="shared" si="13"/>
        <v>0</v>
      </c>
      <c r="O119" s="95">
        <f t="shared" si="13"/>
        <v>0</v>
      </c>
      <c r="P119" s="95">
        <f t="shared" si="13"/>
        <v>0</v>
      </c>
      <c r="Q119" s="95">
        <f t="shared" si="13"/>
        <v>0</v>
      </c>
      <c r="R119" s="95">
        <f t="shared" si="13"/>
        <v>0</v>
      </c>
      <c r="S119" s="95">
        <f t="shared" si="13"/>
        <v>6</v>
      </c>
      <c r="T119" s="13">
        <f t="shared" si="0"/>
        <v>7</v>
      </c>
      <c r="U119" s="293"/>
      <c r="V119" s="293"/>
      <c r="W119" s="293"/>
      <c r="X119" s="293"/>
      <c r="Y119" s="293"/>
      <c r="Z119" s="293"/>
      <c r="AA119" s="293"/>
    </row>
    <row r="120" spans="2:27" ht="12" customHeight="1">
      <c r="B120" s="251" t="s">
        <v>265</v>
      </c>
      <c r="C120" s="96">
        <v>30</v>
      </c>
      <c r="D120" s="204"/>
      <c r="E120" s="205"/>
      <c r="F120" s="205"/>
      <c r="G120" s="205"/>
      <c r="H120" s="205"/>
      <c r="I120" s="205"/>
      <c r="J120" s="205"/>
      <c r="K120" s="205"/>
      <c r="L120" s="205"/>
      <c r="M120" s="205"/>
      <c r="N120" s="205"/>
      <c r="O120" s="205"/>
      <c r="P120" s="205"/>
      <c r="Q120" s="205"/>
      <c r="R120" s="205"/>
      <c r="S120" s="206"/>
      <c r="T120" s="107">
        <f t="shared" si="0"/>
        <v>0</v>
      </c>
      <c r="U120" s="293"/>
      <c r="V120" s="293"/>
      <c r="W120" s="293"/>
      <c r="X120" s="293"/>
      <c r="Y120" s="293"/>
      <c r="Z120" s="293"/>
      <c r="AA120" s="293"/>
    </row>
    <row r="121" spans="2:27" ht="12" customHeight="1">
      <c r="B121" s="252" t="s">
        <v>254</v>
      </c>
      <c r="C121" s="85">
        <v>41</v>
      </c>
      <c r="D121" s="207"/>
      <c r="E121" s="203"/>
      <c r="F121" s="203"/>
      <c r="G121" s="203"/>
      <c r="H121" s="203"/>
      <c r="I121" s="203"/>
      <c r="J121" s="203"/>
      <c r="K121" s="203"/>
      <c r="L121" s="203"/>
      <c r="M121" s="203"/>
      <c r="N121" s="203"/>
      <c r="O121" s="203"/>
      <c r="P121" s="203"/>
      <c r="Q121" s="203"/>
      <c r="R121" s="203"/>
      <c r="S121" s="208"/>
      <c r="T121" s="90">
        <f t="shared" si="0"/>
        <v>0</v>
      </c>
      <c r="U121" s="293"/>
      <c r="V121" s="293"/>
      <c r="W121" s="293"/>
      <c r="X121" s="293"/>
      <c r="Y121" s="293"/>
      <c r="Z121" s="293"/>
      <c r="AA121" s="293"/>
    </row>
    <row r="122" spans="2:27" ht="12" customHeight="1">
      <c r="B122" s="252" t="s">
        <v>273</v>
      </c>
      <c r="C122" s="85">
        <v>101</v>
      </c>
      <c r="D122" s="207"/>
      <c r="E122" s="203"/>
      <c r="F122" s="203"/>
      <c r="G122" s="203"/>
      <c r="H122" s="203"/>
      <c r="I122" s="203"/>
      <c r="J122" s="203"/>
      <c r="K122" s="203"/>
      <c r="L122" s="203"/>
      <c r="M122" s="203"/>
      <c r="N122" s="203"/>
      <c r="O122" s="203"/>
      <c r="P122" s="203"/>
      <c r="Q122" s="203"/>
      <c r="R122" s="203"/>
      <c r="S122" s="208"/>
      <c r="T122" s="90">
        <f t="shared" si="0"/>
        <v>0</v>
      </c>
      <c r="U122" s="293"/>
      <c r="V122" s="293"/>
      <c r="W122" s="293"/>
      <c r="X122" s="293"/>
      <c r="Y122" s="293"/>
      <c r="Z122" s="293"/>
      <c r="AA122" s="293"/>
    </row>
    <row r="123" spans="2:27" ht="12" customHeight="1">
      <c r="B123" s="252"/>
      <c r="C123" s="85">
        <v>150</v>
      </c>
      <c r="D123" s="207"/>
      <c r="E123" s="203"/>
      <c r="F123" s="203"/>
      <c r="G123" s="203"/>
      <c r="H123" s="203"/>
      <c r="I123" s="203"/>
      <c r="J123" s="203"/>
      <c r="K123" s="203"/>
      <c r="L123" s="203"/>
      <c r="M123" s="203"/>
      <c r="N123" s="203"/>
      <c r="O123" s="203"/>
      <c r="P123" s="203"/>
      <c r="Q123" s="203"/>
      <c r="R123" s="203"/>
      <c r="S123" s="208"/>
      <c r="T123" s="90">
        <f t="shared" si="0"/>
        <v>0</v>
      </c>
      <c r="U123" s="293"/>
      <c r="V123" s="293"/>
      <c r="W123" s="293"/>
      <c r="X123" s="293"/>
      <c r="Y123" s="293"/>
      <c r="Z123" s="293"/>
      <c r="AA123" s="293"/>
    </row>
    <row r="124" spans="2:27" ht="12" customHeight="1">
      <c r="B124" s="252"/>
      <c r="C124" s="85">
        <v>201</v>
      </c>
      <c r="D124" s="207">
        <v>3</v>
      </c>
      <c r="E124" s="203">
        <v>2</v>
      </c>
      <c r="F124" s="203">
        <v>1</v>
      </c>
      <c r="G124" s="203">
        <v>0</v>
      </c>
      <c r="H124" s="203">
        <v>2</v>
      </c>
      <c r="I124" s="203">
        <v>1</v>
      </c>
      <c r="J124" s="203">
        <v>2</v>
      </c>
      <c r="K124" s="203">
        <v>5</v>
      </c>
      <c r="L124" s="203">
        <v>0</v>
      </c>
      <c r="M124" s="203">
        <v>1</v>
      </c>
      <c r="N124" s="203">
        <v>0</v>
      </c>
      <c r="O124" s="203">
        <v>0</v>
      </c>
      <c r="P124" s="203">
        <v>1</v>
      </c>
      <c r="Q124" s="203">
        <v>0</v>
      </c>
      <c r="R124" s="203">
        <v>1</v>
      </c>
      <c r="S124" s="208">
        <v>1</v>
      </c>
      <c r="T124" s="90">
        <f t="shared" si="0"/>
        <v>20</v>
      </c>
      <c r="U124" s="293"/>
      <c r="V124" s="293"/>
      <c r="W124" s="293"/>
      <c r="X124" s="293"/>
      <c r="Y124" s="293"/>
      <c r="Z124" s="293"/>
      <c r="AA124" s="293"/>
    </row>
    <row r="125" spans="2:27" ht="12" customHeight="1">
      <c r="B125" s="252"/>
      <c r="C125" s="85">
        <v>202</v>
      </c>
      <c r="D125" s="207"/>
      <c r="E125" s="203"/>
      <c r="F125" s="203"/>
      <c r="G125" s="203"/>
      <c r="H125" s="203"/>
      <c r="I125" s="203"/>
      <c r="J125" s="203"/>
      <c r="K125" s="203"/>
      <c r="L125" s="203"/>
      <c r="M125" s="203"/>
      <c r="N125" s="203"/>
      <c r="O125" s="203"/>
      <c r="P125" s="203"/>
      <c r="Q125" s="203"/>
      <c r="R125" s="203"/>
      <c r="S125" s="208"/>
      <c r="T125" s="90">
        <f t="shared" si="0"/>
        <v>0</v>
      </c>
      <c r="U125" s="293"/>
      <c r="V125" s="293"/>
      <c r="W125" s="293"/>
      <c r="X125" s="293"/>
      <c r="Y125" s="293"/>
      <c r="Z125" s="293"/>
      <c r="AA125" s="293"/>
    </row>
    <row r="126" spans="2:27" ht="12" customHeight="1">
      <c r="B126" s="252"/>
      <c r="C126" s="85">
        <v>237</v>
      </c>
      <c r="D126" s="209"/>
      <c r="E126" s="210"/>
      <c r="F126" s="210"/>
      <c r="G126" s="210"/>
      <c r="H126" s="210"/>
      <c r="I126" s="210"/>
      <c r="J126" s="210"/>
      <c r="K126" s="210"/>
      <c r="L126" s="210"/>
      <c r="M126" s="210"/>
      <c r="N126" s="210"/>
      <c r="O126" s="210"/>
      <c r="P126" s="210"/>
      <c r="Q126" s="210"/>
      <c r="R126" s="210"/>
      <c r="S126" s="211"/>
      <c r="T126" s="202">
        <f t="shared" si="0"/>
        <v>0</v>
      </c>
      <c r="U126" s="293"/>
      <c r="V126" s="293"/>
      <c r="W126" s="293"/>
      <c r="X126" s="293"/>
      <c r="Y126" s="293"/>
      <c r="Z126" s="293"/>
      <c r="AA126" s="293"/>
    </row>
    <row r="127" spans="2:27" ht="12" customHeight="1">
      <c r="B127" s="253"/>
      <c r="C127" s="33" t="s">
        <v>160</v>
      </c>
      <c r="D127" s="103">
        <f t="shared" ref="D127:S127" si="14">SUM(D120:D126)</f>
        <v>3</v>
      </c>
      <c r="E127" s="95">
        <f t="shared" si="14"/>
        <v>2</v>
      </c>
      <c r="F127" s="95">
        <f t="shared" si="14"/>
        <v>1</v>
      </c>
      <c r="G127" s="95">
        <f t="shared" si="14"/>
        <v>0</v>
      </c>
      <c r="H127" s="95">
        <f t="shared" si="14"/>
        <v>2</v>
      </c>
      <c r="I127" s="95">
        <f t="shared" si="14"/>
        <v>1</v>
      </c>
      <c r="J127" s="95">
        <f t="shared" si="14"/>
        <v>2</v>
      </c>
      <c r="K127" s="95">
        <f t="shared" si="14"/>
        <v>5</v>
      </c>
      <c r="L127" s="95">
        <f t="shared" si="14"/>
        <v>0</v>
      </c>
      <c r="M127" s="95">
        <f t="shared" si="14"/>
        <v>1</v>
      </c>
      <c r="N127" s="95">
        <f t="shared" si="14"/>
        <v>0</v>
      </c>
      <c r="O127" s="95">
        <f t="shared" si="14"/>
        <v>0</v>
      </c>
      <c r="P127" s="95">
        <f t="shared" si="14"/>
        <v>1</v>
      </c>
      <c r="Q127" s="95">
        <f t="shared" si="14"/>
        <v>0</v>
      </c>
      <c r="R127" s="95">
        <f t="shared" si="14"/>
        <v>1</v>
      </c>
      <c r="S127" s="95">
        <f t="shared" si="14"/>
        <v>1</v>
      </c>
      <c r="T127" s="13">
        <f t="shared" si="0"/>
        <v>20</v>
      </c>
      <c r="U127" s="293"/>
      <c r="V127" s="293"/>
      <c r="W127" s="293"/>
      <c r="X127" s="293"/>
      <c r="Y127" s="293"/>
      <c r="Z127" s="293"/>
      <c r="AA127" s="293"/>
    </row>
    <row r="128" spans="2:27" ht="12" customHeight="1">
      <c r="B128" s="249" t="s">
        <v>260</v>
      </c>
      <c r="C128" s="96">
        <v>30</v>
      </c>
      <c r="D128" s="204"/>
      <c r="E128" s="205"/>
      <c r="F128" s="205"/>
      <c r="G128" s="205"/>
      <c r="H128" s="205"/>
      <c r="I128" s="205"/>
      <c r="J128" s="205"/>
      <c r="K128" s="205"/>
      <c r="L128" s="205"/>
      <c r="M128" s="205"/>
      <c r="N128" s="205"/>
      <c r="O128" s="205"/>
      <c r="P128" s="205"/>
      <c r="Q128" s="205"/>
      <c r="R128" s="205"/>
      <c r="S128" s="206"/>
      <c r="T128" s="107">
        <f t="shared" si="0"/>
        <v>0</v>
      </c>
      <c r="U128" s="293"/>
      <c r="V128" s="293"/>
      <c r="W128" s="293"/>
      <c r="X128" s="293"/>
      <c r="Y128" s="293"/>
      <c r="Z128" s="293"/>
      <c r="AA128" s="293"/>
    </row>
    <row r="129" spans="2:27" ht="12" customHeight="1">
      <c r="B129" s="189" t="s">
        <v>254</v>
      </c>
      <c r="C129" s="85">
        <v>41</v>
      </c>
      <c r="D129" s="207"/>
      <c r="E129" s="203"/>
      <c r="F129" s="203"/>
      <c r="G129" s="203"/>
      <c r="H129" s="203"/>
      <c r="I129" s="203"/>
      <c r="J129" s="203"/>
      <c r="K129" s="203"/>
      <c r="L129" s="203"/>
      <c r="M129" s="203"/>
      <c r="N129" s="203"/>
      <c r="O129" s="203"/>
      <c r="P129" s="203"/>
      <c r="Q129" s="203"/>
      <c r="R129" s="203"/>
      <c r="S129" s="208"/>
      <c r="T129" s="90">
        <f t="shared" si="0"/>
        <v>0</v>
      </c>
      <c r="U129" s="293"/>
      <c r="V129" s="293"/>
      <c r="W129" s="293"/>
      <c r="X129" s="293"/>
      <c r="Y129" s="293"/>
      <c r="Z129" s="293"/>
      <c r="AA129" s="293"/>
    </row>
    <row r="130" spans="2:27" ht="12" customHeight="1">
      <c r="B130" s="189" t="s">
        <v>281</v>
      </c>
      <c r="C130" s="85">
        <v>101</v>
      </c>
      <c r="D130" s="207"/>
      <c r="E130" s="203"/>
      <c r="F130" s="203"/>
      <c r="G130" s="203"/>
      <c r="H130" s="203"/>
      <c r="I130" s="203"/>
      <c r="J130" s="203"/>
      <c r="K130" s="203"/>
      <c r="L130" s="203"/>
      <c r="M130" s="203"/>
      <c r="N130" s="203"/>
      <c r="O130" s="203"/>
      <c r="P130" s="203"/>
      <c r="Q130" s="203"/>
      <c r="R130" s="203"/>
      <c r="S130" s="208"/>
      <c r="T130" s="90">
        <f t="shared" si="0"/>
        <v>0</v>
      </c>
      <c r="U130" s="293"/>
      <c r="V130" s="293"/>
      <c r="W130" s="293"/>
      <c r="X130" s="293"/>
      <c r="Y130" s="293"/>
      <c r="Z130" s="293"/>
      <c r="AA130" s="293"/>
    </row>
    <row r="131" spans="2:27" ht="12" customHeight="1">
      <c r="B131" s="189" t="s">
        <v>256</v>
      </c>
      <c r="C131" s="85">
        <v>150</v>
      </c>
      <c r="D131" s="207"/>
      <c r="E131" s="203"/>
      <c r="F131" s="203"/>
      <c r="G131" s="203"/>
      <c r="H131" s="203"/>
      <c r="I131" s="203"/>
      <c r="J131" s="203"/>
      <c r="K131" s="203"/>
      <c r="L131" s="203"/>
      <c r="M131" s="203"/>
      <c r="N131" s="203"/>
      <c r="O131" s="203"/>
      <c r="P131" s="203"/>
      <c r="Q131" s="203"/>
      <c r="R131" s="203"/>
      <c r="S131" s="208"/>
      <c r="T131" s="90">
        <f t="shared" si="0"/>
        <v>0</v>
      </c>
      <c r="U131" s="293"/>
      <c r="V131" s="293"/>
      <c r="W131" s="293"/>
      <c r="X131" s="293"/>
      <c r="Y131" s="293"/>
      <c r="Z131" s="293"/>
      <c r="AA131" s="293"/>
    </row>
    <row r="132" spans="2:27" ht="12" customHeight="1">
      <c r="B132" s="189" t="s">
        <v>273</v>
      </c>
      <c r="C132" s="85">
        <v>201</v>
      </c>
      <c r="D132" s="207"/>
      <c r="E132" s="203"/>
      <c r="F132" s="203"/>
      <c r="G132" s="203"/>
      <c r="H132" s="203"/>
      <c r="I132" s="203"/>
      <c r="J132" s="203"/>
      <c r="K132" s="203"/>
      <c r="L132" s="203"/>
      <c r="M132" s="203"/>
      <c r="N132" s="203"/>
      <c r="O132" s="203"/>
      <c r="P132" s="203"/>
      <c r="Q132" s="203"/>
      <c r="R132" s="203"/>
      <c r="S132" s="208"/>
      <c r="T132" s="90">
        <f t="shared" si="0"/>
        <v>0</v>
      </c>
      <c r="U132" s="293"/>
      <c r="V132" s="293"/>
      <c r="W132" s="293"/>
      <c r="X132" s="293"/>
      <c r="Y132" s="293"/>
      <c r="Z132" s="293"/>
      <c r="AA132" s="293"/>
    </row>
    <row r="133" spans="2:27" ht="12" customHeight="1">
      <c r="B133" s="189"/>
      <c r="C133" s="85">
        <v>202</v>
      </c>
      <c r="D133" s="207">
        <v>0</v>
      </c>
      <c r="E133" s="203">
        <v>0</v>
      </c>
      <c r="F133" s="203">
        <v>3</v>
      </c>
      <c r="G133" s="203">
        <v>3</v>
      </c>
      <c r="H133" s="203">
        <v>2</v>
      </c>
      <c r="I133" s="203">
        <v>3</v>
      </c>
      <c r="J133" s="203">
        <v>2</v>
      </c>
      <c r="K133" s="203">
        <v>2</v>
      </c>
      <c r="L133" s="203">
        <v>3</v>
      </c>
      <c r="M133" s="203">
        <v>3</v>
      </c>
      <c r="N133" s="203">
        <v>3</v>
      </c>
      <c r="O133" s="203">
        <v>4</v>
      </c>
      <c r="P133" s="203">
        <v>3</v>
      </c>
      <c r="Q133" s="203">
        <v>1</v>
      </c>
      <c r="R133" s="203">
        <v>3</v>
      </c>
      <c r="S133" s="208">
        <v>1</v>
      </c>
      <c r="T133" s="90">
        <f t="shared" si="0"/>
        <v>36</v>
      </c>
      <c r="U133" s="293"/>
      <c r="V133" s="293"/>
      <c r="W133" s="293"/>
      <c r="X133" s="293"/>
      <c r="Y133" s="293"/>
      <c r="Z133" s="293"/>
      <c r="AA133" s="293"/>
    </row>
    <row r="134" spans="2:27" ht="12" customHeight="1">
      <c r="B134" s="189"/>
      <c r="C134" s="85">
        <v>237</v>
      </c>
      <c r="D134" s="209"/>
      <c r="E134" s="210"/>
      <c r="F134" s="210"/>
      <c r="G134" s="210"/>
      <c r="H134" s="210"/>
      <c r="I134" s="210"/>
      <c r="J134" s="210"/>
      <c r="K134" s="210"/>
      <c r="L134" s="210"/>
      <c r="M134" s="210"/>
      <c r="N134" s="210"/>
      <c r="O134" s="210"/>
      <c r="P134" s="210"/>
      <c r="Q134" s="210"/>
      <c r="R134" s="210"/>
      <c r="S134" s="211"/>
      <c r="T134" s="202">
        <f t="shared" si="0"/>
        <v>0</v>
      </c>
      <c r="U134" s="293"/>
      <c r="V134" s="293"/>
      <c r="W134" s="293"/>
      <c r="X134" s="293"/>
      <c r="Y134" s="293"/>
      <c r="Z134" s="293"/>
      <c r="AA134" s="293"/>
    </row>
    <row r="135" spans="2:27" ht="12" customHeight="1">
      <c r="B135" s="250"/>
      <c r="C135" s="33" t="s">
        <v>160</v>
      </c>
      <c r="D135" s="103">
        <f t="shared" ref="D135:S135" si="15">SUM(D128:D134)</f>
        <v>0</v>
      </c>
      <c r="E135" s="95">
        <f t="shared" si="15"/>
        <v>0</v>
      </c>
      <c r="F135" s="95">
        <f t="shared" si="15"/>
        <v>3</v>
      </c>
      <c r="G135" s="95">
        <f t="shared" si="15"/>
        <v>3</v>
      </c>
      <c r="H135" s="95">
        <f t="shared" si="15"/>
        <v>2</v>
      </c>
      <c r="I135" s="95">
        <f t="shared" si="15"/>
        <v>3</v>
      </c>
      <c r="J135" s="95">
        <f t="shared" si="15"/>
        <v>2</v>
      </c>
      <c r="K135" s="95">
        <f t="shared" si="15"/>
        <v>2</v>
      </c>
      <c r="L135" s="95">
        <f t="shared" si="15"/>
        <v>3</v>
      </c>
      <c r="M135" s="95">
        <f t="shared" si="15"/>
        <v>3</v>
      </c>
      <c r="N135" s="95">
        <f t="shared" si="15"/>
        <v>3</v>
      </c>
      <c r="O135" s="95">
        <f t="shared" si="15"/>
        <v>4</v>
      </c>
      <c r="P135" s="95">
        <f t="shared" si="15"/>
        <v>3</v>
      </c>
      <c r="Q135" s="95">
        <f t="shared" si="15"/>
        <v>1</v>
      </c>
      <c r="R135" s="95">
        <f t="shared" si="15"/>
        <v>3</v>
      </c>
      <c r="S135" s="95">
        <f t="shared" si="15"/>
        <v>1</v>
      </c>
      <c r="T135" s="13">
        <f t="shared" si="0"/>
        <v>36</v>
      </c>
      <c r="U135" s="293"/>
      <c r="V135" s="293"/>
      <c r="W135" s="293"/>
      <c r="X135" s="293"/>
      <c r="Y135" s="293"/>
      <c r="Z135" s="293"/>
      <c r="AA135" s="293"/>
    </row>
    <row r="136" spans="2:27" ht="12" customHeight="1">
      <c r="B136" s="249" t="s">
        <v>265</v>
      </c>
      <c r="C136" s="96">
        <v>30</v>
      </c>
      <c r="D136" s="204">
        <v>0</v>
      </c>
      <c r="E136" s="205">
        <v>0</v>
      </c>
      <c r="F136" s="205">
        <v>1</v>
      </c>
      <c r="G136" s="205">
        <v>3</v>
      </c>
      <c r="H136" s="205">
        <v>0</v>
      </c>
      <c r="I136" s="205">
        <v>1</v>
      </c>
      <c r="J136" s="205">
        <v>1</v>
      </c>
      <c r="K136" s="205">
        <v>0</v>
      </c>
      <c r="L136" s="205">
        <v>3</v>
      </c>
      <c r="M136" s="205">
        <v>1</v>
      </c>
      <c r="N136" s="205">
        <v>0</v>
      </c>
      <c r="O136" s="205">
        <v>2</v>
      </c>
      <c r="P136" s="205">
        <v>6</v>
      </c>
      <c r="Q136" s="205">
        <v>2</v>
      </c>
      <c r="R136" s="205">
        <v>0</v>
      </c>
      <c r="S136" s="206">
        <v>1</v>
      </c>
      <c r="T136" s="107">
        <f t="shared" si="0"/>
        <v>21</v>
      </c>
      <c r="U136" s="293"/>
      <c r="V136" s="293"/>
      <c r="W136" s="293"/>
      <c r="X136" s="293"/>
      <c r="Y136" s="293"/>
      <c r="Z136" s="293"/>
      <c r="AA136" s="293"/>
    </row>
    <row r="137" spans="2:27" ht="12" customHeight="1">
      <c r="B137" s="189" t="s">
        <v>254</v>
      </c>
      <c r="C137" s="85">
        <v>41</v>
      </c>
      <c r="D137" s="207">
        <v>0</v>
      </c>
      <c r="E137" s="203">
        <v>5</v>
      </c>
      <c r="F137" s="203">
        <v>2</v>
      </c>
      <c r="G137" s="203">
        <v>4</v>
      </c>
      <c r="H137" s="203">
        <v>4</v>
      </c>
      <c r="I137" s="203">
        <v>4</v>
      </c>
      <c r="J137" s="203">
        <v>8</v>
      </c>
      <c r="K137" s="203">
        <v>5</v>
      </c>
      <c r="L137" s="203">
        <v>3</v>
      </c>
      <c r="M137" s="203">
        <v>1</v>
      </c>
      <c r="N137" s="203">
        <v>1</v>
      </c>
      <c r="O137" s="203">
        <v>5</v>
      </c>
      <c r="P137" s="203">
        <v>1</v>
      </c>
      <c r="Q137" s="203">
        <v>0</v>
      </c>
      <c r="R137" s="203">
        <v>0</v>
      </c>
      <c r="S137" s="208">
        <v>1</v>
      </c>
      <c r="T137" s="90">
        <f t="shared" si="0"/>
        <v>44</v>
      </c>
      <c r="U137" s="293"/>
      <c r="V137" s="293"/>
      <c r="W137" s="293"/>
      <c r="X137" s="293"/>
      <c r="Y137" s="293"/>
      <c r="Z137" s="293"/>
      <c r="AA137" s="293"/>
    </row>
    <row r="138" spans="2:27" ht="12" customHeight="1">
      <c r="B138" s="189" t="s">
        <v>274</v>
      </c>
      <c r="C138" s="85">
        <v>101</v>
      </c>
      <c r="D138" s="207">
        <v>0</v>
      </c>
      <c r="E138" s="203">
        <v>0</v>
      </c>
      <c r="F138" s="203">
        <v>0</v>
      </c>
      <c r="G138" s="203">
        <v>3</v>
      </c>
      <c r="H138" s="203">
        <v>0</v>
      </c>
      <c r="I138" s="203">
        <v>0</v>
      </c>
      <c r="J138" s="203">
        <v>1</v>
      </c>
      <c r="K138" s="203">
        <v>0</v>
      </c>
      <c r="L138" s="203">
        <v>0</v>
      </c>
      <c r="M138" s="203">
        <v>0</v>
      </c>
      <c r="N138" s="203">
        <v>0</v>
      </c>
      <c r="O138" s="203">
        <v>0</v>
      </c>
      <c r="P138" s="203">
        <v>0</v>
      </c>
      <c r="Q138" s="203">
        <v>0</v>
      </c>
      <c r="R138" s="203">
        <v>0</v>
      </c>
      <c r="S138" s="208">
        <v>0</v>
      </c>
      <c r="T138" s="90">
        <f t="shared" si="0"/>
        <v>4</v>
      </c>
      <c r="U138" s="293"/>
      <c r="V138" s="293"/>
      <c r="W138" s="293"/>
      <c r="X138" s="293"/>
      <c r="Y138" s="293"/>
      <c r="Z138" s="293"/>
      <c r="AA138" s="293"/>
    </row>
    <row r="139" spans="2:27" ht="12" customHeight="1">
      <c r="B139" s="189" t="s">
        <v>256</v>
      </c>
      <c r="C139" s="85">
        <v>150</v>
      </c>
      <c r="D139" s="207">
        <v>0</v>
      </c>
      <c r="E139" s="203">
        <v>0</v>
      </c>
      <c r="F139" s="203">
        <v>1</v>
      </c>
      <c r="G139" s="203">
        <v>1</v>
      </c>
      <c r="H139" s="203">
        <v>1</v>
      </c>
      <c r="I139" s="203">
        <v>1</v>
      </c>
      <c r="J139" s="203">
        <v>0</v>
      </c>
      <c r="K139" s="203">
        <v>0</v>
      </c>
      <c r="L139" s="203">
        <v>0</v>
      </c>
      <c r="M139" s="203">
        <v>0</v>
      </c>
      <c r="N139" s="203">
        <v>2</v>
      </c>
      <c r="O139" s="203">
        <v>1</v>
      </c>
      <c r="P139" s="203">
        <v>2</v>
      </c>
      <c r="Q139" s="203">
        <v>0</v>
      </c>
      <c r="R139" s="203">
        <v>0</v>
      </c>
      <c r="S139" s="208">
        <v>0</v>
      </c>
      <c r="T139" s="90">
        <f t="shared" si="0"/>
        <v>9</v>
      </c>
      <c r="U139" s="293"/>
      <c r="V139" s="293"/>
      <c r="W139" s="293"/>
      <c r="X139" s="293"/>
      <c r="Y139" s="293"/>
      <c r="Z139" s="293"/>
      <c r="AA139" s="293"/>
    </row>
    <row r="140" spans="2:27" ht="12" customHeight="1">
      <c r="B140" s="189" t="s">
        <v>275</v>
      </c>
      <c r="C140" s="85">
        <v>201</v>
      </c>
      <c r="D140" s="207">
        <v>0</v>
      </c>
      <c r="E140" s="203">
        <v>1</v>
      </c>
      <c r="F140" s="203">
        <v>6</v>
      </c>
      <c r="G140" s="203">
        <v>3</v>
      </c>
      <c r="H140" s="203">
        <v>3</v>
      </c>
      <c r="I140" s="203">
        <v>3</v>
      </c>
      <c r="J140" s="203">
        <v>3</v>
      </c>
      <c r="K140" s="203">
        <v>3</v>
      </c>
      <c r="L140" s="203">
        <v>5</v>
      </c>
      <c r="M140" s="203">
        <v>2</v>
      </c>
      <c r="N140" s="203">
        <v>12</v>
      </c>
      <c r="O140" s="203">
        <v>4</v>
      </c>
      <c r="P140" s="203">
        <v>0</v>
      </c>
      <c r="Q140" s="203">
        <v>1</v>
      </c>
      <c r="R140" s="203">
        <v>0</v>
      </c>
      <c r="S140" s="208">
        <v>1</v>
      </c>
      <c r="T140" s="90">
        <f t="shared" si="0"/>
        <v>47</v>
      </c>
      <c r="U140" s="293"/>
      <c r="V140" s="293"/>
      <c r="W140" s="293"/>
      <c r="X140" s="293"/>
      <c r="Y140" s="293"/>
      <c r="Z140" s="293"/>
      <c r="AA140" s="293"/>
    </row>
    <row r="141" spans="2:27" ht="12" customHeight="1">
      <c r="B141" s="189"/>
      <c r="C141" s="85">
        <v>202</v>
      </c>
      <c r="D141" s="207"/>
      <c r="E141" s="203"/>
      <c r="F141" s="203"/>
      <c r="G141" s="203"/>
      <c r="H141" s="203"/>
      <c r="I141" s="203"/>
      <c r="J141" s="203"/>
      <c r="K141" s="203"/>
      <c r="L141" s="203"/>
      <c r="M141" s="203"/>
      <c r="N141" s="203"/>
      <c r="O141" s="203"/>
      <c r="P141" s="203"/>
      <c r="Q141" s="203"/>
      <c r="R141" s="203"/>
      <c r="S141" s="208"/>
      <c r="T141" s="90">
        <f t="shared" si="0"/>
        <v>0</v>
      </c>
      <c r="U141" s="293"/>
      <c r="V141" s="293"/>
      <c r="W141" s="293"/>
      <c r="X141" s="293"/>
      <c r="Y141" s="293"/>
      <c r="Z141" s="293"/>
      <c r="AA141" s="293"/>
    </row>
    <row r="142" spans="2:27" ht="12" customHeight="1">
      <c r="B142" s="189"/>
      <c r="C142" s="85">
        <v>237</v>
      </c>
      <c r="D142" s="209">
        <v>0</v>
      </c>
      <c r="E142" s="210">
        <v>0</v>
      </c>
      <c r="F142" s="210">
        <v>0</v>
      </c>
      <c r="G142" s="210">
        <v>0</v>
      </c>
      <c r="H142" s="210">
        <v>0</v>
      </c>
      <c r="I142" s="210">
        <v>0</v>
      </c>
      <c r="J142" s="210">
        <v>0</v>
      </c>
      <c r="K142" s="210">
        <v>0</v>
      </c>
      <c r="L142" s="210">
        <v>0</v>
      </c>
      <c r="M142" s="210">
        <v>0</v>
      </c>
      <c r="N142" s="210">
        <v>0</v>
      </c>
      <c r="O142" s="210">
        <v>0</v>
      </c>
      <c r="P142" s="210">
        <v>0</v>
      </c>
      <c r="Q142" s="210">
        <v>0</v>
      </c>
      <c r="R142" s="210">
        <v>0</v>
      </c>
      <c r="S142" s="211">
        <v>0</v>
      </c>
      <c r="T142" s="202">
        <f t="shared" si="0"/>
        <v>0</v>
      </c>
      <c r="U142" s="293"/>
      <c r="V142" s="293"/>
      <c r="W142" s="293"/>
      <c r="X142" s="293"/>
      <c r="Y142" s="293"/>
      <c r="Z142" s="293"/>
      <c r="AA142" s="293"/>
    </row>
    <row r="143" spans="2:27" ht="12" customHeight="1">
      <c r="B143" s="250"/>
      <c r="C143" s="33" t="s">
        <v>160</v>
      </c>
      <c r="D143" s="103">
        <f t="shared" ref="D143:S143" si="16">SUM(D136:D142)</f>
        <v>0</v>
      </c>
      <c r="E143" s="95">
        <f t="shared" si="16"/>
        <v>6</v>
      </c>
      <c r="F143" s="95">
        <f t="shared" si="16"/>
        <v>10</v>
      </c>
      <c r="G143" s="95">
        <f t="shared" si="16"/>
        <v>14</v>
      </c>
      <c r="H143" s="95">
        <f t="shared" si="16"/>
        <v>8</v>
      </c>
      <c r="I143" s="95">
        <f t="shared" si="16"/>
        <v>9</v>
      </c>
      <c r="J143" s="95">
        <f t="shared" si="16"/>
        <v>13</v>
      </c>
      <c r="K143" s="95">
        <f t="shared" si="16"/>
        <v>8</v>
      </c>
      <c r="L143" s="95">
        <f t="shared" si="16"/>
        <v>11</v>
      </c>
      <c r="M143" s="95">
        <f t="shared" si="16"/>
        <v>4</v>
      </c>
      <c r="N143" s="95">
        <f t="shared" si="16"/>
        <v>15</v>
      </c>
      <c r="O143" s="95">
        <f t="shared" si="16"/>
        <v>12</v>
      </c>
      <c r="P143" s="95">
        <f t="shared" si="16"/>
        <v>9</v>
      </c>
      <c r="Q143" s="95">
        <f t="shared" si="16"/>
        <v>3</v>
      </c>
      <c r="R143" s="95">
        <f t="shared" si="16"/>
        <v>0</v>
      </c>
      <c r="S143" s="95">
        <f t="shared" si="16"/>
        <v>3</v>
      </c>
      <c r="T143" s="13">
        <f t="shared" si="0"/>
        <v>125</v>
      </c>
      <c r="U143" s="293"/>
      <c r="V143" s="293"/>
      <c r="W143" s="293"/>
      <c r="X143" s="293"/>
      <c r="Y143" s="293"/>
      <c r="Z143" s="293"/>
      <c r="AA143" s="293"/>
    </row>
    <row r="144" spans="2:27" ht="12" customHeight="1">
      <c r="B144" s="249" t="s">
        <v>253</v>
      </c>
      <c r="C144" s="96">
        <v>30</v>
      </c>
      <c r="D144" s="204">
        <v>1</v>
      </c>
      <c r="E144" s="205">
        <v>2</v>
      </c>
      <c r="F144" s="205">
        <v>2</v>
      </c>
      <c r="G144" s="205">
        <v>1</v>
      </c>
      <c r="H144" s="205">
        <v>1</v>
      </c>
      <c r="I144" s="205">
        <v>0</v>
      </c>
      <c r="J144" s="205">
        <v>0</v>
      </c>
      <c r="K144" s="205">
        <v>3</v>
      </c>
      <c r="L144" s="205">
        <v>1</v>
      </c>
      <c r="M144" s="205">
        <v>1</v>
      </c>
      <c r="N144" s="205">
        <v>0</v>
      </c>
      <c r="O144" s="205">
        <v>4</v>
      </c>
      <c r="P144" s="205">
        <v>6</v>
      </c>
      <c r="Q144" s="205">
        <v>3</v>
      </c>
      <c r="R144" s="205">
        <v>0</v>
      </c>
      <c r="S144" s="206">
        <v>0</v>
      </c>
      <c r="T144" s="107">
        <f t="shared" si="0"/>
        <v>25</v>
      </c>
      <c r="U144" s="293"/>
      <c r="V144" s="293"/>
      <c r="W144" s="293"/>
      <c r="X144" s="293"/>
      <c r="Y144" s="293"/>
      <c r="Z144" s="293"/>
      <c r="AA144" s="293"/>
    </row>
    <row r="145" spans="2:27" ht="12" customHeight="1">
      <c r="B145" s="189" t="s">
        <v>254</v>
      </c>
      <c r="C145" s="85">
        <v>41</v>
      </c>
      <c r="D145" s="207"/>
      <c r="E145" s="203"/>
      <c r="F145" s="203"/>
      <c r="G145" s="203"/>
      <c r="H145" s="203"/>
      <c r="I145" s="203"/>
      <c r="J145" s="203"/>
      <c r="K145" s="203"/>
      <c r="L145" s="203"/>
      <c r="M145" s="203"/>
      <c r="N145" s="203"/>
      <c r="O145" s="203"/>
      <c r="P145" s="203"/>
      <c r="Q145" s="203"/>
      <c r="R145" s="203"/>
      <c r="S145" s="208"/>
      <c r="T145" s="90">
        <f t="shared" si="0"/>
        <v>0</v>
      </c>
      <c r="U145" s="293"/>
      <c r="V145" s="293"/>
      <c r="W145" s="293"/>
      <c r="X145" s="293"/>
      <c r="Y145" s="293"/>
      <c r="Z145" s="293"/>
      <c r="AA145" s="293"/>
    </row>
    <row r="146" spans="2:27" ht="12" customHeight="1">
      <c r="B146" s="189" t="s">
        <v>274</v>
      </c>
      <c r="C146" s="85">
        <v>101</v>
      </c>
      <c r="D146" s="207">
        <v>1</v>
      </c>
      <c r="E146" s="203">
        <v>6</v>
      </c>
      <c r="F146" s="203">
        <v>1</v>
      </c>
      <c r="G146" s="203">
        <v>1</v>
      </c>
      <c r="H146" s="203">
        <v>1</v>
      </c>
      <c r="I146" s="203">
        <v>1</v>
      </c>
      <c r="J146" s="203">
        <v>2</v>
      </c>
      <c r="K146" s="203">
        <v>0</v>
      </c>
      <c r="L146" s="203">
        <v>0</v>
      </c>
      <c r="M146" s="203">
        <v>0</v>
      </c>
      <c r="N146" s="203">
        <v>2</v>
      </c>
      <c r="O146" s="203">
        <v>2</v>
      </c>
      <c r="P146" s="203">
        <v>1</v>
      </c>
      <c r="Q146" s="203">
        <v>0</v>
      </c>
      <c r="R146" s="203">
        <v>0</v>
      </c>
      <c r="S146" s="208">
        <v>0</v>
      </c>
      <c r="T146" s="90">
        <f t="shared" si="0"/>
        <v>18</v>
      </c>
      <c r="U146" s="293"/>
      <c r="V146" s="293"/>
      <c r="W146" s="293"/>
      <c r="X146" s="293"/>
      <c r="Y146" s="293"/>
      <c r="Z146" s="293"/>
      <c r="AA146" s="293"/>
    </row>
    <row r="147" spans="2:27" ht="12" customHeight="1">
      <c r="B147" s="189" t="s">
        <v>256</v>
      </c>
      <c r="C147" s="85">
        <v>150</v>
      </c>
      <c r="D147" s="207">
        <v>7</v>
      </c>
      <c r="E147" s="203">
        <v>0</v>
      </c>
      <c r="F147" s="203">
        <v>0</v>
      </c>
      <c r="G147" s="203">
        <v>1</v>
      </c>
      <c r="H147" s="203">
        <v>2</v>
      </c>
      <c r="I147" s="203">
        <v>1</v>
      </c>
      <c r="J147" s="203">
        <v>3</v>
      </c>
      <c r="K147" s="203">
        <v>0</v>
      </c>
      <c r="L147" s="203">
        <v>0</v>
      </c>
      <c r="M147" s="203">
        <v>1</v>
      </c>
      <c r="N147" s="203">
        <v>6</v>
      </c>
      <c r="O147" s="203">
        <v>0</v>
      </c>
      <c r="P147" s="203">
        <v>0</v>
      </c>
      <c r="Q147" s="203">
        <v>0</v>
      </c>
      <c r="R147" s="203">
        <v>0</v>
      </c>
      <c r="S147" s="208">
        <v>0</v>
      </c>
      <c r="T147" s="90">
        <f t="shared" si="0"/>
        <v>21</v>
      </c>
      <c r="U147" s="293"/>
      <c r="V147" s="293"/>
      <c r="W147" s="293"/>
      <c r="X147" s="293"/>
      <c r="Y147" s="293"/>
      <c r="Z147" s="293"/>
      <c r="AA147" s="293"/>
    </row>
    <row r="148" spans="2:27" ht="12" customHeight="1">
      <c r="B148" s="189" t="s">
        <v>275</v>
      </c>
      <c r="C148" s="85">
        <v>201</v>
      </c>
      <c r="D148" s="207"/>
      <c r="E148" s="203"/>
      <c r="F148" s="203"/>
      <c r="G148" s="203"/>
      <c r="H148" s="203"/>
      <c r="I148" s="203"/>
      <c r="J148" s="203"/>
      <c r="K148" s="203"/>
      <c r="L148" s="203"/>
      <c r="M148" s="203"/>
      <c r="N148" s="203"/>
      <c r="O148" s="203"/>
      <c r="P148" s="203"/>
      <c r="Q148" s="203"/>
      <c r="R148" s="203"/>
      <c r="S148" s="208"/>
      <c r="T148" s="90">
        <f t="shared" si="0"/>
        <v>0</v>
      </c>
      <c r="U148" s="293"/>
      <c r="V148" s="293"/>
      <c r="W148" s="293"/>
      <c r="X148" s="293"/>
      <c r="Y148" s="293"/>
      <c r="Z148" s="293"/>
      <c r="AA148" s="293"/>
    </row>
    <row r="149" spans="2:27" ht="12" customHeight="1">
      <c r="B149" s="189"/>
      <c r="C149" s="85">
        <v>202</v>
      </c>
      <c r="D149" s="207">
        <v>0</v>
      </c>
      <c r="E149" s="203">
        <v>1</v>
      </c>
      <c r="F149" s="203">
        <v>13</v>
      </c>
      <c r="G149" s="203">
        <v>16</v>
      </c>
      <c r="H149" s="203">
        <v>7</v>
      </c>
      <c r="I149" s="203">
        <v>8</v>
      </c>
      <c r="J149" s="203">
        <v>12</v>
      </c>
      <c r="K149" s="203">
        <v>16</v>
      </c>
      <c r="L149" s="203">
        <v>10</v>
      </c>
      <c r="M149" s="203">
        <v>15</v>
      </c>
      <c r="N149" s="203">
        <v>4</v>
      </c>
      <c r="O149" s="203">
        <v>7</v>
      </c>
      <c r="P149" s="203">
        <v>7</v>
      </c>
      <c r="Q149" s="203">
        <v>0</v>
      </c>
      <c r="R149" s="203">
        <v>0</v>
      </c>
      <c r="S149" s="208">
        <v>0</v>
      </c>
      <c r="T149" s="90">
        <f>SUM(D149:S149)</f>
        <v>116</v>
      </c>
      <c r="U149" s="293"/>
      <c r="V149" s="293"/>
      <c r="W149" s="293"/>
      <c r="X149" s="293"/>
      <c r="Y149" s="293"/>
      <c r="Z149" s="293"/>
      <c r="AA149" s="293"/>
    </row>
    <row r="150" spans="2:27" ht="12" customHeight="1">
      <c r="B150" s="189"/>
      <c r="C150" s="85">
        <v>974</v>
      </c>
      <c r="D150" s="209"/>
      <c r="E150" s="210"/>
      <c r="F150" s="210"/>
      <c r="G150" s="210"/>
      <c r="H150" s="210"/>
      <c r="I150" s="210"/>
      <c r="J150" s="210"/>
      <c r="K150" s="210"/>
      <c r="L150" s="210"/>
      <c r="M150" s="210"/>
      <c r="N150" s="210"/>
      <c r="O150" s="210"/>
      <c r="P150" s="210"/>
      <c r="Q150" s="210"/>
      <c r="R150" s="210"/>
      <c r="S150" s="211"/>
      <c r="T150" s="202">
        <f t="shared" si="0"/>
        <v>0</v>
      </c>
      <c r="U150" s="293"/>
      <c r="V150" s="293"/>
      <c r="W150" s="293"/>
      <c r="X150" s="293"/>
      <c r="Y150" s="293"/>
      <c r="Z150" s="293"/>
      <c r="AA150" s="293"/>
    </row>
    <row r="151" spans="2:27" ht="12" customHeight="1">
      <c r="B151" s="250"/>
      <c r="C151" s="33" t="s">
        <v>160</v>
      </c>
      <c r="D151" s="103">
        <f t="shared" ref="D151:S151" si="17">SUM(D144:D150)</f>
        <v>9</v>
      </c>
      <c r="E151" s="95">
        <f t="shared" si="17"/>
        <v>9</v>
      </c>
      <c r="F151" s="95">
        <f t="shared" si="17"/>
        <v>16</v>
      </c>
      <c r="G151" s="95">
        <f t="shared" si="17"/>
        <v>19</v>
      </c>
      <c r="H151" s="95">
        <f t="shared" si="17"/>
        <v>11</v>
      </c>
      <c r="I151" s="95">
        <f t="shared" si="17"/>
        <v>10</v>
      </c>
      <c r="J151" s="95">
        <f t="shared" si="17"/>
        <v>17</v>
      </c>
      <c r="K151" s="95">
        <f t="shared" si="17"/>
        <v>19</v>
      </c>
      <c r="L151" s="95">
        <f t="shared" si="17"/>
        <v>11</v>
      </c>
      <c r="M151" s="95">
        <f t="shared" si="17"/>
        <v>17</v>
      </c>
      <c r="N151" s="95">
        <f t="shared" si="17"/>
        <v>12</v>
      </c>
      <c r="O151" s="95">
        <f t="shared" si="17"/>
        <v>13</v>
      </c>
      <c r="P151" s="95">
        <f t="shared" si="17"/>
        <v>14</v>
      </c>
      <c r="Q151" s="95">
        <f t="shared" si="17"/>
        <v>3</v>
      </c>
      <c r="R151" s="95">
        <f t="shared" si="17"/>
        <v>0</v>
      </c>
      <c r="S151" s="95">
        <f t="shared" si="17"/>
        <v>0</v>
      </c>
      <c r="T151" s="13">
        <f t="shared" si="0"/>
        <v>180</v>
      </c>
      <c r="U151" s="293"/>
      <c r="V151" s="293"/>
      <c r="W151" s="293"/>
      <c r="X151" s="293"/>
      <c r="Y151" s="293"/>
      <c r="Z151" s="293"/>
      <c r="AA151" s="293"/>
    </row>
    <row r="152" spans="2:27" ht="12" customHeight="1">
      <c r="B152" s="249" t="s">
        <v>260</v>
      </c>
      <c r="C152" s="96">
        <v>30</v>
      </c>
      <c r="D152" s="204">
        <v>0</v>
      </c>
      <c r="E152" s="205">
        <v>0</v>
      </c>
      <c r="F152" s="205">
        <v>2</v>
      </c>
      <c r="G152" s="205">
        <v>0</v>
      </c>
      <c r="H152" s="205">
        <v>0</v>
      </c>
      <c r="I152" s="205">
        <v>0</v>
      </c>
      <c r="J152" s="205">
        <v>1</v>
      </c>
      <c r="K152" s="205">
        <v>0</v>
      </c>
      <c r="L152" s="205">
        <v>2</v>
      </c>
      <c r="M152" s="205">
        <v>3</v>
      </c>
      <c r="N152" s="205">
        <v>5</v>
      </c>
      <c r="O152" s="205">
        <v>0</v>
      </c>
      <c r="P152" s="205">
        <v>0</v>
      </c>
      <c r="Q152" s="205">
        <v>2</v>
      </c>
      <c r="R152" s="205">
        <v>0</v>
      </c>
      <c r="S152" s="206">
        <v>0</v>
      </c>
      <c r="T152" s="107">
        <f t="shared" si="0"/>
        <v>15</v>
      </c>
      <c r="U152" s="293"/>
      <c r="V152" s="293"/>
      <c r="W152" s="293"/>
      <c r="X152" s="293"/>
      <c r="Y152" s="293"/>
      <c r="Z152" s="293"/>
      <c r="AA152" s="293"/>
    </row>
    <row r="153" spans="2:27" ht="12" customHeight="1">
      <c r="B153" s="189" t="s">
        <v>254</v>
      </c>
      <c r="C153" s="85">
        <v>101</v>
      </c>
      <c r="D153" s="207">
        <v>0</v>
      </c>
      <c r="E153" s="203">
        <v>1</v>
      </c>
      <c r="F153" s="203">
        <v>4</v>
      </c>
      <c r="G153" s="203">
        <v>1</v>
      </c>
      <c r="H153" s="203">
        <v>0</v>
      </c>
      <c r="I153" s="203">
        <v>0</v>
      </c>
      <c r="J153" s="203">
        <v>1</v>
      </c>
      <c r="K153" s="203">
        <v>1</v>
      </c>
      <c r="L153" s="203">
        <v>6</v>
      </c>
      <c r="M153" s="203">
        <v>6</v>
      </c>
      <c r="N153" s="203">
        <v>11</v>
      </c>
      <c r="O153" s="203">
        <v>1</v>
      </c>
      <c r="P153" s="203">
        <v>1</v>
      </c>
      <c r="Q153" s="203">
        <v>4</v>
      </c>
      <c r="R153" s="203">
        <v>0</v>
      </c>
      <c r="S153" s="208">
        <v>0</v>
      </c>
      <c r="T153" s="90">
        <f t="shared" si="0"/>
        <v>37</v>
      </c>
      <c r="U153" s="293"/>
      <c r="V153" s="293"/>
      <c r="W153" s="293"/>
      <c r="X153" s="293"/>
      <c r="Y153" s="293"/>
      <c r="Z153" s="293"/>
      <c r="AA153" s="293"/>
    </row>
    <row r="154" spans="2:27" ht="12" customHeight="1">
      <c r="B154" s="189" t="s">
        <v>274</v>
      </c>
      <c r="C154" s="85">
        <v>150</v>
      </c>
      <c r="D154" s="207">
        <v>0</v>
      </c>
      <c r="E154" s="203">
        <v>16</v>
      </c>
      <c r="F154" s="203">
        <v>4</v>
      </c>
      <c r="G154" s="203">
        <v>0</v>
      </c>
      <c r="H154" s="203">
        <v>0</v>
      </c>
      <c r="I154" s="203">
        <v>0</v>
      </c>
      <c r="J154" s="203">
        <v>1</v>
      </c>
      <c r="K154" s="203">
        <v>4</v>
      </c>
      <c r="L154" s="203">
        <v>1</v>
      </c>
      <c r="M154" s="203">
        <v>0</v>
      </c>
      <c r="N154" s="203">
        <v>0</v>
      </c>
      <c r="O154" s="203">
        <v>1</v>
      </c>
      <c r="P154" s="203">
        <v>0</v>
      </c>
      <c r="Q154" s="203">
        <v>0</v>
      </c>
      <c r="R154" s="203">
        <v>1</v>
      </c>
      <c r="S154" s="208">
        <v>0</v>
      </c>
      <c r="T154" s="90">
        <f t="shared" si="0"/>
        <v>28</v>
      </c>
      <c r="U154" s="293"/>
      <c r="V154" s="293"/>
      <c r="W154" s="293"/>
      <c r="X154" s="293"/>
      <c r="Y154" s="293"/>
      <c r="Z154" s="293"/>
      <c r="AA154" s="293"/>
    </row>
    <row r="155" spans="2:27" ht="12" customHeight="1">
      <c r="B155" s="189" t="s">
        <v>256</v>
      </c>
      <c r="C155" s="85">
        <v>202</v>
      </c>
      <c r="D155" s="207">
        <v>0</v>
      </c>
      <c r="E155" s="203">
        <v>0</v>
      </c>
      <c r="F155" s="203">
        <v>2</v>
      </c>
      <c r="G155" s="203">
        <v>0</v>
      </c>
      <c r="H155" s="203">
        <v>0</v>
      </c>
      <c r="I155" s="203">
        <v>0</v>
      </c>
      <c r="J155" s="203">
        <v>10</v>
      </c>
      <c r="K155" s="203">
        <v>4</v>
      </c>
      <c r="L155" s="203">
        <v>7</v>
      </c>
      <c r="M155" s="203">
        <v>11</v>
      </c>
      <c r="N155" s="203">
        <v>4</v>
      </c>
      <c r="O155" s="203">
        <v>23</v>
      </c>
      <c r="P155" s="203">
        <v>4</v>
      </c>
      <c r="Q155" s="203">
        <v>1</v>
      </c>
      <c r="R155" s="203">
        <v>1</v>
      </c>
      <c r="S155" s="208">
        <v>0</v>
      </c>
      <c r="T155" s="90">
        <f t="shared" si="0"/>
        <v>67</v>
      </c>
      <c r="U155" s="293"/>
      <c r="V155" s="293"/>
      <c r="W155" s="293"/>
      <c r="X155" s="293"/>
      <c r="Y155" s="293"/>
      <c r="Z155" s="293"/>
      <c r="AA155" s="293"/>
    </row>
    <row r="156" spans="2:27" ht="12" customHeight="1">
      <c r="B156" s="189" t="s">
        <v>276</v>
      </c>
      <c r="C156" s="85">
        <v>237</v>
      </c>
      <c r="D156" s="207">
        <v>0</v>
      </c>
      <c r="E156" s="203">
        <v>7</v>
      </c>
      <c r="F156" s="203">
        <v>0</v>
      </c>
      <c r="G156" s="203">
        <v>0</v>
      </c>
      <c r="H156" s="203">
        <v>1</v>
      </c>
      <c r="I156" s="203">
        <v>0</v>
      </c>
      <c r="J156" s="203">
        <v>0</v>
      </c>
      <c r="K156" s="203">
        <v>1</v>
      </c>
      <c r="L156" s="203">
        <v>0</v>
      </c>
      <c r="M156" s="203">
        <v>0</v>
      </c>
      <c r="N156" s="203">
        <v>2</v>
      </c>
      <c r="O156" s="203">
        <v>1</v>
      </c>
      <c r="P156" s="203">
        <v>0</v>
      </c>
      <c r="Q156" s="203">
        <v>0</v>
      </c>
      <c r="R156" s="203">
        <v>0</v>
      </c>
      <c r="S156" s="208">
        <v>0</v>
      </c>
      <c r="T156" s="90">
        <f t="shared" si="0"/>
        <v>12</v>
      </c>
      <c r="U156" s="293"/>
      <c r="V156" s="293"/>
      <c r="W156" s="293"/>
      <c r="X156" s="293"/>
      <c r="Y156" s="293"/>
      <c r="Z156" s="293"/>
      <c r="AA156" s="293"/>
    </row>
    <row r="157" spans="2:27" ht="12" customHeight="1">
      <c r="B157" s="189"/>
      <c r="C157" s="85">
        <v>974</v>
      </c>
      <c r="D157" s="207">
        <v>0</v>
      </c>
      <c r="E157" s="203">
        <v>2</v>
      </c>
      <c r="F157" s="203">
        <v>0</v>
      </c>
      <c r="G157" s="203">
        <v>2</v>
      </c>
      <c r="H157" s="203">
        <v>0</v>
      </c>
      <c r="I157" s="203">
        <v>0</v>
      </c>
      <c r="J157" s="203">
        <v>0</v>
      </c>
      <c r="K157" s="203">
        <v>0</v>
      </c>
      <c r="L157" s="203">
        <v>0</v>
      </c>
      <c r="M157" s="203">
        <v>0</v>
      </c>
      <c r="N157" s="203">
        <v>0</v>
      </c>
      <c r="O157" s="203">
        <v>0</v>
      </c>
      <c r="P157" s="203">
        <v>0</v>
      </c>
      <c r="Q157" s="203">
        <v>0</v>
      </c>
      <c r="R157" s="203">
        <v>0</v>
      </c>
      <c r="S157" s="208">
        <v>0</v>
      </c>
      <c r="T157" s="90">
        <f t="shared" si="0"/>
        <v>4</v>
      </c>
      <c r="U157" s="293"/>
      <c r="V157" s="293"/>
      <c r="W157" s="293"/>
      <c r="X157" s="293"/>
      <c r="Y157" s="293"/>
      <c r="Z157" s="293"/>
      <c r="AA157" s="293"/>
    </row>
    <row r="158" spans="2:27" ht="12" customHeight="1">
      <c r="B158" s="189"/>
      <c r="C158" s="85"/>
      <c r="D158" s="209"/>
      <c r="E158" s="210"/>
      <c r="F158" s="219"/>
      <c r="G158" s="210"/>
      <c r="H158" s="210"/>
      <c r="I158" s="210"/>
      <c r="J158" s="210"/>
      <c r="K158" s="210"/>
      <c r="L158" s="210"/>
      <c r="M158" s="210"/>
      <c r="N158" s="210"/>
      <c r="O158" s="210"/>
      <c r="P158" s="210"/>
      <c r="Q158" s="210"/>
      <c r="R158" s="210"/>
      <c r="S158" s="211"/>
      <c r="T158" s="202"/>
      <c r="U158" s="293"/>
      <c r="V158" s="293"/>
      <c r="W158" s="293"/>
      <c r="X158" s="293"/>
      <c r="Y158" s="293"/>
      <c r="Z158" s="293"/>
      <c r="AA158" s="293"/>
    </row>
    <row r="159" spans="2:27" ht="12" customHeight="1">
      <c r="B159" s="250"/>
      <c r="C159" s="33" t="s">
        <v>160</v>
      </c>
      <c r="D159" s="103">
        <f t="shared" ref="D159:S159" si="18">SUM(D152:D158)</f>
        <v>0</v>
      </c>
      <c r="E159" s="95">
        <f t="shared" si="18"/>
        <v>26</v>
      </c>
      <c r="F159" s="95">
        <f t="shared" si="18"/>
        <v>12</v>
      </c>
      <c r="G159" s="95">
        <f t="shared" si="18"/>
        <v>3</v>
      </c>
      <c r="H159" s="95">
        <f t="shared" si="18"/>
        <v>1</v>
      </c>
      <c r="I159" s="95">
        <f t="shared" si="18"/>
        <v>0</v>
      </c>
      <c r="J159" s="95">
        <f t="shared" si="18"/>
        <v>13</v>
      </c>
      <c r="K159" s="95">
        <f t="shared" si="18"/>
        <v>10</v>
      </c>
      <c r="L159" s="95">
        <f t="shared" si="18"/>
        <v>16</v>
      </c>
      <c r="M159" s="95">
        <f t="shared" si="18"/>
        <v>20</v>
      </c>
      <c r="N159" s="95">
        <f t="shared" si="18"/>
        <v>22</v>
      </c>
      <c r="O159" s="95">
        <f t="shared" si="18"/>
        <v>26</v>
      </c>
      <c r="P159" s="95">
        <f t="shared" si="18"/>
        <v>5</v>
      </c>
      <c r="Q159" s="95">
        <f t="shared" si="18"/>
        <v>7</v>
      </c>
      <c r="R159" s="95">
        <f t="shared" si="18"/>
        <v>2</v>
      </c>
      <c r="S159" s="95">
        <f t="shared" si="18"/>
        <v>0</v>
      </c>
      <c r="T159" s="13">
        <f t="shared" si="0"/>
        <v>163</v>
      </c>
      <c r="U159" s="293"/>
      <c r="V159" s="293"/>
      <c r="W159" s="293"/>
      <c r="X159" s="293"/>
      <c r="Y159" s="293"/>
      <c r="Z159" s="293"/>
      <c r="AA159" s="293"/>
    </row>
    <row r="160" spans="2:27" ht="12" customHeight="1">
      <c r="B160" s="249" t="s">
        <v>263</v>
      </c>
      <c r="C160" s="96">
        <v>30</v>
      </c>
      <c r="D160" s="204">
        <v>0</v>
      </c>
      <c r="E160" s="205">
        <v>0</v>
      </c>
      <c r="F160" s="205">
        <v>0</v>
      </c>
      <c r="G160" s="205">
        <v>0</v>
      </c>
      <c r="H160" s="205">
        <v>0</v>
      </c>
      <c r="I160" s="205">
        <v>2</v>
      </c>
      <c r="J160" s="205">
        <v>1</v>
      </c>
      <c r="K160" s="205">
        <v>0</v>
      </c>
      <c r="L160" s="205">
        <v>0</v>
      </c>
      <c r="M160" s="205">
        <v>0</v>
      </c>
      <c r="N160" s="221">
        <v>0</v>
      </c>
      <c r="O160" s="205">
        <v>0</v>
      </c>
      <c r="P160" s="205">
        <v>0</v>
      </c>
      <c r="Q160" s="205">
        <v>0</v>
      </c>
      <c r="R160" s="205">
        <v>0</v>
      </c>
      <c r="S160" s="206">
        <v>0</v>
      </c>
      <c r="T160" s="107">
        <f t="shared" si="0"/>
        <v>3</v>
      </c>
      <c r="U160" s="293"/>
      <c r="V160" s="293"/>
      <c r="W160" s="293"/>
      <c r="X160" s="293"/>
      <c r="Y160" s="293"/>
      <c r="Z160" s="293"/>
      <c r="AA160" s="293"/>
    </row>
    <row r="161" spans="2:27" ht="12" customHeight="1">
      <c r="B161" s="189" t="s">
        <v>254</v>
      </c>
      <c r="C161" s="85">
        <v>41</v>
      </c>
      <c r="D161" s="207">
        <v>0</v>
      </c>
      <c r="E161" s="203">
        <v>0</v>
      </c>
      <c r="F161" s="203">
        <v>0</v>
      </c>
      <c r="G161" s="203">
        <v>0</v>
      </c>
      <c r="H161" s="203">
        <v>1</v>
      </c>
      <c r="I161" s="203">
        <v>0</v>
      </c>
      <c r="J161" s="203">
        <v>0</v>
      </c>
      <c r="K161" s="203">
        <v>0</v>
      </c>
      <c r="L161" s="203">
        <v>0</v>
      </c>
      <c r="M161" s="203">
        <v>0</v>
      </c>
      <c r="N161" s="222">
        <v>0</v>
      </c>
      <c r="O161" s="203">
        <v>0</v>
      </c>
      <c r="P161" s="203">
        <v>1</v>
      </c>
      <c r="Q161" s="203">
        <v>0</v>
      </c>
      <c r="R161" s="203">
        <v>0</v>
      </c>
      <c r="S161" s="208">
        <v>0</v>
      </c>
      <c r="T161" s="90">
        <f t="shared" si="0"/>
        <v>2</v>
      </c>
      <c r="U161" s="293"/>
      <c r="V161" s="293"/>
      <c r="W161" s="293"/>
      <c r="X161" s="293"/>
      <c r="Y161" s="293"/>
      <c r="Z161" s="293"/>
      <c r="AA161" s="293"/>
    </row>
    <row r="162" spans="2:27" ht="12" customHeight="1">
      <c r="B162" s="189" t="s">
        <v>274</v>
      </c>
      <c r="C162" s="85">
        <v>101</v>
      </c>
      <c r="D162" s="207">
        <v>0</v>
      </c>
      <c r="E162" s="203">
        <v>2</v>
      </c>
      <c r="F162" s="203">
        <v>2</v>
      </c>
      <c r="G162" s="203">
        <v>0</v>
      </c>
      <c r="H162" s="203">
        <v>1</v>
      </c>
      <c r="I162" s="203">
        <v>0</v>
      </c>
      <c r="J162" s="203">
        <v>0</v>
      </c>
      <c r="K162" s="203">
        <v>0</v>
      </c>
      <c r="L162" s="203">
        <v>0</v>
      </c>
      <c r="M162" s="203">
        <v>0</v>
      </c>
      <c r="N162" s="222">
        <v>0</v>
      </c>
      <c r="O162" s="203">
        <v>0</v>
      </c>
      <c r="P162" s="203">
        <v>2</v>
      </c>
      <c r="Q162" s="203">
        <v>2</v>
      </c>
      <c r="R162" s="203">
        <v>0</v>
      </c>
      <c r="S162" s="208">
        <v>0</v>
      </c>
      <c r="T162" s="90">
        <f t="shared" si="0"/>
        <v>9</v>
      </c>
      <c r="U162" s="293"/>
      <c r="V162" s="293"/>
      <c r="W162" s="293"/>
      <c r="X162" s="293"/>
      <c r="Y162" s="293"/>
      <c r="Z162" s="293"/>
      <c r="AA162" s="293"/>
    </row>
    <row r="163" spans="2:27" ht="12" customHeight="1">
      <c r="B163" s="189" t="s">
        <v>256</v>
      </c>
      <c r="C163" s="85">
        <v>150</v>
      </c>
      <c r="D163" s="207">
        <v>0</v>
      </c>
      <c r="E163" s="203">
        <v>0</v>
      </c>
      <c r="F163" s="203">
        <v>0</v>
      </c>
      <c r="G163" s="203">
        <v>1</v>
      </c>
      <c r="H163" s="203">
        <v>0</v>
      </c>
      <c r="I163" s="203">
        <v>0</v>
      </c>
      <c r="J163" s="203">
        <v>0</v>
      </c>
      <c r="K163" s="203">
        <v>0</v>
      </c>
      <c r="L163" s="203">
        <v>0</v>
      </c>
      <c r="M163" s="203">
        <v>0</v>
      </c>
      <c r="N163" s="222">
        <v>0</v>
      </c>
      <c r="O163" s="203">
        <v>0</v>
      </c>
      <c r="P163" s="203">
        <v>0</v>
      </c>
      <c r="Q163" s="203">
        <v>0</v>
      </c>
      <c r="R163" s="203">
        <v>2</v>
      </c>
      <c r="S163" s="208">
        <v>2</v>
      </c>
      <c r="T163" s="90">
        <f t="shared" si="0"/>
        <v>5</v>
      </c>
      <c r="U163" s="293"/>
      <c r="V163" s="293"/>
      <c r="W163" s="293"/>
      <c r="X163" s="293"/>
      <c r="Y163" s="293"/>
      <c r="Z163" s="293"/>
      <c r="AA163" s="293"/>
    </row>
    <row r="164" spans="2:27" ht="12" customHeight="1">
      <c r="B164" s="189" t="s">
        <v>276</v>
      </c>
      <c r="C164" s="85">
        <v>201</v>
      </c>
      <c r="D164" s="207">
        <v>1</v>
      </c>
      <c r="E164" s="203">
        <v>1</v>
      </c>
      <c r="F164" s="203">
        <v>1</v>
      </c>
      <c r="G164" s="203">
        <v>0</v>
      </c>
      <c r="H164" s="203">
        <v>0</v>
      </c>
      <c r="I164" s="203">
        <v>1</v>
      </c>
      <c r="J164" s="203">
        <v>1</v>
      </c>
      <c r="K164" s="203">
        <v>0</v>
      </c>
      <c r="L164" s="203">
        <v>4</v>
      </c>
      <c r="M164" s="203">
        <v>0</v>
      </c>
      <c r="N164" s="222">
        <v>0</v>
      </c>
      <c r="O164" s="203">
        <v>0</v>
      </c>
      <c r="P164" s="203">
        <v>0</v>
      </c>
      <c r="Q164" s="203">
        <v>2</v>
      </c>
      <c r="R164" s="203">
        <v>0</v>
      </c>
      <c r="S164" s="208">
        <v>0</v>
      </c>
      <c r="T164" s="90">
        <f t="shared" si="0"/>
        <v>11</v>
      </c>
      <c r="U164" s="293"/>
      <c r="V164" s="293"/>
      <c r="W164" s="293"/>
      <c r="X164" s="293"/>
      <c r="Y164" s="293"/>
      <c r="Z164" s="293"/>
      <c r="AA164" s="293"/>
    </row>
    <row r="165" spans="2:27" ht="12" customHeight="1">
      <c r="B165" s="189"/>
      <c r="C165" s="85">
        <v>921</v>
      </c>
      <c r="D165" s="207">
        <v>0</v>
      </c>
      <c r="E165" s="203">
        <v>0</v>
      </c>
      <c r="F165" s="203">
        <v>0</v>
      </c>
      <c r="G165" s="203">
        <v>0</v>
      </c>
      <c r="H165" s="203">
        <v>0</v>
      </c>
      <c r="I165" s="203">
        <v>0</v>
      </c>
      <c r="J165" s="203">
        <v>0</v>
      </c>
      <c r="K165" s="220">
        <v>2</v>
      </c>
      <c r="L165" s="203">
        <v>0</v>
      </c>
      <c r="M165" s="203">
        <v>0</v>
      </c>
      <c r="N165" s="222">
        <v>0</v>
      </c>
      <c r="O165" s="203">
        <v>0</v>
      </c>
      <c r="P165" s="203">
        <v>0</v>
      </c>
      <c r="Q165" s="203">
        <v>0</v>
      </c>
      <c r="R165" s="203">
        <v>0</v>
      </c>
      <c r="S165" s="208">
        <v>0</v>
      </c>
      <c r="T165" s="90">
        <f t="shared" si="0"/>
        <v>2</v>
      </c>
      <c r="U165" s="293"/>
      <c r="V165" s="293"/>
      <c r="W165" s="293"/>
      <c r="X165" s="293"/>
      <c r="Y165" s="293"/>
      <c r="Z165" s="293"/>
      <c r="AA165" s="293"/>
    </row>
    <row r="166" spans="2:27" ht="12" customHeight="1">
      <c r="B166" s="189"/>
      <c r="C166" s="85"/>
      <c r="D166" s="209"/>
      <c r="E166" s="210"/>
      <c r="F166" s="210"/>
      <c r="G166" s="210"/>
      <c r="H166" s="210"/>
      <c r="I166" s="210"/>
      <c r="J166" s="210"/>
      <c r="K166" s="210"/>
      <c r="L166" s="210"/>
      <c r="M166" s="210"/>
      <c r="N166" s="210"/>
      <c r="O166" s="210"/>
      <c r="P166" s="210"/>
      <c r="Q166" s="210"/>
      <c r="R166" s="210"/>
      <c r="S166" s="211"/>
      <c r="T166" s="202">
        <f t="shared" si="0"/>
        <v>0</v>
      </c>
      <c r="U166" s="293"/>
      <c r="V166" s="293"/>
      <c r="W166" s="293"/>
      <c r="X166" s="293"/>
      <c r="Y166" s="293"/>
      <c r="Z166" s="293"/>
      <c r="AA166" s="293"/>
    </row>
    <row r="167" spans="2:27" ht="12" customHeight="1">
      <c r="B167" s="250"/>
      <c r="C167" s="33" t="s">
        <v>160</v>
      </c>
      <c r="D167" s="103">
        <f t="shared" ref="D167:S167" si="19">SUM(D160:D166)</f>
        <v>1</v>
      </c>
      <c r="E167" s="95">
        <f t="shared" si="19"/>
        <v>3</v>
      </c>
      <c r="F167" s="95">
        <f t="shared" si="19"/>
        <v>3</v>
      </c>
      <c r="G167" s="95">
        <f t="shared" si="19"/>
        <v>1</v>
      </c>
      <c r="H167" s="95">
        <f t="shared" si="19"/>
        <v>2</v>
      </c>
      <c r="I167" s="95">
        <f t="shared" si="19"/>
        <v>3</v>
      </c>
      <c r="J167" s="95">
        <f t="shared" si="19"/>
        <v>2</v>
      </c>
      <c r="K167" s="95">
        <f t="shared" si="19"/>
        <v>2</v>
      </c>
      <c r="L167" s="95">
        <f t="shared" si="19"/>
        <v>4</v>
      </c>
      <c r="M167" s="95">
        <f t="shared" si="19"/>
        <v>0</v>
      </c>
      <c r="N167" s="95">
        <f t="shared" si="19"/>
        <v>0</v>
      </c>
      <c r="O167" s="95">
        <f t="shared" si="19"/>
        <v>0</v>
      </c>
      <c r="P167" s="95">
        <f t="shared" si="19"/>
        <v>3</v>
      </c>
      <c r="Q167" s="95">
        <f t="shared" si="19"/>
        <v>4</v>
      </c>
      <c r="R167" s="95">
        <f t="shared" si="19"/>
        <v>2</v>
      </c>
      <c r="S167" s="95">
        <f t="shared" si="19"/>
        <v>2</v>
      </c>
      <c r="T167" s="13">
        <f t="shared" si="0"/>
        <v>32</v>
      </c>
      <c r="U167" s="293"/>
      <c r="V167" s="293"/>
      <c r="W167" s="293"/>
      <c r="X167" s="293"/>
      <c r="Y167" s="293"/>
      <c r="Z167" s="293"/>
      <c r="AA167" s="293"/>
    </row>
    <row r="168" spans="2:27" ht="12" customHeight="1">
      <c r="B168" s="249" t="s">
        <v>263</v>
      </c>
      <c r="C168" s="96">
        <v>3</v>
      </c>
      <c r="D168" s="204">
        <v>2</v>
      </c>
      <c r="E168" s="205">
        <v>3</v>
      </c>
      <c r="F168" s="205">
        <v>3</v>
      </c>
      <c r="G168" s="205">
        <v>6</v>
      </c>
      <c r="H168" s="205">
        <v>5</v>
      </c>
      <c r="I168" s="205">
        <v>5</v>
      </c>
      <c r="J168" s="205">
        <v>0</v>
      </c>
      <c r="K168" s="205">
        <v>7</v>
      </c>
      <c r="L168" s="205">
        <v>6</v>
      </c>
      <c r="M168" s="205">
        <v>2</v>
      </c>
      <c r="N168" s="205">
        <v>2</v>
      </c>
      <c r="O168" s="205">
        <v>1</v>
      </c>
      <c r="P168" s="205">
        <v>1</v>
      </c>
      <c r="Q168" s="205">
        <v>1</v>
      </c>
      <c r="R168" s="205">
        <v>1</v>
      </c>
      <c r="S168" s="206">
        <v>0</v>
      </c>
      <c r="T168" s="107">
        <f t="shared" si="0"/>
        <v>45</v>
      </c>
      <c r="U168" s="293"/>
      <c r="V168" s="293"/>
      <c r="W168" s="293"/>
      <c r="X168" s="293"/>
      <c r="Y168" s="293"/>
      <c r="Z168" s="293"/>
      <c r="AA168" s="293"/>
    </row>
    <row r="169" spans="2:27" ht="12" customHeight="1">
      <c r="B169" s="73" t="s">
        <v>254</v>
      </c>
      <c r="C169" s="85"/>
      <c r="D169" s="207"/>
      <c r="E169" s="203"/>
      <c r="F169" s="203"/>
      <c r="G169" s="203"/>
      <c r="H169" s="203"/>
      <c r="I169" s="203"/>
      <c r="J169" s="203"/>
      <c r="K169" s="203"/>
      <c r="L169" s="203"/>
      <c r="M169" s="203"/>
      <c r="N169" s="203"/>
      <c r="O169" s="203"/>
      <c r="P169" s="203"/>
      <c r="Q169" s="203"/>
      <c r="R169" s="203"/>
      <c r="S169" s="208"/>
      <c r="T169" s="90">
        <f t="shared" si="0"/>
        <v>0</v>
      </c>
      <c r="U169" s="293"/>
      <c r="V169" s="293"/>
      <c r="W169" s="293"/>
      <c r="X169" s="293"/>
      <c r="Y169" s="293"/>
      <c r="Z169" s="293"/>
      <c r="AA169" s="293"/>
    </row>
    <row r="170" spans="2:27" ht="12" customHeight="1">
      <c r="B170" s="73" t="s">
        <v>277</v>
      </c>
      <c r="C170" s="85"/>
      <c r="D170" s="207"/>
      <c r="E170" s="203"/>
      <c r="F170" s="203"/>
      <c r="G170" s="203"/>
      <c r="H170" s="203"/>
      <c r="I170" s="203"/>
      <c r="J170" s="203"/>
      <c r="K170" s="203"/>
      <c r="L170" s="203"/>
      <c r="M170" s="203"/>
      <c r="N170" s="203"/>
      <c r="O170" s="203"/>
      <c r="P170" s="203"/>
      <c r="Q170" s="203"/>
      <c r="R170" s="203"/>
      <c r="S170" s="208"/>
      <c r="T170" s="90">
        <f t="shared" si="0"/>
        <v>0</v>
      </c>
      <c r="U170" s="293"/>
      <c r="V170" s="293"/>
      <c r="W170" s="293"/>
      <c r="X170" s="293"/>
      <c r="Y170" s="293"/>
      <c r="Z170" s="293"/>
      <c r="AA170" s="293"/>
    </row>
    <row r="171" spans="2:27" ht="12" customHeight="1">
      <c r="B171" s="73" t="s">
        <v>256</v>
      </c>
      <c r="C171" s="85"/>
      <c r="D171" s="207"/>
      <c r="E171" s="203"/>
      <c r="F171" s="203"/>
      <c r="G171" s="203"/>
      <c r="H171" s="203"/>
      <c r="I171" s="203"/>
      <c r="J171" s="203"/>
      <c r="K171" s="203"/>
      <c r="L171" s="203"/>
      <c r="M171" s="203"/>
      <c r="N171" s="203"/>
      <c r="O171" s="203"/>
      <c r="P171" s="203"/>
      <c r="Q171" s="203"/>
      <c r="R171" s="203"/>
      <c r="S171" s="208"/>
      <c r="T171" s="90">
        <f t="shared" si="0"/>
        <v>0</v>
      </c>
      <c r="U171" s="293"/>
      <c r="V171" s="293"/>
      <c r="W171" s="293"/>
      <c r="X171" s="293"/>
      <c r="Y171" s="293"/>
      <c r="Z171" s="293"/>
      <c r="AA171" s="293"/>
    </row>
    <row r="172" spans="2:27" ht="12" customHeight="1">
      <c r="B172" s="73" t="s">
        <v>278</v>
      </c>
      <c r="C172" s="85"/>
      <c r="D172" s="207"/>
      <c r="E172" s="203"/>
      <c r="F172" s="203"/>
      <c r="G172" s="203"/>
      <c r="H172" s="203"/>
      <c r="I172" s="203"/>
      <c r="J172" s="203"/>
      <c r="K172" s="203"/>
      <c r="L172" s="203"/>
      <c r="M172" s="203"/>
      <c r="N172" s="203"/>
      <c r="O172" s="203"/>
      <c r="P172" s="203"/>
      <c r="Q172" s="203"/>
      <c r="R172" s="203"/>
      <c r="S172" s="208"/>
      <c r="T172" s="90">
        <f t="shared" si="0"/>
        <v>0</v>
      </c>
      <c r="U172" s="293"/>
      <c r="V172" s="293"/>
      <c r="W172" s="293"/>
      <c r="X172" s="293"/>
      <c r="Y172" s="293"/>
      <c r="Z172" s="293"/>
      <c r="AA172" s="293"/>
    </row>
    <row r="173" spans="2:27" ht="12" customHeight="1">
      <c r="B173" s="73"/>
      <c r="C173" s="85"/>
      <c r="D173" s="207"/>
      <c r="E173" s="203"/>
      <c r="F173" s="203"/>
      <c r="G173" s="203"/>
      <c r="H173" s="203"/>
      <c r="I173" s="203"/>
      <c r="J173" s="203"/>
      <c r="K173" s="203"/>
      <c r="L173" s="203"/>
      <c r="M173" s="203"/>
      <c r="N173" s="203"/>
      <c r="O173" s="203"/>
      <c r="P173" s="203"/>
      <c r="Q173" s="203"/>
      <c r="R173" s="203"/>
      <c r="S173" s="208"/>
      <c r="T173" s="90">
        <f t="shared" si="0"/>
        <v>0</v>
      </c>
      <c r="U173" s="293"/>
      <c r="V173" s="293"/>
      <c r="W173" s="293"/>
      <c r="X173" s="293"/>
      <c r="Y173" s="293"/>
      <c r="Z173" s="293"/>
      <c r="AA173" s="293"/>
    </row>
    <row r="174" spans="2:27" ht="12" customHeight="1">
      <c r="B174" s="73"/>
      <c r="C174" s="85"/>
      <c r="D174" s="209"/>
      <c r="E174" s="210"/>
      <c r="F174" s="210"/>
      <c r="G174" s="210"/>
      <c r="H174" s="210"/>
      <c r="I174" s="210"/>
      <c r="J174" s="210"/>
      <c r="K174" s="210"/>
      <c r="L174" s="210"/>
      <c r="M174" s="210"/>
      <c r="N174" s="210"/>
      <c r="O174" s="210"/>
      <c r="P174" s="210"/>
      <c r="Q174" s="210"/>
      <c r="R174" s="210"/>
      <c r="S174" s="211"/>
      <c r="T174" s="202">
        <f t="shared" si="0"/>
        <v>0</v>
      </c>
      <c r="U174" s="293"/>
      <c r="V174" s="293"/>
      <c r="W174" s="293"/>
      <c r="X174" s="293"/>
      <c r="Y174" s="293"/>
      <c r="Z174" s="293"/>
      <c r="AA174" s="293"/>
    </row>
    <row r="175" spans="2:27" ht="12" customHeight="1">
      <c r="B175" s="76"/>
      <c r="C175" s="33" t="s">
        <v>160</v>
      </c>
      <c r="D175" s="103">
        <f t="shared" ref="D175:S175" si="20">SUM(D168:D174)</f>
        <v>2</v>
      </c>
      <c r="E175" s="95">
        <f t="shared" si="20"/>
        <v>3</v>
      </c>
      <c r="F175" s="95">
        <f t="shared" si="20"/>
        <v>3</v>
      </c>
      <c r="G175" s="95">
        <f t="shared" si="20"/>
        <v>6</v>
      </c>
      <c r="H175" s="95">
        <f t="shared" si="20"/>
        <v>5</v>
      </c>
      <c r="I175" s="95">
        <f t="shared" si="20"/>
        <v>5</v>
      </c>
      <c r="J175" s="95">
        <f t="shared" si="20"/>
        <v>0</v>
      </c>
      <c r="K175" s="95">
        <f t="shared" si="20"/>
        <v>7</v>
      </c>
      <c r="L175" s="95">
        <f t="shared" si="20"/>
        <v>6</v>
      </c>
      <c r="M175" s="95">
        <f t="shared" si="20"/>
        <v>2</v>
      </c>
      <c r="N175" s="95">
        <f t="shared" si="20"/>
        <v>2</v>
      </c>
      <c r="O175" s="95">
        <f t="shared" si="20"/>
        <v>1</v>
      </c>
      <c r="P175" s="95">
        <f t="shared" si="20"/>
        <v>1</v>
      </c>
      <c r="Q175" s="95">
        <f t="shared" si="20"/>
        <v>1</v>
      </c>
      <c r="R175" s="95">
        <f t="shared" si="20"/>
        <v>1</v>
      </c>
      <c r="S175" s="95">
        <f t="shared" si="20"/>
        <v>0</v>
      </c>
      <c r="T175" s="13">
        <f t="shared" si="0"/>
        <v>45</v>
      </c>
      <c r="U175" s="293"/>
      <c r="V175" s="293"/>
      <c r="W175" s="293"/>
      <c r="X175" s="293"/>
      <c r="Y175" s="293"/>
      <c r="Z175" s="293"/>
      <c r="AA175" s="293"/>
    </row>
    <row r="176" spans="2:27" ht="12" customHeight="1">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row>
    <row r="177" spans="2:27" ht="12" customHeight="1">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row>
    <row r="178" spans="2:27" ht="12" customHeight="1">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row>
    <row r="179" spans="2:27" ht="12" customHeight="1">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row>
    <row r="180" spans="2:27" ht="12" customHeight="1">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row>
    <row r="181" spans="2:27" ht="12" customHeight="1">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row>
    <row r="182" spans="2:27" ht="12" customHeight="1">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row>
    <row r="183" spans="2:27" ht="12" customHeight="1">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row>
    <row r="184" spans="2:27" ht="12" customHeight="1">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row>
    <row r="185" spans="2:27" ht="12" customHeight="1">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row>
    <row r="186" spans="2:27" ht="12" customHeight="1">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row>
    <row r="187" spans="2:27" ht="12" customHeight="1">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row>
    <row r="188" spans="2:27" ht="12" customHeight="1">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row>
    <row r="189" spans="2:27" ht="12" customHeight="1">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row>
    <row r="190" spans="2:27" ht="12" customHeight="1">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row>
    <row r="191" spans="2:27" ht="12" customHeight="1">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row>
    <row r="192" spans="2:27" ht="12" customHeight="1">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row>
    <row r="193" spans="2:27" ht="12" customHeight="1">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c r="AA193" s="293"/>
    </row>
    <row r="194" spans="2:27" ht="12" customHeight="1">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c r="AA194" s="293"/>
    </row>
    <row r="195" spans="2:27" ht="12" customHeight="1">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c r="AA195" s="293"/>
    </row>
    <row r="196" spans="2:27" ht="12" customHeight="1">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3"/>
    </row>
    <row r="197" spans="2:27" ht="12" customHeight="1">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c r="AA197" s="293"/>
    </row>
    <row r="198" spans="2:27" ht="12" customHeight="1">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c r="AA198" s="293"/>
    </row>
    <row r="199" spans="2:27" ht="12" customHeight="1">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3"/>
      <c r="AA199" s="293"/>
    </row>
    <row r="200" spans="2:27" ht="12" customHeight="1">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3"/>
    </row>
    <row r="201" spans="2:27" ht="12" customHeight="1">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3"/>
    </row>
    <row r="202" spans="2:27" ht="12" customHeight="1">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3"/>
    </row>
    <row r="203" spans="2:27" ht="12" customHeight="1">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c r="Z203" s="293"/>
      <c r="AA203" s="293"/>
    </row>
    <row r="204" spans="2:27" ht="12" customHeight="1">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c r="AA204" s="293"/>
    </row>
    <row r="205" spans="2:27" ht="12" customHeight="1">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c r="AA205" s="293"/>
    </row>
    <row r="206" spans="2:27" ht="12" customHeight="1">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c r="Z206" s="293"/>
      <c r="AA206" s="293"/>
    </row>
    <row r="207" spans="2:27" ht="12" customHeight="1">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c r="AA207" s="293"/>
    </row>
    <row r="208" spans="2:27" ht="12" customHeight="1">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c r="AA208" s="293"/>
    </row>
    <row r="209" spans="2:27" ht="12" customHeight="1">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c r="AA209" s="293"/>
    </row>
    <row r="210" spans="2:27" ht="12" customHeight="1">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c r="AA210" s="293"/>
    </row>
    <row r="211" spans="2:27" ht="12" customHeight="1">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c r="AA211" s="293"/>
    </row>
    <row r="212" spans="2:27" ht="12" customHeight="1">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row>
    <row r="213" spans="2:27" ht="12" customHeight="1">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row>
    <row r="214" spans="2:27" ht="12" customHeight="1">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row>
    <row r="215" spans="2:27" ht="12" customHeight="1">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c r="AA215" s="293"/>
    </row>
    <row r="216" spans="2:27" ht="12" customHeight="1">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c r="Z216" s="293"/>
      <c r="AA216" s="293"/>
    </row>
    <row r="217" spans="2:27" ht="12" customHeight="1">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c r="AA217" s="293"/>
    </row>
    <row r="218" spans="2:27" ht="12" customHeight="1">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c r="Z218" s="293"/>
      <c r="AA218" s="293"/>
    </row>
    <row r="219" spans="2:27" ht="12" customHeight="1">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row>
    <row r="220" spans="2:27" ht="12" customHeight="1">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3"/>
    </row>
    <row r="221" spans="2:27" ht="12" customHeight="1">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c r="AA221" s="293"/>
    </row>
    <row r="222" spans="2:27" ht="12" customHeight="1">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c r="AA222" s="293"/>
    </row>
    <row r="223" spans="2:27" ht="12" customHeight="1">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3"/>
      <c r="AA223" s="293"/>
    </row>
    <row r="224" spans="2:27" ht="12" customHeight="1">
      <c r="B224" s="293"/>
      <c r="C224" s="293"/>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c r="Z224" s="293"/>
      <c r="AA224" s="293"/>
    </row>
    <row r="225" spans="2:27" ht="12" customHeight="1">
      <c r="B225" s="293"/>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c r="Z225" s="293"/>
      <c r="AA225" s="293"/>
    </row>
    <row r="226" spans="2:27" ht="12" customHeight="1">
      <c r="B226" s="293"/>
      <c r="C226" s="293"/>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c r="Z226" s="293"/>
      <c r="AA226" s="293"/>
    </row>
    <row r="227" spans="2:27" ht="12" customHeight="1">
      <c r="B227" s="293"/>
      <c r="C227" s="293"/>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c r="Z227" s="293"/>
      <c r="AA227" s="293"/>
    </row>
    <row r="228" spans="2:27" ht="12" customHeight="1">
      <c r="B228" s="293"/>
      <c r="C228" s="293"/>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293"/>
      <c r="Z228" s="293"/>
      <c r="AA228" s="293"/>
    </row>
    <row r="229" spans="2:27" ht="12" customHeight="1">
      <c r="B229" s="293"/>
      <c r="C229" s="293"/>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row>
    <row r="230" spans="2:27" ht="12" customHeight="1">
      <c r="B230" s="293"/>
      <c r="C230" s="293"/>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c r="Z230" s="293"/>
      <c r="AA230" s="293"/>
    </row>
    <row r="231" spans="2:27" ht="12" customHeight="1">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3"/>
    </row>
    <row r="232" spans="2:27" ht="12" customHeight="1">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row>
    <row r="233" spans="2:27" ht="12" customHeight="1">
      <c r="B233" s="293"/>
      <c r="C233" s="293"/>
      <c r="D233" s="293"/>
      <c r="E233" s="293"/>
      <c r="F233" s="293"/>
      <c r="G233" s="293"/>
      <c r="H233" s="293"/>
      <c r="I233" s="293"/>
      <c r="J233" s="293"/>
      <c r="K233" s="293"/>
      <c r="L233" s="293"/>
      <c r="M233" s="293"/>
      <c r="N233" s="293"/>
      <c r="O233" s="293"/>
      <c r="P233" s="293"/>
      <c r="Q233" s="293"/>
      <c r="R233" s="293"/>
      <c r="S233" s="293"/>
      <c r="T233" s="293"/>
      <c r="U233" s="293"/>
      <c r="V233" s="293"/>
      <c r="W233" s="293"/>
      <c r="X233" s="293"/>
      <c r="Y233" s="293"/>
      <c r="Z233" s="293"/>
      <c r="AA233" s="293"/>
    </row>
    <row r="234" spans="2:27" ht="12" customHeight="1">
      <c r="B234" s="293"/>
      <c r="C234" s="293"/>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293"/>
      <c r="Z234" s="293"/>
      <c r="AA234" s="293"/>
    </row>
    <row r="235" spans="2:27" ht="12" customHeight="1">
      <c r="B235" s="293"/>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row>
    <row r="236" spans="2:27" ht="12" customHeight="1">
      <c r="B236" s="293"/>
      <c r="C236" s="293"/>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c r="Z236" s="293"/>
      <c r="AA236" s="293"/>
    </row>
    <row r="237" spans="2:27" ht="12" customHeight="1">
      <c r="B237" s="293"/>
      <c r="C237" s="293"/>
      <c r="D237" s="293"/>
      <c r="E237" s="293"/>
      <c r="F237" s="293"/>
      <c r="G237" s="293"/>
      <c r="H237" s="293"/>
      <c r="I237" s="293"/>
      <c r="J237" s="293"/>
      <c r="K237" s="293"/>
      <c r="L237" s="293"/>
      <c r="M237" s="293"/>
      <c r="N237" s="293"/>
      <c r="O237" s="293"/>
      <c r="P237" s="293"/>
      <c r="Q237" s="293"/>
      <c r="R237" s="293"/>
      <c r="S237" s="293"/>
      <c r="T237" s="293"/>
      <c r="U237" s="293"/>
      <c r="V237" s="293"/>
      <c r="W237" s="293"/>
      <c r="X237" s="293"/>
      <c r="Y237" s="293"/>
      <c r="Z237" s="293"/>
      <c r="AA237" s="293"/>
    </row>
    <row r="238" spans="2:27" ht="12" customHeight="1">
      <c r="B238" s="293"/>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293"/>
      <c r="Z238" s="293"/>
      <c r="AA238" s="293"/>
    </row>
    <row r="239" spans="2:27" ht="12" customHeight="1">
      <c r="B239" s="293"/>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3"/>
      <c r="AA239" s="293"/>
    </row>
    <row r="240" spans="2:27" ht="12" customHeight="1">
      <c r="B240" s="293"/>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c r="Z240" s="293"/>
      <c r="AA240" s="293"/>
    </row>
    <row r="241" spans="2:27" ht="12" customHeight="1">
      <c r="B241" s="293"/>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293"/>
      <c r="Z241" s="293"/>
      <c r="AA241" s="293"/>
    </row>
    <row r="242" spans="2:27" ht="12" customHeight="1">
      <c r="B242" s="293"/>
      <c r="C242" s="293"/>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293"/>
      <c r="Z242" s="293"/>
      <c r="AA242" s="293"/>
    </row>
    <row r="243" spans="2:27" ht="12" customHeight="1">
      <c r="B243" s="293"/>
      <c r="C243" s="293"/>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293"/>
      <c r="Z243" s="293"/>
      <c r="AA243" s="293"/>
    </row>
    <row r="244" spans="2:27" ht="12" customHeight="1">
      <c r="B244" s="293"/>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293"/>
      <c r="Z244" s="293"/>
      <c r="AA244" s="293"/>
    </row>
    <row r="245" spans="2:27" ht="12" customHeight="1">
      <c r="B245" s="293"/>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293"/>
      <c r="Z245" s="293"/>
      <c r="AA245" s="293"/>
    </row>
    <row r="246" spans="2:27" ht="12" customHeight="1">
      <c r="B246" s="293"/>
      <c r="C246" s="293"/>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293"/>
      <c r="Z246" s="293"/>
      <c r="AA246" s="293"/>
    </row>
    <row r="247" spans="2:27" ht="12" customHeight="1">
      <c r="B247" s="293"/>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c r="Z247" s="293"/>
      <c r="AA247" s="293"/>
    </row>
    <row r="248" spans="2:27" ht="12" customHeight="1">
      <c r="B248" s="293"/>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3"/>
    </row>
    <row r="249" spans="2:27" ht="12" customHeight="1">
      <c r="B249" s="293"/>
      <c r="C249" s="293"/>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row>
    <row r="250" spans="2:27" ht="12" customHeight="1">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c r="Z250" s="293"/>
      <c r="AA250" s="293"/>
    </row>
    <row r="251" spans="2:27" ht="12" customHeight="1">
      <c r="B251" s="293"/>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293"/>
      <c r="Z251" s="293"/>
      <c r="AA251" s="293"/>
    </row>
    <row r="252" spans="2:27" ht="12" customHeight="1">
      <c r="B252" s="293"/>
      <c r="C252" s="293"/>
      <c r="D252" s="293"/>
      <c r="E252" s="293"/>
      <c r="F252" s="293"/>
      <c r="G252" s="293"/>
      <c r="H252" s="293"/>
      <c r="I252" s="293"/>
      <c r="J252" s="293"/>
      <c r="K252" s="293"/>
      <c r="L252" s="293"/>
      <c r="M252" s="293"/>
      <c r="N252" s="293"/>
      <c r="O252" s="293"/>
      <c r="P252" s="293"/>
      <c r="Q252" s="293"/>
      <c r="R252" s="293"/>
      <c r="S252" s="293"/>
      <c r="T252" s="293"/>
      <c r="U252" s="293"/>
      <c r="V252" s="293"/>
      <c r="W252" s="293"/>
      <c r="X252" s="293"/>
      <c r="Y252" s="293"/>
      <c r="Z252" s="293"/>
      <c r="AA252" s="293"/>
    </row>
    <row r="253" spans="2:27" ht="12" customHeight="1">
      <c r="B253" s="293"/>
      <c r="C253" s="293"/>
      <c r="D253" s="293"/>
      <c r="E253" s="293"/>
      <c r="F253" s="293"/>
      <c r="G253" s="293"/>
      <c r="H253" s="293"/>
      <c r="I253" s="293"/>
      <c r="J253" s="293"/>
      <c r="K253" s="293"/>
      <c r="L253" s="293"/>
      <c r="M253" s="293"/>
      <c r="N253" s="293"/>
      <c r="O253" s="293"/>
      <c r="P253" s="293"/>
      <c r="Q253" s="293"/>
      <c r="R253" s="293"/>
      <c r="S253" s="293"/>
      <c r="T253" s="293"/>
      <c r="U253" s="293"/>
      <c r="V253" s="293"/>
      <c r="W253" s="293"/>
      <c r="X253" s="293"/>
      <c r="Y253" s="293"/>
      <c r="Z253" s="293"/>
      <c r="AA253" s="293"/>
    </row>
    <row r="254" spans="2:27" ht="12" customHeight="1">
      <c r="B254" s="293"/>
      <c r="C254" s="293"/>
      <c r="D254" s="293"/>
      <c r="E254" s="293"/>
      <c r="F254" s="293"/>
      <c r="G254" s="293"/>
      <c r="H254" s="293"/>
      <c r="I254" s="293"/>
      <c r="J254" s="293"/>
      <c r="K254" s="293"/>
      <c r="L254" s="293"/>
      <c r="M254" s="293"/>
      <c r="N254" s="293"/>
      <c r="O254" s="293"/>
      <c r="P254" s="293"/>
      <c r="Q254" s="293"/>
      <c r="R254" s="293"/>
      <c r="S254" s="293"/>
      <c r="T254" s="293"/>
      <c r="U254" s="293"/>
      <c r="V254" s="293"/>
      <c r="W254" s="293"/>
      <c r="X254" s="293"/>
      <c r="Y254" s="293"/>
      <c r="Z254" s="293"/>
      <c r="AA254" s="293"/>
    </row>
    <row r="255" spans="2:27" ht="12" customHeight="1">
      <c r="B255" s="293"/>
      <c r="C255" s="293"/>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row>
    <row r="256" spans="2:27" ht="12" customHeight="1">
      <c r="B256" s="293"/>
      <c r="C256" s="293"/>
      <c r="D256" s="293"/>
      <c r="E256" s="293"/>
      <c r="F256" s="293"/>
      <c r="G256" s="293"/>
      <c r="H256" s="293"/>
      <c r="I256" s="293"/>
      <c r="J256" s="293"/>
      <c r="K256" s="293"/>
      <c r="L256" s="293"/>
      <c r="M256" s="293"/>
      <c r="N256" s="293"/>
      <c r="O256" s="293"/>
      <c r="P256" s="293"/>
      <c r="Q256" s="293"/>
      <c r="R256" s="293"/>
      <c r="S256" s="293"/>
      <c r="T256" s="293"/>
      <c r="U256" s="293"/>
      <c r="V256" s="293"/>
      <c r="W256" s="293"/>
      <c r="X256" s="293"/>
      <c r="Y256" s="293"/>
      <c r="Z256" s="293"/>
      <c r="AA256" s="293"/>
    </row>
    <row r="257" spans="2:27" ht="12" customHeight="1">
      <c r="B257" s="293"/>
      <c r="C257" s="293"/>
      <c r="D257" s="293"/>
      <c r="E257" s="293"/>
      <c r="F257" s="293"/>
      <c r="G257" s="293"/>
      <c r="H257" s="293"/>
      <c r="I257" s="293"/>
      <c r="J257" s="293"/>
      <c r="K257" s="293"/>
      <c r="L257" s="293"/>
      <c r="M257" s="293"/>
      <c r="N257" s="293"/>
      <c r="O257" s="293"/>
      <c r="P257" s="293"/>
      <c r="Q257" s="293"/>
      <c r="R257" s="293"/>
      <c r="S257" s="293"/>
      <c r="T257" s="293"/>
      <c r="U257" s="293"/>
      <c r="V257" s="293"/>
      <c r="W257" s="293"/>
      <c r="X257" s="293"/>
      <c r="Y257" s="293"/>
      <c r="Z257" s="293"/>
      <c r="AA257" s="293"/>
    </row>
    <row r="258" spans="2:27" ht="12" customHeight="1">
      <c r="B258" s="293"/>
      <c r="C258" s="293"/>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row>
    <row r="259" spans="2:27" ht="12" customHeight="1">
      <c r="B259" s="293"/>
      <c r="C259" s="293"/>
      <c r="D259" s="293"/>
      <c r="E259" s="293"/>
      <c r="F259" s="293"/>
      <c r="G259" s="293"/>
      <c r="H259" s="293"/>
      <c r="I259" s="293"/>
      <c r="J259" s="293"/>
      <c r="K259" s="293"/>
      <c r="L259" s="293"/>
      <c r="M259" s="293"/>
      <c r="N259" s="293"/>
      <c r="O259" s="293"/>
      <c r="P259" s="293"/>
      <c r="Q259" s="293"/>
      <c r="R259" s="293"/>
      <c r="S259" s="293"/>
      <c r="T259" s="293"/>
      <c r="U259" s="293"/>
      <c r="V259" s="293"/>
      <c r="W259" s="293"/>
      <c r="X259" s="293"/>
      <c r="Y259" s="293"/>
      <c r="Z259" s="293"/>
      <c r="AA259" s="293"/>
    </row>
    <row r="260" spans="2:27" ht="12" customHeight="1">
      <c r="B260" s="293"/>
      <c r="C260" s="293"/>
      <c r="D260" s="293"/>
      <c r="E260" s="293"/>
      <c r="F260" s="293"/>
      <c r="G260" s="293"/>
      <c r="H260" s="293"/>
      <c r="I260" s="293"/>
      <c r="J260" s="293"/>
      <c r="K260" s="293"/>
      <c r="L260" s="293"/>
      <c r="M260" s="293"/>
      <c r="N260" s="293"/>
      <c r="O260" s="293"/>
      <c r="P260" s="293"/>
      <c r="Q260" s="293"/>
      <c r="R260" s="293"/>
      <c r="S260" s="293"/>
      <c r="T260" s="293"/>
      <c r="U260" s="293"/>
      <c r="V260" s="293"/>
      <c r="W260" s="293"/>
      <c r="X260" s="293"/>
      <c r="Y260" s="293"/>
      <c r="Z260" s="293"/>
      <c r="AA260" s="293"/>
    </row>
    <row r="261" spans="2:27" ht="12" customHeight="1">
      <c r="B261" s="293"/>
      <c r="C261" s="293"/>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row>
    <row r="262" spans="2:27" ht="12" customHeight="1">
      <c r="B262" s="293"/>
      <c r="C262" s="293"/>
      <c r="D262" s="293"/>
      <c r="E262" s="293"/>
      <c r="F262" s="293"/>
      <c r="G262" s="293"/>
      <c r="H262" s="293"/>
      <c r="I262" s="293"/>
      <c r="J262" s="293"/>
      <c r="K262" s="293"/>
      <c r="L262" s="293"/>
      <c r="M262" s="293"/>
      <c r="N262" s="293"/>
      <c r="O262" s="293"/>
      <c r="P262" s="293"/>
      <c r="Q262" s="293"/>
      <c r="R262" s="293"/>
      <c r="S262" s="293"/>
      <c r="T262" s="293"/>
      <c r="U262" s="293"/>
      <c r="V262" s="293"/>
      <c r="W262" s="293"/>
      <c r="X262" s="293"/>
      <c r="Y262" s="293"/>
      <c r="Z262" s="293"/>
      <c r="AA262" s="293"/>
    </row>
    <row r="263" spans="2:27" ht="12" customHeight="1">
      <c r="B263" s="293"/>
      <c r="C263" s="293"/>
      <c r="D263" s="293"/>
      <c r="E263" s="293"/>
      <c r="F263" s="293"/>
      <c r="G263" s="293"/>
      <c r="H263" s="293"/>
      <c r="I263" s="293"/>
      <c r="J263" s="293"/>
      <c r="K263" s="293"/>
      <c r="L263" s="293"/>
      <c r="M263" s="293"/>
      <c r="N263" s="293"/>
      <c r="O263" s="293"/>
      <c r="P263" s="293"/>
      <c r="Q263" s="293"/>
      <c r="R263" s="293"/>
      <c r="S263" s="293"/>
      <c r="T263" s="293"/>
      <c r="U263" s="293"/>
      <c r="V263" s="293"/>
      <c r="W263" s="293"/>
      <c r="X263" s="293"/>
      <c r="Y263" s="293"/>
      <c r="Z263" s="293"/>
      <c r="AA263" s="293"/>
    </row>
    <row r="264" spans="2:27" ht="12" customHeight="1">
      <c r="B264" s="293"/>
      <c r="C264" s="293"/>
      <c r="D264" s="293"/>
      <c r="E264" s="293"/>
      <c r="F264" s="293"/>
      <c r="G264" s="293"/>
      <c r="H264" s="293"/>
      <c r="I264" s="293"/>
      <c r="J264" s="293"/>
      <c r="K264" s="293"/>
      <c r="L264" s="293"/>
      <c r="M264" s="293"/>
      <c r="N264" s="293"/>
      <c r="O264" s="293"/>
      <c r="P264" s="293"/>
      <c r="Q264" s="293"/>
      <c r="R264" s="293"/>
      <c r="S264" s="293"/>
      <c r="T264" s="293"/>
      <c r="U264" s="293"/>
      <c r="V264" s="293"/>
      <c r="W264" s="293"/>
      <c r="X264" s="293"/>
      <c r="Y264" s="293"/>
      <c r="Z264" s="293"/>
      <c r="AA264" s="293"/>
    </row>
    <row r="265" spans="2:27" ht="12" customHeight="1">
      <c r="B265" s="293"/>
      <c r="C265" s="293"/>
      <c r="D265" s="293"/>
      <c r="E265" s="293"/>
      <c r="F265" s="293"/>
      <c r="G265" s="293"/>
      <c r="H265" s="293"/>
      <c r="I265" s="293"/>
      <c r="J265" s="293"/>
      <c r="K265" s="293"/>
      <c r="L265" s="293"/>
      <c r="M265" s="293"/>
      <c r="N265" s="293"/>
      <c r="O265" s="293"/>
      <c r="P265" s="293"/>
      <c r="Q265" s="293"/>
      <c r="R265" s="293"/>
      <c r="S265" s="293"/>
      <c r="T265" s="293"/>
      <c r="U265" s="293"/>
      <c r="V265" s="293"/>
      <c r="W265" s="293"/>
      <c r="X265" s="293"/>
      <c r="Y265" s="293"/>
      <c r="Z265" s="293"/>
      <c r="AA265" s="293"/>
    </row>
    <row r="266" spans="2:27" ht="12" customHeight="1">
      <c r="B266" s="293"/>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293"/>
      <c r="Z266" s="293"/>
      <c r="AA266" s="293"/>
    </row>
    <row r="267" spans="2:27" ht="12" customHeight="1">
      <c r="B267" s="293"/>
      <c r="C267" s="293"/>
      <c r="D267" s="293"/>
      <c r="E267" s="293"/>
      <c r="F267" s="293"/>
      <c r="G267" s="293"/>
      <c r="H267" s="293"/>
      <c r="I267" s="293"/>
      <c r="J267" s="293"/>
      <c r="K267" s="293"/>
      <c r="L267" s="293"/>
      <c r="M267" s="293"/>
      <c r="N267" s="293"/>
      <c r="O267" s="293"/>
      <c r="P267" s="293"/>
      <c r="Q267" s="293"/>
      <c r="R267" s="293"/>
      <c r="S267" s="293"/>
      <c r="T267" s="293"/>
      <c r="U267" s="293"/>
      <c r="V267" s="293"/>
      <c r="W267" s="293"/>
      <c r="X267" s="293"/>
      <c r="Y267" s="293"/>
      <c r="Z267" s="293"/>
      <c r="AA267" s="293"/>
    </row>
    <row r="268" spans="2:27" ht="12" customHeight="1">
      <c r="B268" s="293"/>
      <c r="C268" s="293"/>
      <c r="D268" s="293"/>
      <c r="E268" s="293"/>
      <c r="F268" s="293"/>
      <c r="G268" s="293"/>
      <c r="H268" s="293"/>
      <c r="I268" s="293"/>
      <c r="J268" s="293"/>
      <c r="K268" s="293"/>
      <c r="L268" s="293"/>
      <c r="M268" s="293"/>
      <c r="N268" s="293"/>
      <c r="O268" s="293"/>
      <c r="P268" s="293"/>
      <c r="Q268" s="293"/>
      <c r="R268" s="293"/>
      <c r="S268" s="293"/>
      <c r="T268" s="293"/>
      <c r="U268" s="293"/>
      <c r="V268" s="293"/>
      <c r="W268" s="293"/>
      <c r="X268" s="293"/>
      <c r="Y268" s="293"/>
      <c r="Z268" s="293"/>
      <c r="AA268" s="293"/>
    </row>
    <row r="269" spans="2:27" ht="12" customHeight="1">
      <c r="B269" s="293"/>
      <c r="C269" s="293"/>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293"/>
      <c r="Z269" s="293"/>
      <c r="AA269" s="293"/>
    </row>
    <row r="270" spans="2:27" ht="12" customHeight="1">
      <c r="B270" s="293"/>
      <c r="C270" s="293"/>
      <c r="D270" s="293"/>
      <c r="E270" s="293"/>
      <c r="F270" s="293"/>
      <c r="G270" s="293"/>
      <c r="H270" s="293"/>
      <c r="I270" s="293"/>
      <c r="J270" s="293"/>
      <c r="K270" s="293"/>
      <c r="L270" s="293"/>
      <c r="M270" s="293"/>
      <c r="N270" s="293"/>
      <c r="O270" s="293"/>
      <c r="P270" s="293"/>
      <c r="Q270" s="293"/>
      <c r="R270" s="293"/>
      <c r="S270" s="293"/>
      <c r="T270" s="293"/>
      <c r="U270" s="293"/>
      <c r="V270" s="293"/>
      <c r="W270" s="293"/>
      <c r="X270" s="293"/>
      <c r="Y270" s="293"/>
      <c r="Z270" s="293"/>
      <c r="AA270" s="293"/>
    </row>
    <row r="271" spans="2:27" ht="12" customHeight="1">
      <c r="B271" s="293"/>
      <c r="C271" s="293"/>
      <c r="D271" s="293"/>
      <c r="E271" s="293"/>
      <c r="F271" s="293"/>
      <c r="G271" s="293"/>
      <c r="H271" s="293"/>
      <c r="I271" s="293"/>
      <c r="J271" s="293"/>
      <c r="K271" s="293"/>
      <c r="L271" s="293"/>
      <c r="M271" s="293"/>
      <c r="N271" s="293"/>
      <c r="O271" s="293"/>
      <c r="P271" s="293"/>
      <c r="Q271" s="293"/>
      <c r="R271" s="293"/>
      <c r="S271" s="293"/>
      <c r="T271" s="293"/>
      <c r="U271" s="293"/>
      <c r="V271" s="293"/>
      <c r="W271" s="293"/>
      <c r="X271" s="293"/>
      <c r="Y271" s="293"/>
      <c r="Z271" s="293"/>
      <c r="AA271" s="293"/>
    </row>
    <row r="272" spans="2:27" ht="12" customHeight="1">
      <c r="B272" s="293"/>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293"/>
      <c r="Z272" s="293"/>
      <c r="AA272" s="293"/>
    </row>
    <row r="273" spans="2:27" ht="12" customHeight="1">
      <c r="B273" s="293"/>
      <c r="C273" s="293"/>
      <c r="D273" s="293"/>
      <c r="E273" s="293"/>
      <c r="F273" s="293"/>
      <c r="G273" s="293"/>
      <c r="H273" s="293"/>
      <c r="I273" s="293"/>
      <c r="J273" s="293"/>
      <c r="K273" s="293"/>
      <c r="L273" s="293"/>
      <c r="M273" s="293"/>
      <c r="N273" s="293"/>
      <c r="O273" s="293"/>
      <c r="P273" s="293"/>
      <c r="Q273" s="293"/>
      <c r="R273" s="293"/>
      <c r="S273" s="293"/>
      <c r="T273" s="293"/>
      <c r="U273" s="293"/>
      <c r="V273" s="293"/>
      <c r="W273" s="293"/>
      <c r="X273" s="293"/>
      <c r="Y273" s="293"/>
      <c r="Z273" s="293"/>
      <c r="AA273" s="293"/>
    </row>
    <row r="274" spans="2:27" ht="12" customHeight="1">
      <c r="B274" s="293"/>
      <c r="C274" s="293"/>
      <c r="D274" s="293"/>
      <c r="E274" s="293"/>
      <c r="F274" s="293"/>
      <c r="G274" s="293"/>
      <c r="H274" s="293"/>
      <c r="I274" s="293"/>
      <c r="J274" s="293"/>
      <c r="K274" s="293"/>
      <c r="L274" s="293"/>
      <c r="M274" s="293"/>
      <c r="N274" s="293"/>
      <c r="O274" s="293"/>
      <c r="P274" s="293"/>
      <c r="Q274" s="293"/>
      <c r="R274" s="293"/>
      <c r="S274" s="293"/>
      <c r="T274" s="293"/>
      <c r="U274" s="293"/>
      <c r="V274" s="293"/>
      <c r="W274" s="293"/>
      <c r="X274" s="293"/>
      <c r="Y274" s="293"/>
      <c r="Z274" s="293"/>
      <c r="AA274" s="293"/>
    </row>
    <row r="275" spans="2:27" ht="12" customHeight="1">
      <c r="B275" s="293"/>
      <c r="C275" s="293"/>
      <c r="D275" s="293"/>
      <c r="E275" s="293"/>
      <c r="F275" s="293"/>
      <c r="G275" s="293"/>
      <c r="H275" s="293"/>
      <c r="I275" s="293"/>
      <c r="J275" s="293"/>
      <c r="K275" s="293"/>
      <c r="L275" s="293"/>
      <c r="M275" s="293"/>
      <c r="N275" s="293"/>
      <c r="O275" s="293"/>
      <c r="P275" s="293"/>
      <c r="Q275" s="293"/>
      <c r="R275" s="293"/>
      <c r="S275" s="293"/>
      <c r="T275" s="293"/>
      <c r="U275" s="293"/>
      <c r="V275" s="293"/>
      <c r="W275" s="293"/>
      <c r="X275" s="293"/>
      <c r="Y275" s="293"/>
      <c r="Z275" s="293"/>
      <c r="AA275" s="293"/>
    </row>
    <row r="276" spans="2:27" ht="12" customHeight="1">
      <c r="B276" s="293"/>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293"/>
      <c r="Z276" s="293"/>
      <c r="AA276" s="293"/>
    </row>
    <row r="277" spans="2:27" ht="12" customHeight="1">
      <c r="B277" s="293"/>
      <c r="C277" s="293"/>
      <c r="D277" s="293"/>
      <c r="E277" s="293"/>
      <c r="F277" s="293"/>
      <c r="G277" s="293"/>
      <c r="H277" s="293"/>
      <c r="I277" s="293"/>
      <c r="J277" s="293"/>
      <c r="K277" s="293"/>
      <c r="L277" s="293"/>
      <c r="M277" s="293"/>
      <c r="N277" s="293"/>
      <c r="O277" s="293"/>
      <c r="P277" s="293"/>
      <c r="Q277" s="293"/>
      <c r="R277" s="293"/>
      <c r="S277" s="293"/>
      <c r="T277" s="293"/>
      <c r="U277" s="293"/>
      <c r="V277" s="293"/>
      <c r="W277" s="293"/>
      <c r="X277" s="293"/>
      <c r="Y277" s="293"/>
      <c r="Z277" s="293"/>
      <c r="AA277" s="293"/>
    </row>
    <row r="278" spans="2:27" ht="12" customHeight="1">
      <c r="B278" s="293"/>
      <c r="C278" s="293"/>
      <c r="D278" s="293"/>
      <c r="E278" s="293"/>
      <c r="F278" s="293"/>
      <c r="G278" s="293"/>
      <c r="H278" s="293"/>
      <c r="I278" s="293"/>
      <c r="J278" s="293"/>
      <c r="K278" s="293"/>
      <c r="L278" s="293"/>
      <c r="M278" s="293"/>
      <c r="N278" s="293"/>
      <c r="O278" s="293"/>
      <c r="P278" s="293"/>
      <c r="Q278" s="293"/>
      <c r="R278" s="293"/>
      <c r="S278" s="293"/>
      <c r="T278" s="293"/>
      <c r="U278" s="293"/>
      <c r="V278" s="293"/>
      <c r="W278" s="293"/>
      <c r="X278" s="293"/>
      <c r="Y278" s="293"/>
      <c r="Z278" s="293"/>
      <c r="AA278" s="293"/>
    </row>
    <row r="279" spans="2:27" ht="12" customHeight="1">
      <c r="B279" s="293"/>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293"/>
      <c r="Z279" s="293"/>
      <c r="AA279" s="293"/>
    </row>
    <row r="280" spans="2:27" ht="12" customHeight="1">
      <c r="B280" s="293"/>
      <c r="C280" s="293"/>
      <c r="D280" s="293"/>
      <c r="E280" s="293"/>
      <c r="F280" s="293"/>
      <c r="G280" s="293"/>
      <c r="H280" s="293"/>
      <c r="I280" s="293"/>
      <c r="J280" s="293"/>
      <c r="K280" s="293"/>
      <c r="L280" s="293"/>
      <c r="M280" s="293"/>
      <c r="N280" s="293"/>
      <c r="O280" s="293"/>
      <c r="P280" s="293"/>
      <c r="Q280" s="293"/>
      <c r="R280" s="293"/>
      <c r="S280" s="293"/>
      <c r="T280" s="293"/>
      <c r="U280" s="293"/>
      <c r="V280" s="293"/>
      <c r="W280" s="293"/>
      <c r="X280" s="293"/>
      <c r="Y280" s="293"/>
      <c r="Z280" s="293"/>
      <c r="AA280" s="293"/>
    </row>
    <row r="281" spans="2:27" ht="12" customHeight="1">
      <c r="B281" s="293"/>
      <c r="C281" s="293"/>
      <c r="D281" s="293"/>
      <c r="E281" s="293"/>
      <c r="F281" s="293"/>
      <c r="G281" s="293"/>
      <c r="H281" s="293"/>
      <c r="I281" s="293"/>
      <c r="J281" s="293"/>
      <c r="K281" s="293"/>
      <c r="L281" s="293"/>
      <c r="M281" s="293"/>
      <c r="N281" s="293"/>
      <c r="O281" s="293"/>
      <c r="P281" s="293"/>
      <c r="Q281" s="293"/>
      <c r="R281" s="293"/>
      <c r="S281" s="293"/>
      <c r="T281" s="293"/>
      <c r="U281" s="293"/>
      <c r="V281" s="293"/>
      <c r="W281" s="293"/>
      <c r="X281" s="293"/>
      <c r="Y281" s="293"/>
      <c r="Z281" s="293"/>
      <c r="AA281" s="293"/>
    </row>
    <row r="282" spans="2:27" ht="12" customHeight="1">
      <c r="B282" s="293"/>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293"/>
      <c r="Z282" s="293"/>
      <c r="AA282" s="293"/>
    </row>
    <row r="283" spans="2:27" ht="12" customHeight="1">
      <c r="B283" s="293"/>
      <c r="C283" s="293"/>
      <c r="D283" s="293"/>
      <c r="E283" s="293"/>
      <c r="F283" s="293"/>
      <c r="G283" s="293"/>
      <c r="H283" s="293"/>
      <c r="I283" s="293"/>
      <c r="J283" s="293"/>
      <c r="K283" s="293"/>
      <c r="L283" s="293"/>
      <c r="M283" s="293"/>
      <c r="N283" s="293"/>
      <c r="O283" s="293"/>
      <c r="P283" s="293"/>
      <c r="Q283" s="293"/>
      <c r="R283" s="293"/>
      <c r="S283" s="293"/>
      <c r="T283" s="293"/>
      <c r="U283" s="293"/>
      <c r="V283" s="293"/>
      <c r="W283" s="293"/>
      <c r="X283" s="293"/>
      <c r="Y283" s="293"/>
      <c r="Z283" s="293"/>
      <c r="AA283" s="293"/>
    </row>
    <row r="284" spans="2:27" ht="12" customHeight="1">
      <c r="B284" s="293"/>
      <c r="C284" s="293"/>
      <c r="D284" s="293"/>
      <c r="E284" s="293"/>
      <c r="F284" s="293"/>
      <c r="G284" s="293"/>
      <c r="H284" s="293"/>
      <c r="I284" s="293"/>
      <c r="J284" s="293"/>
      <c r="K284" s="293"/>
      <c r="L284" s="293"/>
      <c r="M284" s="293"/>
      <c r="N284" s="293"/>
      <c r="O284" s="293"/>
      <c r="P284" s="293"/>
      <c r="Q284" s="293"/>
      <c r="R284" s="293"/>
      <c r="S284" s="293"/>
      <c r="T284" s="293"/>
      <c r="U284" s="293"/>
      <c r="V284" s="293"/>
      <c r="W284" s="293"/>
      <c r="X284" s="293"/>
      <c r="Y284" s="293"/>
      <c r="Z284" s="293"/>
      <c r="AA284" s="293"/>
    </row>
    <row r="285" spans="2:27" ht="12" customHeight="1">
      <c r="B285" s="293"/>
      <c r="C285" s="293"/>
      <c r="D285" s="293"/>
      <c r="E285" s="293"/>
      <c r="F285" s="293"/>
      <c r="G285" s="293"/>
      <c r="H285" s="293"/>
      <c r="I285" s="293"/>
      <c r="J285" s="293"/>
      <c r="K285" s="293"/>
      <c r="L285" s="293"/>
      <c r="M285" s="293"/>
      <c r="N285" s="293"/>
      <c r="O285" s="293"/>
      <c r="P285" s="293"/>
      <c r="Q285" s="293"/>
      <c r="R285" s="293"/>
      <c r="S285" s="293"/>
      <c r="T285" s="293"/>
      <c r="U285" s="293"/>
      <c r="V285" s="293"/>
      <c r="W285" s="293"/>
      <c r="X285" s="293"/>
      <c r="Y285" s="293"/>
      <c r="Z285" s="293"/>
      <c r="AA285" s="293"/>
    </row>
    <row r="286" spans="2:27" ht="12" customHeight="1">
      <c r="B286" s="293"/>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293"/>
      <c r="Z286" s="293"/>
      <c r="AA286" s="293"/>
    </row>
    <row r="287" spans="2:27" ht="12" customHeight="1">
      <c r="B287" s="293"/>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293"/>
      <c r="Z287" s="293"/>
      <c r="AA287" s="293"/>
    </row>
    <row r="288" spans="2:27" ht="12" customHeight="1">
      <c r="B288" s="293"/>
      <c r="C288" s="293"/>
      <c r="D288" s="293"/>
      <c r="E288" s="293"/>
      <c r="F288" s="293"/>
      <c r="G288" s="293"/>
      <c r="H288" s="293"/>
      <c r="I288" s="293"/>
      <c r="J288" s="293"/>
      <c r="K288" s="293"/>
      <c r="L288" s="293"/>
      <c r="M288" s="293"/>
      <c r="N288" s="293"/>
      <c r="O288" s="293"/>
      <c r="P288" s="293"/>
      <c r="Q288" s="293"/>
      <c r="R288" s="293"/>
      <c r="S288" s="293"/>
      <c r="T288" s="293"/>
      <c r="U288" s="293"/>
      <c r="V288" s="293"/>
      <c r="W288" s="293"/>
      <c r="X288" s="293"/>
      <c r="Y288" s="293"/>
      <c r="Z288" s="293"/>
      <c r="AA288" s="293"/>
    </row>
    <row r="289" spans="2:27" ht="12" customHeight="1">
      <c r="B289" s="293"/>
      <c r="C289" s="293"/>
      <c r="D289" s="293"/>
      <c r="E289" s="293"/>
      <c r="F289" s="293"/>
      <c r="G289" s="293"/>
      <c r="H289" s="293"/>
      <c r="I289" s="293"/>
      <c r="J289" s="293"/>
      <c r="K289" s="293"/>
      <c r="L289" s="293"/>
      <c r="M289" s="293"/>
      <c r="N289" s="293"/>
      <c r="O289" s="293"/>
      <c r="P289" s="293"/>
      <c r="Q289" s="293"/>
      <c r="R289" s="293"/>
      <c r="S289" s="293"/>
      <c r="T289" s="293"/>
      <c r="U289" s="293"/>
      <c r="V289" s="293"/>
      <c r="W289" s="293"/>
      <c r="X289" s="293"/>
      <c r="Y289" s="293"/>
      <c r="Z289" s="293"/>
      <c r="AA289" s="293"/>
    </row>
    <row r="290" spans="2:27" ht="12" customHeight="1">
      <c r="B290" s="293"/>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293"/>
      <c r="Z290" s="293"/>
      <c r="AA290" s="293"/>
    </row>
    <row r="291" spans="2:27" ht="12" customHeight="1">
      <c r="B291" s="293"/>
      <c r="C291" s="293"/>
      <c r="D291" s="293"/>
      <c r="E291" s="293"/>
      <c r="F291" s="293"/>
      <c r="G291" s="293"/>
      <c r="H291" s="293"/>
      <c r="I291" s="293"/>
      <c r="J291" s="293"/>
      <c r="K291" s="293"/>
      <c r="L291" s="293"/>
      <c r="M291" s="293"/>
      <c r="N291" s="293"/>
      <c r="O291" s="293"/>
      <c r="P291" s="293"/>
      <c r="Q291" s="293"/>
      <c r="R291" s="293"/>
      <c r="S291" s="293"/>
      <c r="T291" s="293"/>
      <c r="U291" s="293"/>
      <c r="V291" s="293"/>
      <c r="W291" s="293"/>
      <c r="X291" s="293"/>
      <c r="Y291" s="293"/>
      <c r="Z291" s="293"/>
      <c r="AA291" s="293"/>
    </row>
    <row r="292" spans="2:27" ht="12" customHeight="1">
      <c r="B292" s="293"/>
      <c r="C292" s="293"/>
      <c r="D292" s="293"/>
      <c r="E292" s="293"/>
      <c r="F292" s="293"/>
      <c r="G292" s="293"/>
      <c r="H292" s="293"/>
      <c r="I292" s="293"/>
      <c r="J292" s="293"/>
      <c r="K292" s="293"/>
      <c r="L292" s="293"/>
      <c r="M292" s="293"/>
      <c r="N292" s="293"/>
      <c r="O292" s="293"/>
      <c r="P292" s="293"/>
      <c r="Q292" s="293"/>
      <c r="R292" s="293"/>
      <c r="S292" s="293"/>
      <c r="T292" s="293"/>
      <c r="U292" s="293"/>
      <c r="V292" s="293"/>
      <c r="W292" s="293"/>
      <c r="X292" s="293"/>
      <c r="Y292" s="293"/>
      <c r="Z292" s="293"/>
      <c r="AA292" s="293"/>
    </row>
    <row r="293" spans="2:27" ht="12" customHeight="1">
      <c r="B293" s="293"/>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293"/>
      <c r="Z293" s="293"/>
      <c r="AA293" s="293"/>
    </row>
    <row r="294" spans="2:27" ht="12" customHeight="1">
      <c r="B294" s="293"/>
      <c r="C294" s="293"/>
      <c r="D294" s="293"/>
      <c r="E294" s="293"/>
      <c r="F294" s="293"/>
      <c r="G294" s="293"/>
      <c r="H294" s="293"/>
      <c r="I294" s="293"/>
      <c r="J294" s="293"/>
      <c r="K294" s="293"/>
      <c r="L294" s="293"/>
      <c r="M294" s="293"/>
      <c r="N294" s="293"/>
      <c r="O294" s="293"/>
      <c r="P294" s="293"/>
      <c r="Q294" s="293"/>
      <c r="R294" s="293"/>
      <c r="S294" s="293"/>
      <c r="T294" s="293"/>
      <c r="U294" s="293"/>
      <c r="V294" s="293"/>
      <c r="W294" s="293"/>
      <c r="X294" s="293"/>
      <c r="Y294" s="293"/>
      <c r="Z294" s="293"/>
      <c r="AA294" s="293"/>
    </row>
    <row r="295" spans="2:27" ht="12" customHeight="1">
      <c r="B295" s="293"/>
      <c r="C295" s="293"/>
      <c r="D295" s="293"/>
      <c r="E295" s="293"/>
      <c r="F295" s="293"/>
      <c r="G295" s="293"/>
      <c r="H295" s="293"/>
      <c r="I295" s="293"/>
      <c r="J295" s="293"/>
      <c r="K295" s="293"/>
      <c r="L295" s="293"/>
      <c r="M295" s="293"/>
      <c r="N295" s="293"/>
      <c r="O295" s="293"/>
      <c r="P295" s="293"/>
      <c r="Q295" s="293"/>
      <c r="R295" s="293"/>
      <c r="S295" s="293"/>
      <c r="T295" s="293"/>
      <c r="U295" s="293"/>
      <c r="V295" s="293"/>
      <c r="W295" s="293"/>
      <c r="X295" s="293"/>
      <c r="Y295" s="293"/>
      <c r="Z295" s="293"/>
      <c r="AA295" s="293"/>
    </row>
    <row r="296" spans="2:27" ht="12" customHeight="1">
      <c r="B296" s="293"/>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293"/>
      <c r="Z296" s="293"/>
      <c r="AA296" s="293"/>
    </row>
    <row r="297" spans="2:27" ht="12" customHeight="1">
      <c r="B297" s="293"/>
      <c r="C297" s="293"/>
      <c r="D297" s="293"/>
      <c r="E297" s="293"/>
      <c r="F297" s="293"/>
      <c r="G297" s="293"/>
      <c r="H297" s="293"/>
      <c r="I297" s="293"/>
      <c r="J297" s="293"/>
      <c r="K297" s="293"/>
      <c r="L297" s="293"/>
      <c r="M297" s="293"/>
      <c r="N297" s="293"/>
      <c r="O297" s="293"/>
      <c r="P297" s="293"/>
      <c r="Q297" s="293"/>
      <c r="R297" s="293"/>
      <c r="S297" s="293"/>
      <c r="T297" s="293"/>
      <c r="U297" s="293"/>
      <c r="V297" s="293"/>
      <c r="W297" s="293"/>
      <c r="X297" s="293"/>
      <c r="Y297" s="293"/>
      <c r="Z297" s="293"/>
      <c r="AA297" s="293"/>
    </row>
    <row r="298" spans="2:27" ht="12" customHeight="1">
      <c r="B298" s="293"/>
      <c r="C298" s="293"/>
      <c r="D298" s="293"/>
      <c r="E298" s="293"/>
      <c r="F298" s="293"/>
      <c r="G298" s="293"/>
      <c r="H298" s="293"/>
      <c r="I298" s="293"/>
      <c r="J298" s="293"/>
      <c r="K298" s="293"/>
      <c r="L298" s="293"/>
      <c r="M298" s="293"/>
      <c r="N298" s="293"/>
      <c r="O298" s="293"/>
      <c r="P298" s="293"/>
      <c r="Q298" s="293"/>
      <c r="R298" s="293"/>
      <c r="S298" s="293"/>
      <c r="T298" s="293"/>
      <c r="U298" s="293"/>
      <c r="V298" s="293"/>
      <c r="W298" s="293"/>
      <c r="X298" s="293"/>
      <c r="Y298" s="293"/>
      <c r="Z298" s="293"/>
      <c r="AA298" s="293"/>
    </row>
    <row r="299" spans="2:27" ht="12" customHeight="1">
      <c r="B299" s="293"/>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293"/>
      <c r="Z299" s="293"/>
      <c r="AA299" s="293"/>
    </row>
    <row r="300" spans="2:27" ht="12" customHeight="1">
      <c r="B300" s="293"/>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293"/>
      <c r="Z300" s="293"/>
      <c r="AA300" s="293"/>
    </row>
    <row r="301" spans="2:27" ht="12" customHeight="1">
      <c r="B301" s="293"/>
      <c r="C301" s="293"/>
      <c r="D301" s="293"/>
      <c r="E301" s="293"/>
      <c r="F301" s="293"/>
      <c r="G301" s="293"/>
      <c r="H301" s="293"/>
      <c r="I301" s="293"/>
      <c r="J301" s="293"/>
      <c r="K301" s="293"/>
      <c r="L301" s="293"/>
      <c r="M301" s="293"/>
      <c r="N301" s="293"/>
      <c r="O301" s="293"/>
      <c r="P301" s="293"/>
      <c r="Q301" s="293"/>
      <c r="R301" s="293"/>
      <c r="S301" s="293"/>
      <c r="T301" s="293"/>
      <c r="U301" s="293"/>
      <c r="V301" s="293"/>
      <c r="W301" s="293"/>
      <c r="X301" s="293"/>
      <c r="Y301" s="293"/>
      <c r="Z301" s="293"/>
      <c r="AA301" s="293"/>
    </row>
    <row r="302" spans="2:27" ht="12" customHeight="1">
      <c r="B302" s="293"/>
      <c r="C302" s="293"/>
      <c r="D302" s="293"/>
      <c r="E302" s="293"/>
      <c r="F302" s="293"/>
      <c r="G302" s="293"/>
      <c r="H302" s="293"/>
      <c r="I302" s="293"/>
      <c r="J302" s="293"/>
      <c r="K302" s="293"/>
      <c r="L302" s="293"/>
      <c r="M302" s="293"/>
      <c r="N302" s="293"/>
      <c r="O302" s="293"/>
      <c r="P302" s="293"/>
      <c r="Q302" s="293"/>
      <c r="R302" s="293"/>
      <c r="S302" s="293"/>
      <c r="T302" s="293"/>
      <c r="U302" s="293"/>
      <c r="V302" s="293"/>
      <c r="W302" s="293"/>
      <c r="X302" s="293"/>
      <c r="Y302" s="293"/>
      <c r="Z302" s="293"/>
      <c r="AA302" s="293"/>
    </row>
    <row r="303" spans="2:27" ht="12" customHeight="1">
      <c r="B303" s="293"/>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293"/>
      <c r="Z303" s="293"/>
      <c r="AA303" s="293"/>
    </row>
    <row r="304" spans="2:27" ht="12" customHeight="1">
      <c r="B304" s="293"/>
      <c r="C304" s="293"/>
      <c r="D304" s="293"/>
      <c r="E304" s="293"/>
      <c r="F304" s="293"/>
      <c r="G304" s="293"/>
      <c r="H304" s="293"/>
      <c r="I304" s="293"/>
      <c r="J304" s="293"/>
      <c r="K304" s="293"/>
      <c r="L304" s="293"/>
      <c r="M304" s="293"/>
      <c r="N304" s="293"/>
      <c r="O304" s="293"/>
      <c r="P304" s="293"/>
      <c r="Q304" s="293"/>
      <c r="R304" s="293"/>
      <c r="S304" s="293"/>
      <c r="T304" s="293"/>
      <c r="U304" s="293"/>
      <c r="V304" s="293"/>
      <c r="W304" s="293"/>
      <c r="X304" s="293"/>
      <c r="Y304" s="293"/>
      <c r="Z304" s="293"/>
      <c r="AA304" s="293"/>
    </row>
    <row r="305" spans="2:27" ht="12" customHeight="1">
      <c r="B305" s="293"/>
      <c r="C305" s="293"/>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293"/>
      <c r="Z305" s="293"/>
      <c r="AA305" s="293"/>
    </row>
    <row r="306" spans="2:27" ht="12" customHeight="1">
      <c r="B306" s="293"/>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c r="Z306" s="293"/>
      <c r="AA306" s="293"/>
    </row>
    <row r="307" spans="2:27" ht="12" customHeight="1">
      <c r="B307" s="293"/>
      <c r="C307" s="293"/>
      <c r="D307" s="293"/>
      <c r="E307" s="293"/>
      <c r="F307" s="293"/>
      <c r="G307" s="293"/>
      <c r="H307" s="293"/>
      <c r="I307" s="293"/>
      <c r="J307" s="293"/>
      <c r="K307" s="293"/>
      <c r="L307" s="293"/>
      <c r="M307" s="293"/>
      <c r="N307" s="293"/>
      <c r="O307" s="293"/>
      <c r="P307" s="293"/>
      <c r="Q307" s="293"/>
      <c r="R307" s="293"/>
      <c r="S307" s="293"/>
      <c r="T307" s="293"/>
      <c r="U307" s="293"/>
      <c r="V307" s="293"/>
      <c r="W307" s="293"/>
      <c r="X307" s="293"/>
      <c r="Y307" s="293"/>
      <c r="Z307" s="293"/>
      <c r="AA307" s="293"/>
    </row>
    <row r="308" spans="2:27" ht="12" customHeight="1">
      <c r="B308" s="293"/>
      <c r="C308" s="293"/>
      <c r="D308" s="293"/>
      <c r="E308" s="293"/>
      <c r="F308" s="293"/>
      <c r="G308" s="293"/>
      <c r="H308" s="293"/>
      <c r="I308" s="293"/>
      <c r="J308" s="293"/>
      <c r="K308" s="293"/>
      <c r="L308" s="293"/>
      <c r="M308" s="293"/>
      <c r="N308" s="293"/>
      <c r="O308" s="293"/>
      <c r="P308" s="293"/>
      <c r="Q308" s="293"/>
      <c r="R308" s="293"/>
      <c r="S308" s="293"/>
      <c r="T308" s="293"/>
      <c r="U308" s="293"/>
      <c r="V308" s="293"/>
      <c r="W308" s="293"/>
      <c r="X308" s="293"/>
      <c r="Y308" s="293"/>
      <c r="Z308" s="293"/>
      <c r="AA308" s="293"/>
    </row>
    <row r="309" spans="2:27" ht="12" customHeight="1">
      <c r="B309" s="293"/>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row>
    <row r="310" spans="2:27" ht="12" customHeight="1">
      <c r="B310" s="293"/>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row>
    <row r="311" spans="2:27" ht="12" customHeight="1">
      <c r="B311" s="293"/>
      <c r="C311" s="293"/>
      <c r="D311" s="293"/>
      <c r="E311" s="293"/>
      <c r="F311" s="293"/>
      <c r="G311" s="293"/>
      <c r="H311" s="293"/>
      <c r="I311" s="293"/>
      <c r="J311" s="293"/>
      <c r="K311" s="293"/>
      <c r="L311" s="293"/>
      <c r="M311" s="293"/>
      <c r="N311" s="293"/>
      <c r="O311" s="293"/>
      <c r="P311" s="293"/>
      <c r="Q311" s="293"/>
      <c r="R311" s="293"/>
      <c r="S311" s="293"/>
      <c r="T311" s="293"/>
      <c r="U311" s="293"/>
      <c r="V311" s="293"/>
      <c r="W311" s="293"/>
      <c r="X311" s="293"/>
      <c r="Y311" s="293"/>
      <c r="Z311" s="293"/>
      <c r="AA311" s="293"/>
    </row>
    <row r="312" spans="2:27" ht="12" customHeight="1">
      <c r="B312" s="293"/>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293"/>
      <c r="Z312" s="293"/>
      <c r="AA312" s="293"/>
    </row>
    <row r="313" spans="2:27" ht="12" customHeight="1">
      <c r="B313" s="293"/>
      <c r="C313" s="293"/>
      <c r="D313" s="293"/>
      <c r="E313" s="293"/>
      <c r="F313" s="293"/>
      <c r="G313" s="293"/>
      <c r="H313" s="293"/>
      <c r="I313" s="293"/>
      <c r="J313" s="293"/>
      <c r="K313" s="293"/>
      <c r="L313" s="293"/>
      <c r="M313" s="293"/>
      <c r="N313" s="293"/>
      <c r="O313" s="293"/>
      <c r="P313" s="293"/>
      <c r="Q313" s="293"/>
      <c r="R313" s="293"/>
      <c r="S313" s="293"/>
      <c r="T313" s="293"/>
      <c r="U313" s="293"/>
      <c r="V313" s="293"/>
      <c r="W313" s="293"/>
      <c r="X313" s="293"/>
      <c r="Y313" s="293"/>
      <c r="Z313" s="293"/>
      <c r="AA313" s="293"/>
    </row>
    <row r="314" spans="2:27" ht="12" customHeight="1">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293"/>
    </row>
    <row r="315" spans="2:27" ht="12" customHeight="1">
      <c r="B315" s="293"/>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293"/>
      <c r="Z315" s="293"/>
      <c r="AA315" s="293"/>
    </row>
    <row r="316" spans="2:27" ht="12" customHeight="1">
      <c r="B316" s="293"/>
      <c r="C316" s="293"/>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c r="Z316" s="293"/>
      <c r="AA316" s="293"/>
    </row>
    <row r="317" spans="2:27" ht="12" customHeight="1">
      <c r="B317" s="293"/>
      <c r="C317" s="293"/>
      <c r="D317" s="293"/>
      <c r="E317" s="293"/>
      <c r="F317" s="293"/>
      <c r="G317" s="293"/>
      <c r="H317" s="293"/>
      <c r="I317" s="293"/>
      <c r="J317" s="293"/>
      <c r="K317" s="293"/>
      <c r="L317" s="293"/>
      <c r="M317" s="293"/>
      <c r="N317" s="293"/>
      <c r="O317" s="293"/>
      <c r="P317" s="293"/>
      <c r="Q317" s="293"/>
      <c r="R317" s="293"/>
      <c r="S317" s="293"/>
      <c r="T317" s="293"/>
      <c r="U317" s="293"/>
      <c r="V317" s="293"/>
      <c r="W317" s="293"/>
      <c r="X317" s="293"/>
      <c r="Y317" s="293"/>
      <c r="Z317" s="293"/>
      <c r="AA317" s="293"/>
    </row>
    <row r="318" spans="2:27" ht="12" customHeight="1">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c r="Z318" s="293"/>
      <c r="AA318" s="293"/>
    </row>
    <row r="319" spans="2:27" ht="12" customHeight="1">
      <c r="B319" s="293"/>
      <c r="C319" s="293"/>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293"/>
      <c r="Z319" s="293"/>
      <c r="AA319" s="293"/>
    </row>
    <row r="320" spans="2:27" ht="12" customHeight="1">
      <c r="B320" s="293"/>
      <c r="C320" s="293"/>
      <c r="D320" s="293"/>
      <c r="E320" s="293"/>
      <c r="F320" s="293"/>
      <c r="G320" s="293"/>
      <c r="H320" s="293"/>
      <c r="I320" s="293"/>
      <c r="J320" s="293"/>
      <c r="K320" s="293"/>
      <c r="L320" s="293"/>
      <c r="M320" s="293"/>
      <c r="N320" s="293"/>
      <c r="O320" s="293"/>
      <c r="P320" s="293"/>
      <c r="Q320" s="293"/>
      <c r="R320" s="293"/>
      <c r="S320" s="293"/>
      <c r="T320" s="293"/>
      <c r="U320" s="293"/>
      <c r="V320" s="293"/>
      <c r="W320" s="293"/>
      <c r="X320" s="293"/>
      <c r="Y320" s="293"/>
      <c r="Z320" s="293"/>
      <c r="AA320" s="293"/>
    </row>
    <row r="321" spans="2:27" ht="12" customHeight="1">
      <c r="B321" s="293"/>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293"/>
      <c r="Z321" s="293"/>
      <c r="AA321" s="293"/>
    </row>
    <row r="322" spans="2:27" ht="12" customHeight="1">
      <c r="B322" s="293"/>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row>
    <row r="323" spans="2:27" ht="12" customHeight="1">
      <c r="B323" s="293"/>
      <c r="C323" s="293"/>
      <c r="D323" s="293"/>
      <c r="E323" s="293"/>
      <c r="F323" s="293"/>
      <c r="G323" s="293"/>
      <c r="H323" s="293"/>
      <c r="I323" s="293"/>
      <c r="J323" s="293"/>
      <c r="K323" s="293"/>
      <c r="L323" s="293"/>
      <c r="M323" s="293"/>
      <c r="N323" s="293"/>
      <c r="O323" s="293"/>
      <c r="P323" s="293"/>
      <c r="Q323" s="293"/>
      <c r="R323" s="293"/>
      <c r="S323" s="293"/>
      <c r="T323" s="293"/>
      <c r="U323" s="293"/>
      <c r="V323" s="293"/>
      <c r="W323" s="293"/>
      <c r="X323" s="293"/>
      <c r="Y323" s="293"/>
      <c r="Z323" s="293"/>
      <c r="AA323" s="293"/>
    </row>
    <row r="324" spans="2:27" ht="12" customHeight="1">
      <c r="B324" s="293"/>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293"/>
      <c r="Z324" s="293"/>
      <c r="AA324" s="293"/>
    </row>
    <row r="325" spans="2:27" ht="12" customHeight="1">
      <c r="B325" s="293"/>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293"/>
      <c r="Z325" s="293"/>
      <c r="AA325" s="293"/>
    </row>
    <row r="326" spans="2:27" ht="12" customHeight="1">
      <c r="B326" s="293"/>
      <c r="C326" s="293"/>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293"/>
      <c r="Z326" s="293"/>
      <c r="AA326" s="293"/>
    </row>
    <row r="327" spans="2:27" ht="12" customHeight="1">
      <c r="B327" s="293"/>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293"/>
      <c r="Z327" s="293"/>
      <c r="AA327" s="293"/>
    </row>
    <row r="328" spans="2:27" ht="12" customHeight="1">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293"/>
      <c r="Z328" s="293"/>
      <c r="AA328" s="293"/>
    </row>
    <row r="329" spans="2:27" ht="12" customHeight="1">
      <c r="B329" s="293"/>
      <c r="C329" s="293"/>
      <c r="D329" s="293"/>
      <c r="E329" s="293"/>
      <c r="F329" s="293"/>
      <c r="G329" s="293"/>
      <c r="H329" s="293"/>
      <c r="I329" s="293"/>
      <c r="J329" s="293"/>
      <c r="K329" s="293"/>
      <c r="L329" s="293"/>
      <c r="M329" s="293"/>
      <c r="N329" s="293"/>
      <c r="O329" s="293"/>
      <c r="P329" s="293"/>
      <c r="Q329" s="293"/>
      <c r="R329" s="293"/>
      <c r="S329" s="293"/>
      <c r="T329" s="293"/>
      <c r="U329" s="293"/>
      <c r="V329" s="293"/>
      <c r="W329" s="293"/>
      <c r="X329" s="293"/>
      <c r="Y329" s="293"/>
      <c r="Z329" s="293"/>
      <c r="AA329" s="293"/>
    </row>
    <row r="330" spans="2:27" ht="12" customHeight="1">
      <c r="B330" s="293"/>
      <c r="C330" s="293"/>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row>
    <row r="331" spans="2:27" ht="12" customHeight="1">
      <c r="B331" s="293"/>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293"/>
      <c r="Z331" s="293"/>
      <c r="AA331" s="293"/>
    </row>
    <row r="332" spans="2:27" ht="12" customHeight="1">
      <c r="B332" s="293"/>
      <c r="C332" s="293"/>
      <c r="D332" s="293"/>
      <c r="E332" s="293"/>
      <c r="F332" s="293"/>
      <c r="G332" s="293"/>
      <c r="H332" s="293"/>
      <c r="I332" s="293"/>
      <c r="J332" s="293"/>
      <c r="K332" s="293"/>
      <c r="L332" s="293"/>
      <c r="M332" s="293"/>
      <c r="N332" s="293"/>
      <c r="O332" s="293"/>
      <c r="P332" s="293"/>
      <c r="Q332" s="293"/>
      <c r="R332" s="293"/>
      <c r="S332" s="293"/>
      <c r="T332" s="293"/>
      <c r="U332" s="293"/>
      <c r="V332" s="293"/>
      <c r="W332" s="293"/>
      <c r="X332" s="293"/>
      <c r="Y332" s="293"/>
      <c r="Z332" s="293"/>
      <c r="AA332" s="293"/>
    </row>
    <row r="333" spans="2:27" ht="12" customHeight="1">
      <c r="B333" s="293"/>
      <c r="C333" s="293"/>
      <c r="D333" s="293"/>
      <c r="E333" s="293"/>
      <c r="F333" s="293"/>
      <c r="G333" s="293"/>
      <c r="H333" s="293"/>
      <c r="I333" s="293"/>
      <c r="J333" s="293"/>
      <c r="K333" s="293"/>
      <c r="L333" s="293"/>
      <c r="M333" s="293"/>
      <c r="N333" s="293"/>
      <c r="O333" s="293"/>
      <c r="P333" s="293"/>
      <c r="Q333" s="293"/>
      <c r="R333" s="293"/>
      <c r="S333" s="293"/>
      <c r="T333" s="293"/>
      <c r="U333" s="293"/>
      <c r="V333" s="293"/>
      <c r="W333" s="293"/>
      <c r="X333" s="293"/>
      <c r="Y333" s="293"/>
      <c r="Z333" s="293"/>
      <c r="AA333" s="293"/>
    </row>
    <row r="334" spans="2:27" ht="12" customHeight="1">
      <c r="B334" s="293"/>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c r="Z334" s="293"/>
      <c r="AA334" s="293"/>
    </row>
    <row r="335" spans="2:27" ht="12" customHeight="1">
      <c r="B335" s="293"/>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293"/>
      <c r="Z335" s="293"/>
      <c r="AA335" s="293"/>
    </row>
    <row r="336" spans="2:27" ht="12" customHeight="1">
      <c r="B336" s="293"/>
      <c r="C336" s="293"/>
      <c r="D336" s="293"/>
      <c r="E336" s="293"/>
      <c r="F336" s="293"/>
      <c r="G336" s="293"/>
      <c r="H336" s="293"/>
      <c r="I336" s="293"/>
      <c r="J336" s="293"/>
      <c r="K336" s="293"/>
      <c r="L336" s="293"/>
      <c r="M336" s="293"/>
      <c r="N336" s="293"/>
      <c r="O336" s="293"/>
      <c r="P336" s="293"/>
      <c r="Q336" s="293"/>
      <c r="R336" s="293"/>
      <c r="S336" s="293"/>
      <c r="T336" s="293"/>
      <c r="U336" s="293"/>
      <c r="V336" s="293"/>
      <c r="W336" s="293"/>
      <c r="X336" s="293"/>
      <c r="Y336" s="293"/>
      <c r="Z336" s="293"/>
      <c r="AA336" s="293"/>
    </row>
    <row r="337" spans="2:27" ht="12" customHeight="1">
      <c r="B337" s="293"/>
      <c r="C337" s="293"/>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293"/>
      <c r="Z337" s="293"/>
      <c r="AA337" s="293"/>
    </row>
    <row r="338" spans="2:27" ht="12" customHeight="1">
      <c r="B338" s="293"/>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293"/>
      <c r="Z338" s="293"/>
      <c r="AA338" s="293"/>
    </row>
    <row r="339" spans="2:27" ht="12" customHeight="1">
      <c r="B339" s="293"/>
      <c r="C339" s="293"/>
      <c r="D339" s="293"/>
      <c r="E339" s="293"/>
      <c r="F339" s="293"/>
      <c r="G339" s="293"/>
      <c r="H339" s="293"/>
      <c r="I339" s="293"/>
      <c r="J339" s="293"/>
      <c r="K339" s="293"/>
      <c r="L339" s="293"/>
      <c r="M339" s="293"/>
      <c r="N339" s="293"/>
      <c r="O339" s="293"/>
      <c r="P339" s="293"/>
      <c r="Q339" s="293"/>
      <c r="R339" s="293"/>
      <c r="S339" s="293"/>
      <c r="T339" s="293"/>
      <c r="U339" s="293"/>
      <c r="V339" s="293"/>
      <c r="W339" s="293"/>
      <c r="X339" s="293"/>
      <c r="Y339" s="293"/>
      <c r="Z339" s="293"/>
      <c r="AA339" s="293"/>
    </row>
    <row r="340" spans="2:27" ht="12" customHeight="1">
      <c r="B340" s="293"/>
      <c r="C340" s="293"/>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293"/>
      <c r="Z340" s="293"/>
      <c r="AA340" s="293"/>
    </row>
    <row r="341" spans="2:27" ht="12" customHeight="1">
      <c r="B341" s="293"/>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293"/>
      <c r="Z341" s="293"/>
      <c r="AA341" s="293"/>
    </row>
    <row r="342" spans="2:27" ht="12" customHeight="1">
      <c r="B342" s="293"/>
      <c r="C342" s="293"/>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c r="Z342" s="293"/>
      <c r="AA342" s="293"/>
    </row>
    <row r="343" spans="2:27" ht="12" customHeight="1">
      <c r="B343" s="293"/>
      <c r="C343" s="293"/>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293"/>
      <c r="Z343" s="293"/>
      <c r="AA343" s="293"/>
    </row>
    <row r="344" spans="2:27" ht="12" customHeight="1">
      <c r="B344" s="293"/>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293"/>
      <c r="Z344" s="293"/>
      <c r="AA344" s="293"/>
    </row>
    <row r="345" spans="2:27" ht="12" customHeight="1">
      <c r="B345" s="293"/>
      <c r="C345" s="293"/>
      <c r="D345" s="293"/>
      <c r="E345" s="293"/>
      <c r="F345" s="293"/>
      <c r="G345" s="293"/>
      <c r="H345" s="293"/>
      <c r="I345" s="293"/>
      <c r="J345" s="293"/>
      <c r="K345" s="293"/>
      <c r="L345" s="293"/>
      <c r="M345" s="293"/>
      <c r="N345" s="293"/>
      <c r="O345" s="293"/>
      <c r="P345" s="293"/>
      <c r="Q345" s="293"/>
      <c r="R345" s="293"/>
      <c r="S345" s="293"/>
      <c r="T345" s="293"/>
      <c r="U345" s="293"/>
      <c r="V345" s="293"/>
      <c r="W345" s="293"/>
      <c r="X345" s="293"/>
      <c r="Y345" s="293"/>
      <c r="Z345" s="293"/>
      <c r="AA345" s="293"/>
    </row>
    <row r="346" spans="2:27" ht="12" customHeight="1">
      <c r="B346" s="293"/>
      <c r="C346" s="293"/>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293"/>
      <c r="Z346" s="293"/>
      <c r="AA346" s="293"/>
    </row>
    <row r="347" spans="2:27" ht="12" customHeight="1">
      <c r="B347" s="293"/>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293"/>
      <c r="Z347" s="293"/>
      <c r="AA347" s="293"/>
    </row>
    <row r="348" spans="2:27" ht="12" customHeight="1">
      <c r="B348" s="293"/>
      <c r="C348" s="293"/>
      <c r="D348" s="293"/>
      <c r="E348" s="293"/>
      <c r="F348" s="293"/>
      <c r="G348" s="293"/>
      <c r="H348" s="293"/>
      <c r="I348" s="293"/>
      <c r="J348" s="293"/>
      <c r="K348" s="293"/>
      <c r="L348" s="293"/>
      <c r="M348" s="293"/>
      <c r="N348" s="293"/>
      <c r="O348" s="293"/>
      <c r="P348" s="293"/>
      <c r="Q348" s="293"/>
      <c r="R348" s="293"/>
      <c r="S348" s="293"/>
      <c r="T348" s="293"/>
      <c r="U348" s="293"/>
      <c r="V348" s="293"/>
      <c r="W348" s="293"/>
      <c r="X348" s="293"/>
      <c r="Y348" s="293"/>
      <c r="Z348" s="293"/>
      <c r="AA348" s="293"/>
    </row>
    <row r="349" spans="2:27" ht="12" customHeight="1">
      <c r="B349" s="293"/>
      <c r="C349" s="293"/>
      <c r="D349" s="293"/>
      <c r="E349" s="293"/>
      <c r="F349" s="293"/>
      <c r="G349" s="293"/>
      <c r="H349" s="293"/>
      <c r="I349" s="293"/>
      <c r="J349" s="293"/>
      <c r="K349" s="293"/>
      <c r="L349" s="293"/>
      <c r="M349" s="293"/>
      <c r="N349" s="293"/>
      <c r="O349" s="293"/>
      <c r="P349" s="293"/>
      <c r="Q349" s="293"/>
      <c r="R349" s="293"/>
      <c r="S349" s="293"/>
      <c r="T349" s="293"/>
      <c r="U349" s="293"/>
      <c r="V349" s="293"/>
      <c r="W349" s="293"/>
      <c r="X349" s="293"/>
      <c r="Y349" s="293"/>
      <c r="Z349" s="293"/>
      <c r="AA349" s="293"/>
    </row>
    <row r="350" spans="2:27" ht="12" customHeight="1">
      <c r="B350" s="293"/>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293"/>
      <c r="Z350" s="293"/>
      <c r="AA350" s="293"/>
    </row>
    <row r="351" spans="2:27" ht="12" customHeight="1">
      <c r="B351" s="293"/>
      <c r="C351" s="293"/>
      <c r="D351" s="293"/>
      <c r="E351" s="293"/>
      <c r="F351" s="293"/>
      <c r="G351" s="293"/>
      <c r="H351" s="293"/>
      <c r="I351" s="293"/>
      <c r="J351" s="293"/>
      <c r="K351" s="293"/>
      <c r="L351" s="293"/>
      <c r="M351" s="293"/>
      <c r="N351" s="293"/>
      <c r="O351" s="293"/>
      <c r="P351" s="293"/>
      <c r="Q351" s="293"/>
      <c r="R351" s="293"/>
      <c r="S351" s="293"/>
      <c r="T351" s="293"/>
      <c r="U351" s="293"/>
      <c r="V351" s="293"/>
      <c r="W351" s="293"/>
      <c r="X351" s="293"/>
      <c r="Y351" s="293"/>
      <c r="Z351" s="293"/>
      <c r="AA351" s="293"/>
    </row>
    <row r="352" spans="2:27" ht="12" customHeight="1">
      <c r="B352" s="293"/>
      <c r="C352" s="293"/>
      <c r="D352" s="293"/>
      <c r="E352" s="293"/>
      <c r="F352" s="293"/>
      <c r="G352" s="293"/>
      <c r="H352" s="293"/>
      <c r="I352" s="293"/>
      <c r="J352" s="293"/>
      <c r="K352" s="293"/>
      <c r="L352" s="293"/>
      <c r="M352" s="293"/>
      <c r="N352" s="293"/>
      <c r="O352" s="293"/>
      <c r="P352" s="293"/>
      <c r="Q352" s="293"/>
      <c r="R352" s="293"/>
      <c r="S352" s="293"/>
      <c r="T352" s="293"/>
      <c r="U352" s="293"/>
      <c r="V352" s="293"/>
      <c r="W352" s="293"/>
      <c r="X352" s="293"/>
      <c r="Y352" s="293"/>
      <c r="Z352" s="293"/>
      <c r="AA352" s="293"/>
    </row>
    <row r="353" spans="2:27" ht="12" customHeight="1">
      <c r="B353" s="293"/>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293"/>
      <c r="Z353" s="293"/>
      <c r="AA353" s="293"/>
    </row>
    <row r="354" spans="2:27" ht="12" customHeight="1">
      <c r="B354" s="293"/>
      <c r="C354" s="293"/>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293"/>
      <c r="Z354" s="293"/>
      <c r="AA354" s="293"/>
    </row>
    <row r="355" spans="2:27" ht="12" customHeight="1">
      <c r="B355" s="293"/>
      <c r="C355" s="293"/>
      <c r="D355" s="293"/>
      <c r="E355" s="293"/>
      <c r="F355" s="293"/>
      <c r="G355" s="293"/>
      <c r="H355" s="293"/>
      <c r="I355" s="293"/>
      <c r="J355" s="293"/>
      <c r="K355" s="293"/>
      <c r="L355" s="293"/>
      <c r="M355" s="293"/>
      <c r="N355" s="293"/>
      <c r="O355" s="293"/>
      <c r="P355" s="293"/>
      <c r="Q355" s="293"/>
      <c r="R355" s="293"/>
      <c r="S355" s="293"/>
      <c r="T355" s="293"/>
      <c r="U355" s="293"/>
      <c r="V355" s="293"/>
      <c r="W355" s="293"/>
      <c r="X355" s="293"/>
      <c r="Y355" s="293"/>
      <c r="Z355" s="293"/>
      <c r="AA355" s="293"/>
    </row>
    <row r="356" spans="2:27" ht="12" customHeight="1">
      <c r="B356" s="293"/>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293"/>
      <c r="Z356" s="293"/>
      <c r="AA356" s="293"/>
    </row>
    <row r="357" spans="2:27" ht="12" customHeight="1">
      <c r="B357" s="293"/>
      <c r="C357" s="293"/>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293"/>
      <c r="Z357" s="293"/>
      <c r="AA357" s="293"/>
    </row>
    <row r="358" spans="2:27" ht="12" customHeight="1">
      <c r="B358" s="293"/>
      <c r="C358" s="293"/>
      <c r="D358" s="293"/>
      <c r="E358" s="293"/>
      <c r="F358" s="293"/>
      <c r="G358" s="293"/>
      <c r="H358" s="293"/>
      <c r="I358" s="293"/>
      <c r="J358" s="293"/>
      <c r="K358" s="293"/>
      <c r="L358" s="293"/>
      <c r="M358" s="293"/>
      <c r="N358" s="293"/>
      <c r="O358" s="293"/>
      <c r="P358" s="293"/>
      <c r="Q358" s="293"/>
      <c r="R358" s="293"/>
      <c r="S358" s="293"/>
      <c r="T358" s="293"/>
      <c r="U358" s="293"/>
      <c r="V358" s="293"/>
      <c r="W358" s="293"/>
      <c r="X358" s="293"/>
      <c r="Y358" s="293"/>
      <c r="Z358" s="293"/>
      <c r="AA358" s="293"/>
    </row>
    <row r="359" spans="2:27" ht="12" customHeight="1">
      <c r="B359" s="293"/>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293"/>
      <c r="Z359" s="293"/>
      <c r="AA359" s="293"/>
    </row>
    <row r="360" spans="2:27" ht="12" customHeight="1">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row>
    <row r="361" spans="2:27" ht="12" customHeight="1">
      <c r="B361" s="293"/>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293"/>
      <c r="Z361" s="293"/>
      <c r="AA361" s="293"/>
    </row>
    <row r="362" spans="2:27" ht="12" customHeight="1">
      <c r="B362" s="293"/>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293"/>
      <c r="Z362" s="293"/>
      <c r="AA362" s="293"/>
    </row>
    <row r="363" spans="2:27" ht="12" customHeight="1">
      <c r="B363" s="293"/>
      <c r="C363" s="293"/>
      <c r="D363" s="293"/>
      <c r="E363" s="293"/>
      <c r="F363" s="293"/>
      <c r="G363" s="293"/>
      <c r="H363" s="293"/>
      <c r="I363" s="293"/>
      <c r="J363" s="293"/>
      <c r="K363" s="293"/>
      <c r="L363" s="293"/>
      <c r="M363" s="293"/>
      <c r="N363" s="293"/>
      <c r="O363" s="293"/>
      <c r="P363" s="293"/>
      <c r="Q363" s="293"/>
      <c r="R363" s="293"/>
      <c r="S363" s="293"/>
      <c r="T363" s="293"/>
      <c r="U363" s="293"/>
      <c r="V363" s="293"/>
      <c r="W363" s="293"/>
      <c r="X363" s="293"/>
      <c r="Y363" s="293"/>
      <c r="Z363" s="293"/>
      <c r="AA363" s="293"/>
    </row>
    <row r="364" spans="2:27" ht="12" customHeight="1">
      <c r="B364" s="293"/>
      <c r="C364" s="293"/>
      <c r="D364" s="293"/>
      <c r="E364" s="293"/>
      <c r="F364" s="293"/>
      <c r="G364" s="293"/>
      <c r="H364" s="293"/>
      <c r="I364" s="293"/>
      <c r="J364" s="293"/>
      <c r="K364" s="293"/>
      <c r="L364" s="293"/>
      <c r="M364" s="293"/>
      <c r="N364" s="293"/>
      <c r="O364" s="293"/>
      <c r="P364" s="293"/>
      <c r="Q364" s="293"/>
      <c r="R364" s="293"/>
      <c r="S364" s="293"/>
      <c r="T364" s="293"/>
      <c r="U364" s="293"/>
      <c r="V364" s="293"/>
      <c r="W364" s="293"/>
      <c r="X364" s="293"/>
      <c r="Y364" s="293"/>
      <c r="Z364" s="293"/>
      <c r="AA364" s="293"/>
    </row>
    <row r="365" spans="2:27" ht="12" customHeight="1">
      <c r="B365" s="293"/>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293"/>
      <c r="Z365" s="293"/>
      <c r="AA365" s="293"/>
    </row>
    <row r="366" spans="2:27" ht="12" customHeight="1">
      <c r="B366" s="293"/>
      <c r="C366" s="293"/>
      <c r="D366" s="293"/>
      <c r="E366" s="293"/>
      <c r="F366" s="293"/>
      <c r="G366" s="293"/>
      <c r="H366" s="293"/>
      <c r="I366" s="293"/>
      <c r="J366" s="293"/>
      <c r="K366" s="293"/>
      <c r="L366" s="293"/>
      <c r="M366" s="293"/>
      <c r="N366" s="293"/>
      <c r="O366" s="293"/>
      <c r="P366" s="293"/>
      <c r="Q366" s="293"/>
      <c r="R366" s="293"/>
      <c r="S366" s="293"/>
      <c r="T366" s="293"/>
      <c r="U366" s="293"/>
      <c r="V366" s="293"/>
      <c r="W366" s="293"/>
      <c r="X366" s="293"/>
      <c r="Y366" s="293"/>
      <c r="Z366" s="293"/>
      <c r="AA366" s="293"/>
    </row>
    <row r="367" spans="2:27" ht="12" customHeight="1">
      <c r="B367" s="293"/>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293"/>
      <c r="Z367" s="293"/>
      <c r="AA367" s="293"/>
    </row>
    <row r="368" spans="2:27" ht="12" customHeight="1">
      <c r="B368" s="293"/>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293"/>
      <c r="Z368" s="293"/>
      <c r="AA368" s="293"/>
    </row>
    <row r="369" spans="2:27" ht="12" customHeight="1">
      <c r="B369" s="293"/>
      <c r="C369" s="293"/>
      <c r="D369" s="293"/>
      <c r="E369" s="293"/>
      <c r="F369" s="293"/>
      <c r="G369" s="293"/>
      <c r="H369" s="293"/>
      <c r="I369" s="293"/>
      <c r="J369" s="293"/>
      <c r="K369" s="293"/>
      <c r="L369" s="293"/>
      <c r="M369" s="293"/>
      <c r="N369" s="293"/>
      <c r="O369" s="293"/>
      <c r="P369" s="293"/>
      <c r="Q369" s="293"/>
      <c r="R369" s="293"/>
      <c r="S369" s="293"/>
      <c r="T369" s="293"/>
      <c r="U369" s="293"/>
      <c r="V369" s="293"/>
      <c r="W369" s="293"/>
      <c r="X369" s="293"/>
      <c r="Y369" s="293"/>
      <c r="Z369" s="293"/>
      <c r="AA369" s="293"/>
    </row>
    <row r="370" spans="2:27" ht="12" customHeight="1">
      <c r="B370" s="293"/>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293"/>
      <c r="Z370" s="293"/>
      <c r="AA370" s="293"/>
    </row>
    <row r="371" spans="2:27" ht="12" customHeight="1">
      <c r="B371" s="293"/>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293"/>
      <c r="Z371" s="293"/>
      <c r="AA371" s="293"/>
    </row>
    <row r="372" spans="2:27" ht="12" customHeight="1">
      <c r="B372" s="293"/>
      <c r="C372" s="293"/>
      <c r="D372" s="293"/>
      <c r="E372" s="293"/>
      <c r="F372" s="293"/>
      <c r="G372" s="293"/>
      <c r="H372" s="293"/>
      <c r="I372" s="293"/>
      <c r="J372" s="293"/>
      <c r="K372" s="293"/>
      <c r="L372" s="293"/>
      <c r="M372" s="293"/>
      <c r="N372" s="293"/>
      <c r="O372" s="293"/>
      <c r="P372" s="293"/>
      <c r="Q372" s="293"/>
      <c r="R372" s="293"/>
      <c r="S372" s="293"/>
      <c r="T372" s="293"/>
      <c r="U372" s="293"/>
      <c r="V372" s="293"/>
      <c r="W372" s="293"/>
      <c r="X372" s="293"/>
      <c r="Y372" s="293"/>
      <c r="Z372" s="293"/>
      <c r="AA372" s="293"/>
    </row>
    <row r="373" spans="2:27" ht="12" customHeight="1">
      <c r="B373" s="293"/>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293"/>
      <c r="Z373" s="293"/>
      <c r="AA373" s="293"/>
    </row>
    <row r="374" spans="2:27" ht="12" customHeight="1">
      <c r="B374" s="293"/>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293"/>
      <c r="Z374" s="293"/>
      <c r="AA374" s="293"/>
    </row>
    <row r="375" spans="2:27" ht="12" customHeight="1">
      <c r="B375" s="293"/>
      <c r="C375" s="293"/>
      <c r="D375" s="293"/>
      <c r="E375" s="293"/>
      <c r="F375" s="293"/>
      <c r="G375" s="293"/>
      <c r="H375" s="293"/>
      <c r="I375" s="293"/>
      <c r="J375" s="293"/>
      <c r="K375" s="293"/>
      <c r="L375" s="293"/>
      <c r="M375" s="293"/>
      <c r="N375" s="293"/>
      <c r="O375" s="293"/>
      <c r="P375" s="293"/>
      <c r="Q375" s="293"/>
      <c r="R375" s="293"/>
      <c r="S375" s="293"/>
      <c r="T375" s="293"/>
      <c r="U375" s="293"/>
      <c r="V375" s="293"/>
      <c r="W375" s="293"/>
      <c r="X375" s="293"/>
      <c r="Y375" s="293"/>
      <c r="Z375" s="293"/>
      <c r="AA375" s="293"/>
    </row>
    <row r="376" spans="2:27" ht="15.75" customHeight="1">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c r="AA376" s="292"/>
    </row>
    <row r="377" spans="2:27" ht="15.75" customHeight="1">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c r="AA377" s="292"/>
    </row>
    <row r="378" spans="2:27" ht="15.75" customHeight="1">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c r="AA378" s="292"/>
    </row>
    <row r="379" spans="2:27" ht="15.75" customHeight="1">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c r="AA379" s="292"/>
    </row>
    <row r="380" spans="2:27" ht="15.75" customHeight="1">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c r="AA380" s="292"/>
    </row>
    <row r="381" spans="2:27" ht="15.75" customHeight="1">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c r="AA381" s="292"/>
    </row>
    <row r="382" spans="2:27" ht="15.75" customHeight="1">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c r="AA382" s="292"/>
    </row>
    <row r="383" spans="2:27" ht="15.75" customHeight="1">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c r="AA383" s="292"/>
    </row>
    <row r="384" spans="2:27" ht="15.75" customHeight="1">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c r="AA384" s="292"/>
    </row>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T1"/>
    <mergeCell ref="B2:T2"/>
    <mergeCell ref="D4:T4"/>
  </mergeCell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000"/>
  <sheetViews>
    <sheetView showGridLines="0" workbookViewId="0">
      <pane ySplit="7" topLeftCell="A8" activePane="bottomLeft" state="frozen"/>
      <selection activeCell="B4" sqref="B4"/>
      <selection pane="bottomLeft" activeCell="B4" sqref="B4"/>
    </sheetView>
  </sheetViews>
  <sheetFormatPr defaultColWidth="14.453125" defaultRowHeight="15" customHeight="1"/>
  <cols>
    <col min="1" max="1" width="6" style="184" bestFit="1" customWidth="1"/>
    <col min="2" max="2" width="21.453125" customWidth="1"/>
    <col min="3" max="19" width="5.453125" customWidth="1"/>
    <col min="20" max="20" width="6" customWidth="1"/>
    <col min="21" max="27" width="8" customWidth="1"/>
  </cols>
  <sheetData>
    <row r="1" spans="2:27" ht="14.25" customHeight="1">
      <c r="B1" s="345" t="s">
        <v>53</v>
      </c>
      <c r="C1" s="346"/>
      <c r="D1" s="346"/>
      <c r="E1" s="346"/>
      <c r="F1" s="346"/>
      <c r="G1" s="346"/>
      <c r="H1" s="346"/>
      <c r="I1" s="346"/>
      <c r="J1" s="346"/>
      <c r="K1" s="346"/>
      <c r="L1" s="346"/>
      <c r="M1" s="346"/>
      <c r="N1" s="346"/>
      <c r="O1" s="346"/>
      <c r="P1" s="346"/>
      <c r="Q1" s="346"/>
      <c r="R1" s="346"/>
      <c r="S1" s="346"/>
      <c r="T1" s="346"/>
      <c r="U1" s="293"/>
      <c r="V1" s="293"/>
      <c r="W1" s="293"/>
      <c r="X1" s="293"/>
      <c r="Y1" s="293"/>
      <c r="Z1" s="293"/>
      <c r="AA1" s="293"/>
    </row>
    <row r="2" spans="2:27" ht="14.25" customHeight="1">
      <c r="B2" s="345" t="s">
        <v>282</v>
      </c>
      <c r="C2" s="346"/>
      <c r="D2" s="346"/>
      <c r="E2" s="346"/>
      <c r="F2" s="346"/>
      <c r="G2" s="346"/>
      <c r="H2" s="346"/>
      <c r="I2" s="346"/>
      <c r="J2" s="346"/>
      <c r="K2" s="346"/>
      <c r="L2" s="346"/>
      <c r="M2" s="346"/>
      <c r="N2" s="346"/>
      <c r="O2" s="346"/>
      <c r="P2" s="346"/>
      <c r="Q2" s="346"/>
      <c r="R2" s="346"/>
      <c r="S2" s="346"/>
      <c r="T2" s="346"/>
      <c r="U2" s="293"/>
      <c r="V2" s="293"/>
      <c r="W2" s="293"/>
      <c r="X2" s="293"/>
      <c r="Y2" s="293"/>
      <c r="Z2" s="293"/>
      <c r="AA2" s="293"/>
    </row>
    <row r="3" spans="2:27" ht="12" customHeight="1">
      <c r="B3" s="37"/>
      <c r="C3" s="293"/>
      <c r="D3" s="293"/>
      <c r="E3" s="293"/>
      <c r="F3" s="293"/>
      <c r="G3" s="293"/>
      <c r="H3" s="293"/>
      <c r="I3" s="293"/>
      <c r="J3" s="293"/>
      <c r="K3" s="293"/>
      <c r="L3" s="293"/>
      <c r="M3" s="293"/>
      <c r="N3" s="293"/>
      <c r="O3" s="293"/>
      <c r="P3" s="293"/>
      <c r="Q3" s="293"/>
      <c r="R3" s="293"/>
      <c r="S3" s="293"/>
      <c r="T3" s="293"/>
      <c r="U3" s="293"/>
      <c r="V3" s="293"/>
      <c r="W3" s="293"/>
      <c r="X3" s="293"/>
      <c r="Y3" s="293"/>
      <c r="Z3" s="293"/>
      <c r="AA3" s="293"/>
    </row>
    <row r="4" spans="2:27" ht="12" customHeight="1">
      <c r="B4" s="6" t="s">
        <v>250</v>
      </c>
      <c r="C4" s="6" t="s">
        <v>209</v>
      </c>
      <c r="D4" s="357" t="s">
        <v>214</v>
      </c>
      <c r="E4" s="358"/>
      <c r="F4" s="358"/>
      <c r="G4" s="358"/>
      <c r="H4" s="358"/>
      <c r="I4" s="358"/>
      <c r="J4" s="358"/>
      <c r="K4" s="358"/>
      <c r="L4" s="358"/>
      <c r="M4" s="358"/>
      <c r="N4" s="358"/>
      <c r="O4" s="358"/>
      <c r="P4" s="358"/>
      <c r="Q4" s="358"/>
      <c r="R4" s="358"/>
      <c r="S4" s="358"/>
      <c r="T4" s="359"/>
      <c r="U4" s="293"/>
      <c r="V4" s="293"/>
      <c r="W4" s="293"/>
      <c r="X4" s="293"/>
      <c r="Y4" s="293"/>
      <c r="Z4" s="293"/>
      <c r="AA4" s="293"/>
    </row>
    <row r="5" spans="2:27" ht="12" customHeight="1">
      <c r="B5" s="80" t="s">
        <v>252</v>
      </c>
      <c r="C5" s="80"/>
      <c r="D5" s="81" t="s">
        <v>144</v>
      </c>
      <c r="E5" s="82" t="s">
        <v>145</v>
      </c>
      <c r="F5" s="82" t="s">
        <v>146</v>
      </c>
      <c r="G5" s="82" t="s">
        <v>147</v>
      </c>
      <c r="H5" s="82" t="s">
        <v>148</v>
      </c>
      <c r="I5" s="82" t="s">
        <v>149</v>
      </c>
      <c r="J5" s="82" t="s">
        <v>150</v>
      </c>
      <c r="K5" s="82" t="s">
        <v>151</v>
      </c>
      <c r="L5" s="82" t="s">
        <v>152</v>
      </c>
      <c r="M5" s="82" t="s">
        <v>153</v>
      </c>
      <c r="N5" s="82" t="s">
        <v>154</v>
      </c>
      <c r="O5" s="82" t="s">
        <v>155</v>
      </c>
      <c r="P5" s="82" t="s">
        <v>156</v>
      </c>
      <c r="Q5" s="82" t="s">
        <v>157</v>
      </c>
      <c r="R5" s="82" t="s">
        <v>158</v>
      </c>
      <c r="S5" s="82" t="s">
        <v>159</v>
      </c>
      <c r="T5" s="6" t="s">
        <v>160</v>
      </c>
      <c r="U5" s="293"/>
      <c r="V5" s="293"/>
      <c r="W5" s="293"/>
      <c r="X5" s="293"/>
      <c r="Y5" s="293"/>
      <c r="Z5" s="293"/>
      <c r="AA5" s="293"/>
    </row>
    <row r="6" spans="2:27" ht="12" customHeight="1">
      <c r="B6" s="80"/>
      <c r="C6" s="80"/>
      <c r="D6" s="81" t="s">
        <v>161</v>
      </c>
      <c r="E6" s="82" t="s">
        <v>161</v>
      </c>
      <c r="F6" s="82" t="s">
        <v>161</v>
      </c>
      <c r="G6" s="82" t="s">
        <v>161</v>
      </c>
      <c r="H6" s="82" t="s">
        <v>161</v>
      </c>
      <c r="I6" s="82" t="s">
        <v>161</v>
      </c>
      <c r="J6" s="82" t="s">
        <v>161</v>
      </c>
      <c r="K6" s="82" t="s">
        <v>161</v>
      </c>
      <c r="L6" s="82" t="s">
        <v>161</v>
      </c>
      <c r="M6" s="82" t="s">
        <v>161</v>
      </c>
      <c r="N6" s="82" t="s">
        <v>161</v>
      </c>
      <c r="O6" s="82" t="s">
        <v>161</v>
      </c>
      <c r="P6" s="82" t="s">
        <v>161</v>
      </c>
      <c r="Q6" s="82" t="s">
        <v>161</v>
      </c>
      <c r="R6" s="82" t="s">
        <v>161</v>
      </c>
      <c r="S6" s="82" t="s">
        <v>161</v>
      </c>
      <c r="T6" s="80"/>
      <c r="U6" s="293"/>
      <c r="V6" s="293"/>
      <c r="W6" s="293"/>
      <c r="X6" s="293"/>
      <c r="Y6" s="293"/>
      <c r="Z6" s="293"/>
      <c r="AA6" s="293"/>
    </row>
    <row r="7" spans="2:27" ht="12" customHeight="1">
      <c r="B7" s="80"/>
      <c r="C7" s="7"/>
      <c r="D7" s="83" t="s">
        <v>145</v>
      </c>
      <c r="E7" s="84" t="s">
        <v>146</v>
      </c>
      <c r="F7" s="84" t="s">
        <v>147</v>
      </c>
      <c r="G7" s="84" t="s">
        <v>148</v>
      </c>
      <c r="H7" s="84" t="s">
        <v>149</v>
      </c>
      <c r="I7" s="84" t="s">
        <v>150</v>
      </c>
      <c r="J7" s="84" t="s">
        <v>151</v>
      </c>
      <c r="K7" s="84" t="s">
        <v>152</v>
      </c>
      <c r="L7" s="84" t="s">
        <v>153</v>
      </c>
      <c r="M7" s="84" t="s">
        <v>154</v>
      </c>
      <c r="N7" s="84" t="s">
        <v>155</v>
      </c>
      <c r="O7" s="84" t="s">
        <v>156</v>
      </c>
      <c r="P7" s="84" t="s">
        <v>157</v>
      </c>
      <c r="Q7" s="84" t="s">
        <v>158</v>
      </c>
      <c r="R7" s="84" t="s">
        <v>159</v>
      </c>
      <c r="S7" s="84" t="s">
        <v>162</v>
      </c>
      <c r="T7" s="7"/>
      <c r="U7" s="293"/>
      <c r="V7" s="293"/>
      <c r="W7" s="293"/>
      <c r="X7" s="293"/>
      <c r="Y7" s="293"/>
      <c r="Z7" s="293"/>
      <c r="AA7" s="293"/>
    </row>
    <row r="8" spans="2:27" ht="12" customHeight="1">
      <c r="B8" s="265" t="s">
        <v>253</v>
      </c>
      <c r="C8" s="266">
        <v>30</v>
      </c>
      <c r="D8" s="285"/>
      <c r="E8" s="286"/>
      <c r="F8" s="286"/>
      <c r="G8" s="286"/>
      <c r="H8" s="286"/>
      <c r="I8" s="286"/>
      <c r="J8" s="286"/>
      <c r="K8" s="286"/>
      <c r="L8" s="286"/>
      <c r="M8" s="286"/>
      <c r="N8" s="286"/>
      <c r="O8" s="286"/>
      <c r="P8" s="286"/>
      <c r="Q8" s="286"/>
      <c r="R8" s="286"/>
      <c r="S8" s="286"/>
      <c r="T8" s="287">
        <f t="shared" ref="T8:T175" si="0">SUM(D8:S8)</f>
        <v>0</v>
      </c>
      <c r="U8" s="293"/>
      <c r="V8" s="293"/>
      <c r="W8" s="293"/>
      <c r="X8" s="293"/>
      <c r="Y8" s="293"/>
      <c r="Z8" s="293"/>
      <c r="AA8" s="293"/>
    </row>
    <row r="9" spans="2:27" ht="12" customHeight="1">
      <c r="B9" s="271" t="s">
        <v>254</v>
      </c>
      <c r="C9" s="272">
        <v>41</v>
      </c>
      <c r="D9" s="272"/>
      <c r="E9" s="288"/>
      <c r="F9" s="288"/>
      <c r="G9" s="288"/>
      <c r="H9" s="288"/>
      <c r="I9" s="288"/>
      <c r="J9" s="288"/>
      <c r="K9" s="288"/>
      <c r="L9" s="288"/>
      <c r="M9" s="288"/>
      <c r="N9" s="288"/>
      <c r="O9" s="288"/>
      <c r="P9" s="288"/>
      <c r="Q9" s="288"/>
      <c r="R9" s="288"/>
      <c r="S9" s="288"/>
      <c r="T9" s="287">
        <f t="shared" si="0"/>
        <v>0</v>
      </c>
      <c r="U9" s="293"/>
      <c r="V9" s="293"/>
      <c r="W9" s="293"/>
      <c r="X9" s="293"/>
      <c r="Y9" s="293"/>
      <c r="Z9" s="293"/>
      <c r="AA9" s="293"/>
    </row>
    <row r="10" spans="2:27" ht="12" customHeight="1">
      <c r="B10" s="271" t="s">
        <v>255</v>
      </c>
      <c r="C10" s="272">
        <v>101</v>
      </c>
      <c r="D10" s="272"/>
      <c r="E10" s="288"/>
      <c r="F10" s="288"/>
      <c r="G10" s="288"/>
      <c r="H10" s="288"/>
      <c r="I10" s="288"/>
      <c r="J10" s="288"/>
      <c r="K10" s="288"/>
      <c r="L10" s="288"/>
      <c r="M10" s="288"/>
      <c r="N10" s="288"/>
      <c r="O10" s="288"/>
      <c r="P10" s="288"/>
      <c r="Q10" s="288"/>
      <c r="R10" s="288"/>
      <c r="S10" s="288"/>
      <c r="T10" s="287">
        <f t="shared" si="0"/>
        <v>0</v>
      </c>
      <c r="U10" s="293"/>
      <c r="V10" s="293"/>
      <c r="W10" s="293"/>
      <c r="X10" s="293"/>
      <c r="Y10" s="293"/>
      <c r="Z10" s="293"/>
      <c r="AA10" s="293"/>
    </row>
    <row r="11" spans="2:27" ht="12" customHeight="1">
      <c r="B11" s="271" t="s">
        <v>256</v>
      </c>
      <c r="C11" s="272">
        <v>150</v>
      </c>
      <c r="D11" s="272"/>
      <c r="E11" s="288"/>
      <c r="F11" s="288"/>
      <c r="G11" s="288"/>
      <c r="H11" s="288"/>
      <c r="I11" s="288"/>
      <c r="J11" s="288"/>
      <c r="K11" s="288"/>
      <c r="L11" s="288"/>
      <c r="M11" s="288"/>
      <c r="N11" s="288"/>
      <c r="O11" s="288"/>
      <c r="P11" s="288"/>
      <c r="Q11" s="288"/>
      <c r="R11" s="288"/>
      <c r="S11" s="288"/>
      <c r="T11" s="287">
        <f t="shared" si="0"/>
        <v>0</v>
      </c>
      <c r="U11" s="293"/>
      <c r="V11" s="293"/>
      <c r="W11" s="293"/>
      <c r="X11" s="293"/>
      <c r="Y11" s="293"/>
      <c r="Z11" s="293"/>
      <c r="AA11" s="293"/>
    </row>
    <row r="12" spans="2:27" ht="12" customHeight="1">
      <c r="B12" s="271" t="s">
        <v>257</v>
      </c>
      <c r="C12" s="272">
        <v>201</v>
      </c>
      <c r="D12" s="272"/>
      <c r="E12" s="288"/>
      <c r="F12" s="288"/>
      <c r="G12" s="288"/>
      <c r="H12" s="288"/>
      <c r="I12" s="288"/>
      <c r="J12" s="288"/>
      <c r="K12" s="288"/>
      <c r="L12" s="288"/>
      <c r="M12" s="288"/>
      <c r="N12" s="288"/>
      <c r="O12" s="288"/>
      <c r="P12" s="288"/>
      <c r="Q12" s="288"/>
      <c r="R12" s="288"/>
      <c r="S12" s="288"/>
      <c r="T12" s="287">
        <f t="shared" si="0"/>
        <v>0</v>
      </c>
      <c r="U12" s="293"/>
      <c r="V12" s="293"/>
      <c r="W12" s="293"/>
      <c r="X12" s="293"/>
      <c r="Y12" s="293"/>
      <c r="Z12" s="293"/>
      <c r="AA12" s="293"/>
    </row>
    <row r="13" spans="2:27" ht="12" customHeight="1">
      <c r="B13" s="259" t="s">
        <v>258</v>
      </c>
      <c r="C13" s="272">
        <v>202</v>
      </c>
      <c r="D13" s="272"/>
      <c r="E13" s="288"/>
      <c r="F13" s="288"/>
      <c r="G13" s="288"/>
      <c r="H13" s="288"/>
      <c r="I13" s="288"/>
      <c r="J13" s="288"/>
      <c r="K13" s="288"/>
      <c r="L13" s="288"/>
      <c r="M13" s="288"/>
      <c r="N13" s="288"/>
      <c r="O13" s="288"/>
      <c r="P13" s="288"/>
      <c r="Q13" s="288"/>
      <c r="R13" s="288"/>
      <c r="S13" s="288"/>
      <c r="T13" s="287">
        <f t="shared" si="0"/>
        <v>0</v>
      </c>
      <c r="U13" s="293"/>
      <c r="V13" s="293"/>
      <c r="W13" s="293"/>
      <c r="X13" s="293"/>
      <c r="Y13" s="293"/>
      <c r="Z13" s="293"/>
      <c r="AA13" s="293"/>
    </row>
    <row r="14" spans="2:27" ht="12" customHeight="1">
      <c r="B14" s="259" t="s">
        <v>259</v>
      </c>
      <c r="C14" s="272">
        <v>237</v>
      </c>
      <c r="D14" s="272"/>
      <c r="E14" s="288"/>
      <c r="F14" s="288"/>
      <c r="G14" s="288"/>
      <c r="H14" s="288"/>
      <c r="I14" s="288"/>
      <c r="J14" s="288"/>
      <c r="K14" s="288"/>
      <c r="L14" s="288"/>
      <c r="M14" s="288"/>
      <c r="N14" s="288"/>
      <c r="O14" s="288"/>
      <c r="P14" s="288"/>
      <c r="Q14" s="288"/>
      <c r="R14" s="288"/>
      <c r="S14" s="288"/>
      <c r="T14" s="287">
        <f t="shared" si="0"/>
        <v>0</v>
      </c>
      <c r="U14" s="293"/>
      <c r="V14" s="293"/>
      <c r="W14" s="293"/>
      <c r="X14" s="293"/>
      <c r="Y14" s="293"/>
      <c r="Z14" s="293"/>
      <c r="AA14" s="293"/>
    </row>
    <row r="15" spans="2:27" ht="12" customHeight="1">
      <c r="B15" s="271"/>
      <c r="C15" s="281" t="s">
        <v>160</v>
      </c>
      <c r="D15" s="289">
        <f t="shared" ref="D15:S15" si="1">SUM(D8:D14)</f>
        <v>0</v>
      </c>
      <c r="E15" s="290">
        <f t="shared" si="1"/>
        <v>0</v>
      </c>
      <c r="F15" s="290">
        <f t="shared" si="1"/>
        <v>0</v>
      </c>
      <c r="G15" s="290">
        <f t="shared" si="1"/>
        <v>0</v>
      </c>
      <c r="H15" s="290">
        <f t="shared" si="1"/>
        <v>0</v>
      </c>
      <c r="I15" s="290">
        <f t="shared" si="1"/>
        <v>0</v>
      </c>
      <c r="J15" s="290">
        <f t="shared" si="1"/>
        <v>0</v>
      </c>
      <c r="K15" s="290">
        <f t="shared" si="1"/>
        <v>0</v>
      </c>
      <c r="L15" s="290">
        <f t="shared" si="1"/>
        <v>0</v>
      </c>
      <c r="M15" s="290">
        <f t="shared" si="1"/>
        <v>0</v>
      </c>
      <c r="N15" s="290">
        <f t="shared" si="1"/>
        <v>0</v>
      </c>
      <c r="O15" s="290">
        <f t="shared" si="1"/>
        <v>0</v>
      </c>
      <c r="P15" s="290">
        <f t="shared" si="1"/>
        <v>0</v>
      </c>
      <c r="Q15" s="290">
        <f t="shared" si="1"/>
        <v>0</v>
      </c>
      <c r="R15" s="290">
        <f t="shared" si="1"/>
        <v>0</v>
      </c>
      <c r="S15" s="290">
        <f t="shared" si="1"/>
        <v>0</v>
      </c>
      <c r="T15" s="291">
        <f t="shared" si="0"/>
        <v>0</v>
      </c>
      <c r="U15" s="293"/>
      <c r="V15" s="293"/>
      <c r="W15" s="293"/>
      <c r="X15" s="293"/>
      <c r="Y15" s="293"/>
      <c r="Z15" s="293"/>
      <c r="AA15" s="293"/>
    </row>
    <row r="16" spans="2:27" ht="12" customHeight="1">
      <c r="B16" s="72" t="s">
        <v>260</v>
      </c>
      <c r="C16" s="96">
        <v>30</v>
      </c>
      <c r="D16" s="98">
        <v>0</v>
      </c>
      <c r="E16" s="97">
        <v>0</v>
      </c>
      <c r="F16" s="97">
        <v>0</v>
      </c>
      <c r="G16" s="97">
        <v>0</v>
      </c>
      <c r="H16" s="97">
        <v>0</v>
      </c>
      <c r="I16" s="97">
        <v>0</v>
      </c>
      <c r="J16" s="97">
        <v>0</v>
      </c>
      <c r="K16" s="97">
        <v>0</v>
      </c>
      <c r="L16" s="97">
        <v>0</v>
      </c>
      <c r="M16" s="97">
        <v>0</v>
      </c>
      <c r="N16" s="97">
        <v>0</v>
      </c>
      <c r="O16" s="97">
        <v>0</v>
      </c>
      <c r="P16" s="97">
        <v>0</v>
      </c>
      <c r="Q16" s="97">
        <v>0</v>
      </c>
      <c r="R16" s="97">
        <v>0</v>
      </c>
      <c r="S16" s="97">
        <v>0</v>
      </c>
      <c r="T16" s="185">
        <f t="shared" si="0"/>
        <v>0</v>
      </c>
      <c r="U16" s="293"/>
      <c r="V16" s="293"/>
      <c r="W16" s="293"/>
      <c r="X16" s="293"/>
      <c r="Y16" s="293"/>
      <c r="Z16" s="293"/>
      <c r="AA16" s="293"/>
    </row>
    <row r="17" spans="2:27" ht="12" customHeight="1">
      <c r="B17" s="73" t="s">
        <v>254</v>
      </c>
      <c r="C17" s="85">
        <v>41</v>
      </c>
      <c r="D17" s="85"/>
      <c r="E17" s="293"/>
      <c r="F17" s="293"/>
      <c r="G17" s="293"/>
      <c r="H17" s="293"/>
      <c r="I17" s="293"/>
      <c r="J17" s="293"/>
      <c r="K17" s="293"/>
      <c r="L17" s="293"/>
      <c r="M17" s="293"/>
      <c r="N17" s="293"/>
      <c r="O17" s="293"/>
      <c r="P17" s="293"/>
      <c r="Q17" s="293"/>
      <c r="R17" s="293"/>
      <c r="S17" s="293"/>
      <c r="T17" s="185">
        <f t="shared" si="0"/>
        <v>0</v>
      </c>
      <c r="U17" s="293"/>
      <c r="V17" s="293"/>
      <c r="W17" s="293"/>
      <c r="X17" s="293"/>
      <c r="Y17" s="293"/>
      <c r="Z17" s="293"/>
      <c r="AA17" s="293"/>
    </row>
    <row r="18" spans="2:27" ht="12" customHeight="1">
      <c r="B18" s="73" t="s">
        <v>261</v>
      </c>
      <c r="C18" s="85">
        <v>101</v>
      </c>
      <c r="D18" s="89">
        <v>0</v>
      </c>
      <c r="E18" s="35">
        <v>0</v>
      </c>
      <c r="F18" s="35">
        <v>0</v>
      </c>
      <c r="G18" s="35">
        <v>0</v>
      </c>
      <c r="H18" s="35">
        <v>0</v>
      </c>
      <c r="I18" s="35">
        <v>0</v>
      </c>
      <c r="J18" s="35">
        <v>0</v>
      </c>
      <c r="K18" s="35">
        <v>0</v>
      </c>
      <c r="L18" s="35">
        <v>0</v>
      </c>
      <c r="M18" s="35">
        <v>0</v>
      </c>
      <c r="N18" s="35">
        <v>0</v>
      </c>
      <c r="O18" s="35">
        <v>0</v>
      </c>
      <c r="P18" s="35">
        <v>0</v>
      </c>
      <c r="Q18" s="35">
        <v>0</v>
      </c>
      <c r="R18" s="35">
        <v>0</v>
      </c>
      <c r="S18" s="35">
        <v>0</v>
      </c>
      <c r="T18" s="185">
        <f t="shared" si="0"/>
        <v>0</v>
      </c>
      <c r="U18" s="293"/>
      <c r="V18" s="293"/>
      <c r="W18" s="293"/>
      <c r="X18" s="293"/>
      <c r="Y18" s="293"/>
      <c r="Z18" s="293"/>
      <c r="AA18" s="293"/>
    </row>
    <row r="19" spans="2:27" ht="12" customHeight="1">
      <c r="B19" s="73" t="s">
        <v>256</v>
      </c>
      <c r="C19" s="85">
        <v>150</v>
      </c>
      <c r="D19" s="85"/>
      <c r="E19" s="293"/>
      <c r="F19" s="293"/>
      <c r="G19" s="293"/>
      <c r="H19" s="293"/>
      <c r="I19" s="293"/>
      <c r="J19" s="293"/>
      <c r="K19" s="293"/>
      <c r="L19" s="293"/>
      <c r="M19" s="293"/>
      <c r="N19" s="293"/>
      <c r="O19" s="293"/>
      <c r="P19" s="293"/>
      <c r="Q19" s="293"/>
      <c r="R19" s="293"/>
      <c r="S19" s="293"/>
      <c r="T19" s="185">
        <f t="shared" si="0"/>
        <v>0</v>
      </c>
      <c r="U19" s="293"/>
      <c r="V19" s="293"/>
      <c r="W19" s="293"/>
      <c r="X19" s="293"/>
      <c r="Y19" s="293"/>
      <c r="Z19" s="293"/>
      <c r="AA19" s="293"/>
    </row>
    <row r="20" spans="2:27" ht="12" customHeight="1">
      <c r="B20" s="73" t="s">
        <v>262</v>
      </c>
      <c r="C20" s="85">
        <v>201</v>
      </c>
      <c r="D20" s="85"/>
      <c r="E20" s="293"/>
      <c r="F20" s="293"/>
      <c r="G20" s="293"/>
      <c r="H20" s="293"/>
      <c r="I20" s="293"/>
      <c r="J20" s="293"/>
      <c r="K20" s="293"/>
      <c r="L20" s="293"/>
      <c r="M20" s="293"/>
      <c r="N20" s="293"/>
      <c r="O20" s="293"/>
      <c r="P20" s="293"/>
      <c r="Q20" s="293"/>
      <c r="R20" s="293"/>
      <c r="S20" s="293"/>
      <c r="T20" s="185">
        <f t="shared" si="0"/>
        <v>0</v>
      </c>
      <c r="U20" s="293"/>
      <c r="V20" s="293"/>
      <c r="W20" s="293"/>
      <c r="X20" s="293"/>
      <c r="Y20" s="293"/>
      <c r="Z20" s="293"/>
      <c r="AA20" s="293"/>
    </row>
    <row r="21" spans="2:27" ht="12" customHeight="1">
      <c r="B21" s="73"/>
      <c r="C21" s="85">
        <v>202</v>
      </c>
      <c r="D21" s="85"/>
      <c r="E21" s="293"/>
      <c r="F21" s="293"/>
      <c r="G21" s="293"/>
      <c r="H21" s="293"/>
      <c r="I21" s="293"/>
      <c r="J21" s="293"/>
      <c r="K21" s="293"/>
      <c r="L21" s="293"/>
      <c r="M21" s="293"/>
      <c r="N21" s="293"/>
      <c r="O21" s="293"/>
      <c r="P21" s="293"/>
      <c r="Q21" s="293"/>
      <c r="R21" s="293"/>
      <c r="S21" s="293"/>
      <c r="T21" s="185">
        <f t="shared" si="0"/>
        <v>0</v>
      </c>
      <c r="U21" s="293"/>
      <c r="V21" s="293"/>
      <c r="W21" s="293"/>
      <c r="X21" s="293"/>
      <c r="Y21" s="293"/>
      <c r="Z21" s="293"/>
      <c r="AA21" s="293"/>
    </row>
    <row r="22" spans="2:27" ht="12" customHeight="1">
      <c r="B22" s="73"/>
      <c r="C22" s="85">
        <v>237</v>
      </c>
      <c r="D22" s="85"/>
      <c r="E22" s="293"/>
      <c r="F22" s="293"/>
      <c r="G22" s="293"/>
      <c r="H22" s="293"/>
      <c r="I22" s="293"/>
      <c r="J22" s="293"/>
      <c r="K22" s="293"/>
      <c r="L22" s="293"/>
      <c r="M22" s="293"/>
      <c r="N22" s="293"/>
      <c r="O22" s="293"/>
      <c r="P22" s="293"/>
      <c r="Q22" s="293"/>
      <c r="R22" s="293"/>
      <c r="S22" s="293"/>
      <c r="T22" s="185">
        <f t="shared" si="0"/>
        <v>0</v>
      </c>
      <c r="U22" s="293"/>
      <c r="V22" s="293"/>
      <c r="W22" s="293"/>
      <c r="X22" s="293"/>
      <c r="Y22" s="293"/>
      <c r="Z22" s="293"/>
      <c r="AA22" s="293"/>
    </row>
    <row r="23" spans="2:27" ht="12" customHeight="1">
      <c r="B23" s="76"/>
      <c r="C23" s="33" t="s">
        <v>160</v>
      </c>
      <c r="D23" s="34">
        <f t="shared" ref="D23:S23" si="2">SUM(D16:D22)</f>
        <v>0</v>
      </c>
      <c r="E23" s="108">
        <f t="shared" si="2"/>
        <v>0</v>
      </c>
      <c r="F23" s="108">
        <f t="shared" si="2"/>
        <v>0</v>
      </c>
      <c r="G23" s="108">
        <f t="shared" si="2"/>
        <v>0</v>
      </c>
      <c r="H23" s="108">
        <f t="shared" si="2"/>
        <v>0</v>
      </c>
      <c r="I23" s="108">
        <f t="shared" si="2"/>
        <v>0</v>
      </c>
      <c r="J23" s="108">
        <f t="shared" si="2"/>
        <v>0</v>
      </c>
      <c r="K23" s="108">
        <f t="shared" si="2"/>
        <v>0</v>
      </c>
      <c r="L23" s="108">
        <f t="shared" si="2"/>
        <v>0</v>
      </c>
      <c r="M23" s="108">
        <f t="shared" si="2"/>
        <v>0</v>
      </c>
      <c r="N23" s="108">
        <f t="shared" si="2"/>
        <v>0</v>
      </c>
      <c r="O23" s="108">
        <f t="shared" si="2"/>
        <v>0</v>
      </c>
      <c r="P23" s="108">
        <f t="shared" si="2"/>
        <v>0</v>
      </c>
      <c r="Q23" s="108">
        <f t="shared" si="2"/>
        <v>0</v>
      </c>
      <c r="R23" s="108">
        <f t="shared" si="2"/>
        <v>0</v>
      </c>
      <c r="S23" s="108">
        <f t="shared" si="2"/>
        <v>0</v>
      </c>
      <c r="T23" s="186">
        <f t="shared" si="0"/>
        <v>0</v>
      </c>
      <c r="U23" s="293"/>
      <c r="V23" s="293"/>
      <c r="W23" s="293"/>
      <c r="X23" s="293"/>
      <c r="Y23" s="293"/>
      <c r="Z23" s="293"/>
      <c r="AA23" s="293"/>
    </row>
    <row r="24" spans="2:27" ht="12" customHeight="1">
      <c r="B24" s="72" t="s">
        <v>263</v>
      </c>
      <c r="C24" s="96">
        <v>30</v>
      </c>
      <c r="D24" s="98">
        <v>0</v>
      </c>
      <c r="E24" s="97">
        <v>0</v>
      </c>
      <c r="F24" s="97">
        <v>0</v>
      </c>
      <c r="G24" s="97">
        <v>0</v>
      </c>
      <c r="H24" s="97">
        <v>0</v>
      </c>
      <c r="I24" s="97">
        <v>0</v>
      </c>
      <c r="J24" s="97">
        <v>0</v>
      </c>
      <c r="K24" s="97">
        <v>0</v>
      </c>
      <c r="L24" s="97">
        <v>0</v>
      </c>
      <c r="M24" s="97">
        <v>0</v>
      </c>
      <c r="N24" s="97">
        <v>0</v>
      </c>
      <c r="O24" s="97">
        <v>0</v>
      </c>
      <c r="P24" s="97">
        <v>0</v>
      </c>
      <c r="Q24" s="97">
        <v>0</v>
      </c>
      <c r="R24" s="97">
        <v>0</v>
      </c>
      <c r="S24" s="97">
        <v>0</v>
      </c>
      <c r="T24" s="185">
        <f t="shared" si="0"/>
        <v>0</v>
      </c>
      <c r="U24" s="293"/>
      <c r="V24" s="293"/>
      <c r="W24" s="293"/>
      <c r="X24" s="293"/>
      <c r="Y24" s="293"/>
      <c r="Z24" s="293"/>
      <c r="AA24" s="293"/>
    </row>
    <row r="25" spans="2:27" ht="12" customHeight="1">
      <c r="B25" s="73" t="s">
        <v>254</v>
      </c>
      <c r="C25" s="85">
        <v>41</v>
      </c>
      <c r="D25" s="85"/>
      <c r="E25" s="293"/>
      <c r="F25" s="293"/>
      <c r="G25" s="293"/>
      <c r="H25" s="293"/>
      <c r="I25" s="293"/>
      <c r="J25" s="293"/>
      <c r="K25" s="293"/>
      <c r="L25" s="293"/>
      <c r="M25" s="293"/>
      <c r="N25" s="293"/>
      <c r="O25" s="293"/>
      <c r="P25" s="293"/>
      <c r="Q25" s="293"/>
      <c r="R25" s="293"/>
      <c r="S25" s="293"/>
      <c r="T25" s="185">
        <f t="shared" si="0"/>
        <v>0</v>
      </c>
      <c r="U25" s="293"/>
      <c r="V25" s="293"/>
      <c r="W25" s="293"/>
      <c r="X25" s="293"/>
      <c r="Y25" s="293"/>
      <c r="Z25" s="293"/>
      <c r="AA25" s="293"/>
    </row>
    <row r="26" spans="2:27" ht="12" customHeight="1">
      <c r="B26" s="73" t="s">
        <v>261</v>
      </c>
      <c r="C26" s="85">
        <v>101</v>
      </c>
      <c r="D26" s="85"/>
      <c r="E26" s="293"/>
      <c r="F26" s="293"/>
      <c r="G26" s="293"/>
      <c r="H26" s="293"/>
      <c r="I26" s="293"/>
      <c r="J26" s="293"/>
      <c r="K26" s="293"/>
      <c r="L26" s="293"/>
      <c r="M26" s="293"/>
      <c r="N26" s="293"/>
      <c r="O26" s="293"/>
      <c r="P26" s="293"/>
      <c r="Q26" s="293"/>
      <c r="R26" s="293"/>
      <c r="S26" s="293"/>
      <c r="T26" s="185">
        <f t="shared" si="0"/>
        <v>0</v>
      </c>
      <c r="U26" s="293"/>
      <c r="V26" s="293"/>
      <c r="W26" s="293"/>
      <c r="X26" s="293"/>
      <c r="Y26" s="293"/>
      <c r="Z26" s="293"/>
      <c r="AA26" s="293"/>
    </row>
    <row r="27" spans="2:27" ht="12" customHeight="1">
      <c r="B27" s="73" t="s">
        <v>256</v>
      </c>
      <c r="C27" s="85">
        <v>150</v>
      </c>
      <c r="D27" s="85"/>
      <c r="E27" s="293"/>
      <c r="F27" s="293"/>
      <c r="G27" s="293"/>
      <c r="H27" s="293"/>
      <c r="I27" s="293"/>
      <c r="J27" s="293"/>
      <c r="K27" s="293"/>
      <c r="L27" s="293"/>
      <c r="M27" s="293"/>
      <c r="N27" s="293"/>
      <c r="O27" s="293"/>
      <c r="P27" s="293"/>
      <c r="Q27" s="293"/>
      <c r="R27" s="293"/>
      <c r="S27" s="293"/>
      <c r="T27" s="185">
        <f t="shared" si="0"/>
        <v>0</v>
      </c>
      <c r="U27" s="293"/>
      <c r="V27" s="293"/>
      <c r="W27" s="293"/>
      <c r="X27" s="293"/>
      <c r="Y27" s="293"/>
      <c r="Z27" s="293"/>
      <c r="AA27" s="293"/>
    </row>
    <row r="28" spans="2:27" ht="12" customHeight="1">
      <c r="B28" s="73" t="s">
        <v>262</v>
      </c>
      <c r="C28" s="85">
        <v>201</v>
      </c>
      <c r="D28" s="85"/>
      <c r="E28" s="293"/>
      <c r="F28" s="293"/>
      <c r="G28" s="293"/>
      <c r="H28" s="293"/>
      <c r="I28" s="293"/>
      <c r="J28" s="293"/>
      <c r="K28" s="293"/>
      <c r="L28" s="293"/>
      <c r="M28" s="293"/>
      <c r="N28" s="293"/>
      <c r="O28" s="293"/>
      <c r="P28" s="293"/>
      <c r="Q28" s="293"/>
      <c r="R28" s="293"/>
      <c r="S28" s="293"/>
      <c r="T28" s="185">
        <f t="shared" si="0"/>
        <v>0</v>
      </c>
      <c r="U28" s="293"/>
      <c r="V28" s="293"/>
      <c r="W28" s="293"/>
      <c r="X28" s="293"/>
      <c r="Y28" s="293"/>
      <c r="Z28" s="293"/>
      <c r="AA28" s="293"/>
    </row>
    <row r="29" spans="2:27" ht="12" customHeight="1">
      <c r="B29" s="73"/>
      <c r="C29" s="85">
        <v>202</v>
      </c>
      <c r="D29" s="85"/>
      <c r="E29" s="293"/>
      <c r="F29" s="293"/>
      <c r="G29" s="293"/>
      <c r="H29" s="293"/>
      <c r="I29" s="293"/>
      <c r="J29" s="293"/>
      <c r="K29" s="293"/>
      <c r="L29" s="293"/>
      <c r="M29" s="293"/>
      <c r="N29" s="293"/>
      <c r="O29" s="293"/>
      <c r="P29" s="293"/>
      <c r="Q29" s="293"/>
      <c r="R29" s="293"/>
      <c r="S29" s="293"/>
      <c r="T29" s="185">
        <f t="shared" si="0"/>
        <v>0</v>
      </c>
      <c r="U29" s="293"/>
      <c r="V29" s="293"/>
      <c r="W29" s="293"/>
      <c r="X29" s="293"/>
      <c r="Y29" s="293"/>
      <c r="Z29" s="293"/>
      <c r="AA29" s="293"/>
    </row>
    <row r="30" spans="2:27" ht="12" customHeight="1">
      <c r="B30" s="73"/>
      <c r="C30" s="85">
        <v>237</v>
      </c>
      <c r="D30" s="85"/>
      <c r="E30" s="293"/>
      <c r="F30" s="293"/>
      <c r="G30" s="293"/>
      <c r="H30" s="293"/>
      <c r="I30" s="293"/>
      <c r="J30" s="293"/>
      <c r="K30" s="293"/>
      <c r="L30" s="293"/>
      <c r="M30" s="293"/>
      <c r="N30" s="293"/>
      <c r="O30" s="293"/>
      <c r="P30" s="293"/>
      <c r="Q30" s="293"/>
      <c r="R30" s="293"/>
      <c r="S30" s="293"/>
      <c r="T30" s="185">
        <f t="shared" si="0"/>
        <v>0</v>
      </c>
      <c r="U30" s="293"/>
      <c r="V30" s="293"/>
      <c r="W30" s="293"/>
      <c r="X30" s="293"/>
      <c r="Y30" s="293"/>
      <c r="Z30" s="293"/>
      <c r="AA30" s="293"/>
    </row>
    <row r="31" spans="2:27" ht="12" customHeight="1">
      <c r="B31" s="76"/>
      <c r="C31" s="33" t="s">
        <v>160</v>
      </c>
      <c r="D31" s="34">
        <f t="shared" ref="D31:S31" si="3">SUM(D24:D30)</f>
        <v>0</v>
      </c>
      <c r="E31" s="108">
        <f t="shared" si="3"/>
        <v>0</v>
      </c>
      <c r="F31" s="108">
        <f t="shared" si="3"/>
        <v>0</v>
      </c>
      <c r="G31" s="108">
        <f t="shared" si="3"/>
        <v>0</v>
      </c>
      <c r="H31" s="108">
        <f t="shared" si="3"/>
        <v>0</v>
      </c>
      <c r="I31" s="108">
        <f t="shared" si="3"/>
        <v>0</v>
      </c>
      <c r="J31" s="108">
        <f t="shared" si="3"/>
        <v>0</v>
      </c>
      <c r="K31" s="108">
        <f t="shared" si="3"/>
        <v>0</v>
      </c>
      <c r="L31" s="108">
        <f t="shared" si="3"/>
        <v>0</v>
      </c>
      <c r="M31" s="108">
        <f t="shared" si="3"/>
        <v>0</v>
      </c>
      <c r="N31" s="108">
        <f t="shared" si="3"/>
        <v>0</v>
      </c>
      <c r="O31" s="108">
        <f t="shared" si="3"/>
        <v>0</v>
      </c>
      <c r="P31" s="108">
        <f t="shared" si="3"/>
        <v>0</v>
      </c>
      <c r="Q31" s="108">
        <f t="shared" si="3"/>
        <v>0</v>
      </c>
      <c r="R31" s="108">
        <f t="shared" si="3"/>
        <v>0</v>
      </c>
      <c r="S31" s="108">
        <f t="shared" si="3"/>
        <v>0</v>
      </c>
      <c r="T31" s="186">
        <f t="shared" si="0"/>
        <v>0</v>
      </c>
      <c r="U31" s="293"/>
      <c r="V31" s="293"/>
      <c r="W31" s="293"/>
      <c r="X31" s="293"/>
      <c r="Y31" s="293"/>
      <c r="Z31" s="293"/>
      <c r="AA31" s="293"/>
    </row>
    <row r="32" spans="2:27" ht="12" customHeight="1">
      <c r="B32" s="72" t="s">
        <v>253</v>
      </c>
      <c r="C32" s="96">
        <v>30</v>
      </c>
      <c r="D32" s="96"/>
      <c r="E32" s="69"/>
      <c r="F32" s="69"/>
      <c r="G32" s="69"/>
      <c r="H32" s="69"/>
      <c r="I32" s="69"/>
      <c r="J32" s="69"/>
      <c r="K32" s="69"/>
      <c r="L32" s="69"/>
      <c r="M32" s="69"/>
      <c r="N32" s="69"/>
      <c r="O32" s="69"/>
      <c r="P32" s="69"/>
      <c r="Q32" s="69"/>
      <c r="R32" s="69"/>
      <c r="S32" s="69"/>
      <c r="T32" s="185"/>
      <c r="U32" s="293"/>
      <c r="V32" s="293"/>
      <c r="W32" s="293"/>
      <c r="X32" s="293"/>
      <c r="Y32" s="293"/>
      <c r="Z32" s="293"/>
      <c r="AA32" s="293"/>
    </row>
    <row r="33" spans="2:27" ht="12" customHeight="1">
      <c r="B33" s="73" t="s">
        <v>254</v>
      </c>
      <c r="C33" s="85">
        <v>41</v>
      </c>
      <c r="D33" s="85"/>
      <c r="E33" s="293"/>
      <c r="F33" s="293"/>
      <c r="G33" s="293"/>
      <c r="H33" s="293"/>
      <c r="I33" s="293"/>
      <c r="J33" s="293"/>
      <c r="K33" s="293"/>
      <c r="L33" s="293"/>
      <c r="M33" s="293"/>
      <c r="N33" s="293"/>
      <c r="O33" s="293"/>
      <c r="P33" s="293"/>
      <c r="Q33" s="293"/>
      <c r="R33" s="293"/>
      <c r="S33" s="293"/>
      <c r="T33" s="185"/>
      <c r="U33" s="293"/>
      <c r="V33" s="293"/>
      <c r="W33" s="293"/>
      <c r="X33" s="293"/>
      <c r="Y33" s="293"/>
      <c r="Z33" s="293"/>
      <c r="AA33" s="293"/>
    </row>
    <row r="34" spans="2:27" ht="12" customHeight="1">
      <c r="B34" s="73" t="s">
        <v>262</v>
      </c>
      <c r="C34" s="85">
        <v>101</v>
      </c>
      <c r="D34" s="89"/>
      <c r="E34" s="35"/>
      <c r="F34" s="35"/>
      <c r="G34" s="35"/>
      <c r="H34" s="35"/>
      <c r="I34" s="35"/>
      <c r="J34" s="35"/>
      <c r="K34" s="35"/>
      <c r="L34" s="35"/>
      <c r="M34" s="35"/>
      <c r="N34" s="35"/>
      <c r="O34" s="35"/>
      <c r="P34" s="35"/>
      <c r="Q34" s="35"/>
      <c r="R34" s="35"/>
      <c r="S34" s="35"/>
      <c r="T34" s="185"/>
      <c r="U34" s="293"/>
      <c r="V34" s="293"/>
      <c r="W34" s="293"/>
      <c r="X34" s="293"/>
      <c r="Y34" s="293"/>
      <c r="Z34" s="293"/>
      <c r="AA34" s="293"/>
    </row>
    <row r="35" spans="2:27" ht="12" customHeight="1">
      <c r="B35" s="73" t="s">
        <v>256</v>
      </c>
      <c r="C35" s="85">
        <v>150</v>
      </c>
      <c r="D35" s="85"/>
      <c r="E35" s="293"/>
      <c r="F35" s="293"/>
      <c r="G35" s="293" t="s">
        <v>280</v>
      </c>
      <c r="H35" s="293"/>
      <c r="I35" s="293"/>
      <c r="J35" s="293"/>
      <c r="K35" s="293"/>
      <c r="L35" s="293"/>
      <c r="M35" s="293"/>
      <c r="N35" s="293"/>
      <c r="O35" s="293"/>
      <c r="P35" s="293"/>
      <c r="Q35" s="293"/>
      <c r="R35" s="293"/>
      <c r="S35" s="293"/>
      <c r="T35" s="185"/>
      <c r="U35" s="293"/>
      <c r="V35" s="293"/>
      <c r="W35" s="293"/>
      <c r="X35" s="293"/>
      <c r="Y35" s="293"/>
      <c r="Z35" s="293"/>
      <c r="AA35" s="293"/>
    </row>
    <row r="36" spans="2:27" ht="12" customHeight="1">
      <c r="B36" s="73" t="s">
        <v>264</v>
      </c>
      <c r="C36" s="85">
        <v>201</v>
      </c>
      <c r="D36" s="85"/>
      <c r="E36" s="293"/>
      <c r="F36" s="293"/>
      <c r="G36" s="293"/>
      <c r="H36" s="293"/>
      <c r="I36" s="293"/>
      <c r="J36" s="293"/>
      <c r="K36" s="293"/>
      <c r="L36" s="293"/>
      <c r="M36" s="293"/>
      <c r="N36" s="293"/>
      <c r="O36" s="293"/>
      <c r="P36" s="293"/>
      <c r="Q36" s="293"/>
      <c r="R36" s="293"/>
      <c r="S36" s="293"/>
      <c r="T36" s="185"/>
      <c r="U36" s="293"/>
      <c r="V36" s="293"/>
      <c r="W36" s="293"/>
      <c r="X36" s="293"/>
      <c r="Y36" s="293"/>
      <c r="Z36" s="293"/>
      <c r="AA36" s="293"/>
    </row>
    <row r="37" spans="2:27" ht="12" customHeight="1">
      <c r="B37" s="73"/>
      <c r="C37" s="85">
        <v>202</v>
      </c>
      <c r="D37" s="85"/>
      <c r="E37" s="293"/>
      <c r="F37" s="293"/>
      <c r="G37" s="293"/>
      <c r="H37" s="293"/>
      <c r="I37" s="293"/>
      <c r="J37" s="293"/>
      <c r="K37" s="293"/>
      <c r="L37" s="293"/>
      <c r="M37" s="293"/>
      <c r="N37" s="293"/>
      <c r="O37" s="293"/>
      <c r="P37" s="293"/>
      <c r="Q37" s="293"/>
      <c r="R37" s="293"/>
      <c r="S37" s="293"/>
      <c r="T37" s="185"/>
      <c r="U37" s="293"/>
      <c r="V37" s="293"/>
      <c r="W37" s="293"/>
      <c r="X37" s="293"/>
      <c r="Y37" s="293"/>
      <c r="Z37" s="293"/>
      <c r="AA37" s="293"/>
    </row>
    <row r="38" spans="2:27" ht="12" customHeight="1">
      <c r="B38" s="73"/>
      <c r="C38" s="85">
        <v>237</v>
      </c>
      <c r="D38" s="85"/>
      <c r="E38" s="293"/>
      <c r="F38" s="293"/>
      <c r="G38" s="293"/>
      <c r="H38" s="293"/>
      <c r="I38" s="293"/>
      <c r="J38" s="293"/>
      <c r="K38" s="293"/>
      <c r="L38" s="293"/>
      <c r="M38" s="293"/>
      <c r="N38" s="293"/>
      <c r="O38" s="293"/>
      <c r="P38" s="293"/>
      <c r="Q38" s="293"/>
      <c r="R38" s="293"/>
      <c r="S38" s="293"/>
      <c r="T38" s="185"/>
      <c r="U38" s="293"/>
      <c r="V38" s="293"/>
      <c r="W38" s="293"/>
      <c r="X38" s="293"/>
      <c r="Y38" s="293"/>
      <c r="Z38" s="293"/>
      <c r="AA38" s="293"/>
    </row>
    <row r="39" spans="2:27" ht="12" customHeight="1">
      <c r="B39" s="76"/>
      <c r="C39" s="33" t="s">
        <v>160</v>
      </c>
      <c r="D39" s="33"/>
      <c r="E39" s="109"/>
      <c r="F39" s="109"/>
      <c r="G39" s="109"/>
      <c r="H39" s="109"/>
      <c r="I39" s="109"/>
      <c r="J39" s="109"/>
      <c r="K39" s="109"/>
      <c r="L39" s="109"/>
      <c r="M39" s="109"/>
      <c r="N39" s="109"/>
      <c r="O39" s="109"/>
      <c r="P39" s="109"/>
      <c r="Q39" s="109"/>
      <c r="R39" s="109"/>
      <c r="S39" s="109"/>
      <c r="T39" s="188"/>
      <c r="U39" s="293"/>
      <c r="V39" s="293"/>
      <c r="W39" s="293"/>
      <c r="X39" s="293"/>
      <c r="Y39" s="293"/>
      <c r="Z39" s="293"/>
      <c r="AA39" s="293"/>
    </row>
    <row r="40" spans="2:27" ht="12" customHeight="1">
      <c r="B40" s="72" t="s">
        <v>265</v>
      </c>
      <c r="C40" s="96">
        <v>30</v>
      </c>
      <c r="D40" s="96"/>
      <c r="E40" s="69"/>
      <c r="F40" s="69"/>
      <c r="G40" s="69"/>
      <c r="H40" s="69"/>
      <c r="I40" s="69"/>
      <c r="J40" s="69"/>
      <c r="K40" s="69"/>
      <c r="L40" s="69"/>
      <c r="M40" s="69"/>
      <c r="N40" s="69"/>
      <c r="O40" s="69"/>
      <c r="P40" s="69"/>
      <c r="Q40" s="69"/>
      <c r="R40" s="69"/>
      <c r="S40" s="69"/>
      <c r="T40" s="185">
        <f t="shared" si="0"/>
        <v>0</v>
      </c>
      <c r="U40" s="293"/>
      <c r="V40" s="293"/>
      <c r="W40" s="293"/>
      <c r="X40" s="293"/>
      <c r="Y40" s="293"/>
      <c r="Z40" s="293"/>
      <c r="AA40" s="293"/>
    </row>
    <row r="41" spans="2:27" ht="12" customHeight="1">
      <c r="B41" s="73" t="s">
        <v>254</v>
      </c>
      <c r="C41" s="85">
        <v>41</v>
      </c>
      <c r="D41" s="85"/>
      <c r="E41" s="293"/>
      <c r="F41" s="293"/>
      <c r="G41" s="293"/>
      <c r="H41" s="293"/>
      <c r="I41" s="293"/>
      <c r="J41" s="293"/>
      <c r="K41" s="293"/>
      <c r="L41" s="293"/>
      <c r="M41" s="293"/>
      <c r="N41" s="293"/>
      <c r="O41" s="293"/>
      <c r="P41" s="293"/>
      <c r="Q41" s="293"/>
      <c r="R41" s="293"/>
      <c r="S41" s="293"/>
      <c r="T41" s="185">
        <f t="shared" si="0"/>
        <v>0</v>
      </c>
      <c r="U41" s="293"/>
      <c r="V41" s="293"/>
      <c r="W41" s="293"/>
      <c r="X41" s="293"/>
      <c r="Y41" s="293"/>
      <c r="Z41" s="293"/>
      <c r="AA41" s="293"/>
    </row>
    <row r="42" spans="2:27" ht="12" customHeight="1">
      <c r="B42" s="73" t="s">
        <v>266</v>
      </c>
      <c r="C42" s="85">
        <v>101</v>
      </c>
      <c r="D42" s="89">
        <v>0</v>
      </c>
      <c r="E42" s="35">
        <v>0</v>
      </c>
      <c r="F42" s="35">
        <v>0</v>
      </c>
      <c r="G42" s="35">
        <v>0</v>
      </c>
      <c r="H42" s="35">
        <v>0</v>
      </c>
      <c r="I42" s="35">
        <v>0</v>
      </c>
      <c r="J42" s="35">
        <v>0</v>
      </c>
      <c r="K42" s="35">
        <v>0</v>
      </c>
      <c r="L42" s="35">
        <v>0</v>
      </c>
      <c r="M42" s="35">
        <v>0</v>
      </c>
      <c r="N42" s="35">
        <v>0</v>
      </c>
      <c r="O42" s="35">
        <v>0</v>
      </c>
      <c r="P42" s="35">
        <v>0</v>
      </c>
      <c r="Q42" s="35">
        <v>0</v>
      </c>
      <c r="R42" s="35">
        <v>0</v>
      </c>
      <c r="S42" s="35">
        <v>0</v>
      </c>
      <c r="T42" s="185">
        <f t="shared" si="0"/>
        <v>0</v>
      </c>
      <c r="U42" s="293"/>
      <c r="V42" s="293"/>
      <c r="W42" s="293"/>
      <c r="X42" s="293"/>
      <c r="Y42" s="293"/>
      <c r="Z42" s="293"/>
      <c r="AA42" s="293"/>
    </row>
    <row r="43" spans="2:27" ht="12" customHeight="1">
      <c r="B43" s="73" t="s">
        <v>256</v>
      </c>
      <c r="C43" s="85">
        <v>150</v>
      </c>
      <c r="D43" s="85"/>
      <c r="E43" s="293"/>
      <c r="F43" s="293"/>
      <c r="G43" s="293"/>
      <c r="H43" s="293"/>
      <c r="I43" s="293"/>
      <c r="J43" s="293"/>
      <c r="K43" s="293"/>
      <c r="L43" s="293"/>
      <c r="M43" s="293"/>
      <c r="N43" s="293"/>
      <c r="O43" s="293"/>
      <c r="P43" s="293"/>
      <c r="Q43" s="293"/>
      <c r="R43" s="293"/>
      <c r="S43" s="293"/>
      <c r="T43" s="185">
        <f t="shared" si="0"/>
        <v>0</v>
      </c>
      <c r="U43" s="293"/>
      <c r="V43" s="293"/>
      <c r="W43" s="293"/>
      <c r="X43" s="293"/>
      <c r="Y43" s="293"/>
      <c r="Z43" s="293"/>
      <c r="AA43" s="293"/>
    </row>
    <row r="44" spans="2:27" ht="12" customHeight="1">
      <c r="B44" s="73" t="s">
        <v>262</v>
      </c>
      <c r="C44" s="85">
        <v>201</v>
      </c>
      <c r="D44" s="85"/>
      <c r="E44" s="293"/>
      <c r="F44" s="293"/>
      <c r="G44" s="293"/>
      <c r="H44" s="293"/>
      <c r="I44" s="293"/>
      <c r="J44" s="293"/>
      <c r="K44" s="293"/>
      <c r="L44" s="293"/>
      <c r="M44" s="293"/>
      <c r="N44" s="293"/>
      <c r="O44" s="293"/>
      <c r="P44" s="293"/>
      <c r="Q44" s="293"/>
      <c r="R44" s="293"/>
      <c r="S44" s="293"/>
      <c r="T44" s="185">
        <f t="shared" si="0"/>
        <v>0</v>
      </c>
      <c r="U44" s="293"/>
      <c r="V44" s="293"/>
      <c r="W44" s="293"/>
      <c r="X44" s="293"/>
      <c r="Y44" s="293"/>
      <c r="Z44" s="293"/>
      <c r="AA44" s="293"/>
    </row>
    <row r="45" spans="2:27" ht="12" customHeight="1">
      <c r="B45" s="73"/>
      <c r="C45" s="85">
        <v>202</v>
      </c>
      <c r="D45" s="85"/>
      <c r="E45" s="293"/>
      <c r="F45" s="293"/>
      <c r="G45" s="293"/>
      <c r="H45" s="293"/>
      <c r="I45" s="293"/>
      <c r="J45" s="293"/>
      <c r="K45" s="293"/>
      <c r="L45" s="293"/>
      <c r="M45" s="293"/>
      <c r="N45" s="293"/>
      <c r="O45" s="293"/>
      <c r="P45" s="293"/>
      <c r="Q45" s="293"/>
      <c r="R45" s="293"/>
      <c r="S45" s="293"/>
      <c r="T45" s="185">
        <f t="shared" si="0"/>
        <v>0</v>
      </c>
      <c r="U45" s="293"/>
      <c r="V45" s="293"/>
      <c r="W45" s="293"/>
      <c r="X45" s="293"/>
      <c r="Y45" s="293"/>
      <c r="Z45" s="293"/>
      <c r="AA45" s="293"/>
    </row>
    <row r="46" spans="2:27" ht="12" customHeight="1">
      <c r="B46" s="73"/>
      <c r="C46" s="85">
        <v>237</v>
      </c>
      <c r="D46" s="85"/>
      <c r="E46" s="293"/>
      <c r="F46" s="293"/>
      <c r="G46" s="293"/>
      <c r="H46" s="293"/>
      <c r="I46" s="293"/>
      <c r="J46" s="293"/>
      <c r="K46" s="293"/>
      <c r="L46" s="293"/>
      <c r="M46" s="293"/>
      <c r="N46" s="293"/>
      <c r="O46" s="293"/>
      <c r="P46" s="293"/>
      <c r="Q46" s="293"/>
      <c r="R46" s="293"/>
      <c r="S46" s="293"/>
      <c r="T46" s="185">
        <f t="shared" si="0"/>
        <v>0</v>
      </c>
      <c r="U46" s="293"/>
      <c r="V46" s="293"/>
      <c r="W46" s="293"/>
      <c r="X46" s="293"/>
      <c r="Y46" s="293"/>
      <c r="Z46" s="293"/>
      <c r="AA46" s="293"/>
    </row>
    <row r="47" spans="2:27" ht="12" customHeight="1">
      <c r="B47" s="76"/>
      <c r="C47" s="33" t="s">
        <v>160</v>
      </c>
      <c r="D47" s="33">
        <f t="shared" ref="D47:S47" si="4">SUM(D40:D46)</f>
        <v>0</v>
      </c>
      <c r="E47" s="109">
        <f t="shared" si="4"/>
        <v>0</v>
      </c>
      <c r="F47" s="109">
        <f t="shared" si="4"/>
        <v>0</v>
      </c>
      <c r="G47" s="109">
        <f t="shared" si="4"/>
        <v>0</v>
      </c>
      <c r="H47" s="109">
        <f t="shared" si="4"/>
        <v>0</v>
      </c>
      <c r="I47" s="109">
        <f t="shared" si="4"/>
        <v>0</v>
      </c>
      <c r="J47" s="109">
        <f t="shared" si="4"/>
        <v>0</v>
      </c>
      <c r="K47" s="109">
        <f t="shared" si="4"/>
        <v>0</v>
      </c>
      <c r="L47" s="109">
        <f t="shared" si="4"/>
        <v>0</v>
      </c>
      <c r="M47" s="109">
        <f t="shared" si="4"/>
        <v>0</v>
      </c>
      <c r="N47" s="109">
        <f t="shared" si="4"/>
        <v>0</v>
      </c>
      <c r="O47" s="109">
        <f t="shared" si="4"/>
        <v>0</v>
      </c>
      <c r="P47" s="109">
        <f t="shared" si="4"/>
        <v>0</v>
      </c>
      <c r="Q47" s="109">
        <f t="shared" si="4"/>
        <v>0</v>
      </c>
      <c r="R47" s="109">
        <f t="shared" si="4"/>
        <v>0</v>
      </c>
      <c r="S47" s="109">
        <f t="shared" si="4"/>
        <v>0</v>
      </c>
      <c r="T47" s="188">
        <f t="shared" si="0"/>
        <v>0</v>
      </c>
      <c r="U47" s="293"/>
      <c r="V47" s="293"/>
      <c r="W47" s="293"/>
      <c r="X47" s="293"/>
      <c r="Y47" s="293"/>
      <c r="Z47" s="293"/>
      <c r="AA47" s="293"/>
    </row>
    <row r="48" spans="2:27" ht="12" customHeight="1">
      <c r="B48" s="72" t="s">
        <v>253</v>
      </c>
      <c r="C48" s="96">
        <v>30</v>
      </c>
      <c r="D48" s="96"/>
      <c r="E48" s="69"/>
      <c r="F48" s="69"/>
      <c r="G48" s="69"/>
      <c r="H48" s="69"/>
      <c r="I48" s="69"/>
      <c r="J48" s="69"/>
      <c r="K48" s="69"/>
      <c r="L48" s="69"/>
      <c r="M48" s="69"/>
      <c r="N48" s="69"/>
      <c r="O48" s="69"/>
      <c r="P48" s="69"/>
      <c r="Q48" s="69"/>
      <c r="R48" s="69"/>
      <c r="S48" s="69"/>
      <c r="T48" s="185">
        <f t="shared" si="0"/>
        <v>0</v>
      </c>
      <c r="U48" s="293"/>
      <c r="V48" s="293"/>
      <c r="W48" s="293"/>
      <c r="X48" s="293"/>
      <c r="Y48" s="293"/>
      <c r="Z48" s="293"/>
      <c r="AA48" s="293"/>
    </row>
    <row r="49" spans="2:27" ht="12" customHeight="1">
      <c r="B49" s="73" t="s">
        <v>254</v>
      </c>
      <c r="C49" s="85">
        <v>41</v>
      </c>
      <c r="D49" s="85"/>
      <c r="E49" s="293"/>
      <c r="F49" s="293"/>
      <c r="G49" s="293"/>
      <c r="H49" s="293"/>
      <c r="I49" s="293"/>
      <c r="J49" s="293"/>
      <c r="K49" s="293"/>
      <c r="L49" s="293"/>
      <c r="M49" s="293"/>
      <c r="N49" s="293"/>
      <c r="O49" s="293"/>
      <c r="P49" s="293"/>
      <c r="Q49" s="293"/>
      <c r="R49" s="293"/>
      <c r="S49" s="293"/>
      <c r="T49" s="185">
        <f t="shared" si="0"/>
        <v>0</v>
      </c>
      <c r="U49" s="293"/>
      <c r="V49" s="293"/>
      <c r="W49" s="293"/>
      <c r="X49" s="293"/>
      <c r="Y49" s="293"/>
      <c r="Z49" s="293"/>
      <c r="AA49" s="293"/>
    </row>
    <row r="50" spans="2:27" ht="12" customHeight="1">
      <c r="B50" s="73" t="s">
        <v>266</v>
      </c>
      <c r="C50" s="85">
        <v>101</v>
      </c>
      <c r="D50" s="89">
        <v>0</v>
      </c>
      <c r="E50" s="35">
        <v>1</v>
      </c>
      <c r="F50" s="35">
        <v>0</v>
      </c>
      <c r="G50" s="35">
        <v>0</v>
      </c>
      <c r="H50" s="35">
        <v>0</v>
      </c>
      <c r="I50" s="35">
        <v>0</v>
      </c>
      <c r="J50" s="35">
        <v>0</v>
      </c>
      <c r="K50" s="35">
        <v>0</v>
      </c>
      <c r="L50" s="35">
        <v>0</v>
      </c>
      <c r="M50" s="35">
        <v>0</v>
      </c>
      <c r="N50" s="35">
        <v>0</v>
      </c>
      <c r="O50" s="35">
        <v>0</v>
      </c>
      <c r="P50" s="35">
        <v>0</v>
      </c>
      <c r="Q50" s="35">
        <v>0</v>
      </c>
      <c r="R50" s="35">
        <v>0</v>
      </c>
      <c r="S50" s="35">
        <v>0</v>
      </c>
      <c r="T50" s="185">
        <f t="shared" si="0"/>
        <v>1</v>
      </c>
      <c r="U50" s="293"/>
      <c r="V50" s="293"/>
      <c r="W50" s="293"/>
      <c r="X50" s="293"/>
      <c r="Y50" s="293"/>
      <c r="Z50" s="293"/>
      <c r="AA50" s="293"/>
    </row>
    <row r="51" spans="2:27" ht="12" customHeight="1">
      <c r="B51" s="73" t="s">
        <v>256</v>
      </c>
      <c r="C51" s="85">
        <v>150</v>
      </c>
      <c r="D51" s="85"/>
      <c r="E51" s="293"/>
      <c r="F51" s="293"/>
      <c r="G51" s="293"/>
      <c r="H51" s="293"/>
      <c r="I51" s="293"/>
      <c r="J51" s="293"/>
      <c r="K51" s="293"/>
      <c r="L51" s="293"/>
      <c r="M51" s="293"/>
      <c r="N51" s="293"/>
      <c r="O51" s="293"/>
      <c r="P51" s="293"/>
      <c r="Q51" s="293"/>
      <c r="R51" s="293"/>
      <c r="S51" s="293"/>
      <c r="T51" s="185">
        <f t="shared" si="0"/>
        <v>0</v>
      </c>
      <c r="U51" s="293"/>
      <c r="V51" s="293"/>
      <c r="W51" s="293"/>
      <c r="X51" s="293"/>
      <c r="Y51" s="293"/>
      <c r="Z51" s="293"/>
      <c r="AA51" s="293"/>
    </row>
    <row r="52" spans="2:27" ht="12" customHeight="1">
      <c r="B52" s="73" t="s">
        <v>262</v>
      </c>
      <c r="C52" s="85">
        <v>201</v>
      </c>
      <c r="D52" s="85"/>
      <c r="E52" s="293"/>
      <c r="F52" s="293"/>
      <c r="G52" s="293"/>
      <c r="H52" s="293"/>
      <c r="I52" s="293"/>
      <c r="J52" s="293"/>
      <c r="K52" s="293"/>
      <c r="L52" s="293"/>
      <c r="M52" s="293"/>
      <c r="N52" s="293"/>
      <c r="O52" s="293"/>
      <c r="P52" s="293"/>
      <c r="Q52" s="293"/>
      <c r="R52" s="293"/>
      <c r="S52" s="293"/>
      <c r="T52" s="185">
        <f t="shared" si="0"/>
        <v>0</v>
      </c>
      <c r="U52" s="293"/>
      <c r="V52" s="293"/>
      <c r="W52" s="293"/>
      <c r="X52" s="293"/>
      <c r="Y52" s="293"/>
      <c r="Z52" s="293"/>
      <c r="AA52" s="293"/>
    </row>
    <row r="53" spans="2:27" ht="12" customHeight="1">
      <c r="B53" s="73"/>
      <c r="C53" s="85">
        <v>202</v>
      </c>
      <c r="D53" s="85"/>
      <c r="E53" s="293"/>
      <c r="F53" s="293"/>
      <c r="G53" s="293"/>
      <c r="H53" s="293"/>
      <c r="I53" s="293"/>
      <c r="J53" s="293"/>
      <c r="K53" s="293"/>
      <c r="L53" s="293"/>
      <c r="M53" s="293"/>
      <c r="N53" s="293"/>
      <c r="O53" s="293"/>
      <c r="P53" s="293"/>
      <c r="Q53" s="293"/>
      <c r="R53" s="293"/>
      <c r="S53" s="293"/>
      <c r="T53" s="185">
        <f t="shared" si="0"/>
        <v>0</v>
      </c>
      <c r="U53" s="293"/>
      <c r="V53" s="293"/>
      <c r="W53" s="293"/>
      <c r="X53" s="293"/>
      <c r="Y53" s="293"/>
      <c r="Z53" s="293"/>
      <c r="AA53" s="293"/>
    </row>
    <row r="54" spans="2:27" ht="12" customHeight="1">
      <c r="B54" s="73"/>
      <c r="C54" s="85">
        <v>237</v>
      </c>
      <c r="D54" s="85"/>
      <c r="E54" s="293"/>
      <c r="F54" s="293"/>
      <c r="G54" s="293"/>
      <c r="H54" s="293"/>
      <c r="I54" s="293"/>
      <c r="J54" s="293"/>
      <c r="K54" s="293"/>
      <c r="L54" s="293"/>
      <c r="M54" s="293"/>
      <c r="N54" s="293"/>
      <c r="O54" s="293"/>
      <c r="P54" s="293"/>
      <c r="Q54" s="293"/>
      <c r="R54" s="293"/>
      <c r="S54" s="293"/>
      <c r="T54" s="185">
        <f t="shared" si="0"/>
        <v>0</v>
      </c>
      <c r="U54" s="293"/>
      <c r="V54" s="293"/>
      <c r="W54" s="293"/>
      <c r="X54" s="293"/>
      <c r="Y54" s="293"/>
      <c r="Z54" s="293"/>
      <c r="AA54" s="293"/>
    </row>
    <row r="55" spans="2:27" ht="12" customHeight="1">
      <c r="B55" s="76"/>
      <c r="C55" s="33" t="s">
        <v>160</v>
      </c>
      <c r="D55" s="33">
        <f t="shared" ref="D55:S55" si="5">SUM(D48:D54)</f>
        <v>0</v>
      </c>
      <c r="E55" s="109">
        <f t="shared" si="5"/>
        <v>1</v>
      </c>
      <c r="F55" s="109">
        <f t="shared" si="5"/>
        <v>0</v>
      </c>
      <c r="G55" s="109">
        <f t="shared" si="5"/>
        <v>0</v>
      </c>
      <c r="H55" s="109">
        <f t="shared" si="5"/>
        <v>0</v>
      </c>
      <c r="I55" s="109">
        <f t="shared" si="5"/>
        <v>0</v>
      </c>
      <c r="J55" s="109">
        <f t="shared" si="5"/>
        <v>0</v>
      </c>
      <c r="K55" s="109">
        <f t="shared" si="5"/>
        <v>0</v>
      </c>
      <c r="L55" s="109">
        <f t="shared" si="5"/>
        <v>0</v>
      </c>
      <c r="M55" s="109">
        <f t="shared" si="5"/>
        <v>0</v>
      </c>
      <c r="N55" s="109">
        <f t="shared" si="5"/>
        <v>0</v>
      </c>
      <c r="O55" s="109">
        <f t="shared" si="5"/>
        <v>0</v>
      </c>
      <c r="P55" s="109">
        <f t="shared" si="5"/>
        <v>0</v>
      </c>
      <c r="Q55" s="109">
        <f t="shared" si="5"/>
        <v>0</v>
      </c>
      <c r="R55" s="109">
        <f t="shared" si="5"/>
        <v>0</v>
      </c>
      <c r="S55" s="109">
        <f t="shared" si="5"/>
        <v>0</v>
      </c>
      <c r="T55" s="188">
        <f t="shared" si="0"/>
        <v>1</v>
      </c>
      <c r="U55" s="293"/>
      <c r="V55" s="293"/>
      <c r="W55" s="293"/>
      <c r="X55" s="293"/>
      <c r="Y55" s="293"/>
      <c r="Z55" s="293"/>
      <c r="AA55" s="293"/>
    </row>
    <row r="56" spans="2:27" ht="12" customHeight="1">
      <c r="B56" s="72" t="s">
        <v>260</v>
      </c>
      <c r="C56" s="96">
        <v>30</v>
      </c>
      <c r="D56" s="98">
        <v>2</v>
      </c>
      <c r="E56" s="97">
        <v>2</v>
      </c>
      <c r="F56" s="97">
        <v>0</v>
      </c>
      <c r="G56" s="97">
        <v>0</v>
      </c>
      <c r="H56" s="97">
        <v>2</v>
      </c>
      <c r="I56" s="97">
        <v>2</v>
      </c>
      <c r="J56" s="97">
        <v>0</v>
      </c>
      <c r="K56" s="97">
        <v>4</v>
      </c>
      <c r="L56" s="97">
        <v>0</v>
      </c>
      <c r="M56" s="97">
        <v>2</v>
      </c>
      <c r="N56" s="97">
        <v>1</v>
      </c>
      <c r="O56" s="97">
        <v>1</v>
      </c>
      <c r="P56" s="97">
        <v>0</v>
      </c>
      <c r="Q56" s="97">
        <v>0</v>
      </c>
      <c r="R56" s="97">
        <v>0</v>
      </c>
      <c r="S56" s="97">
        <v>0</v>
      </c>
      <c r="T56" s="185">
        <f t="shared" si="0"/>
        <v>16</v>
      </c>
      <c r="U56" s="293"/>
      <c r="V56" s="293"/>
      <c r="W56" s="293"/>
      <c r="X56" s="293"/>
      <c r="Y56" s="293"/>
      <c r="Z56" s="293"/>
      <c r="AA56" s="293"/>
    </row>
    <row r="57" spans="2:27" ht="12.5">
      <c r="B57" s="73" t="s">
        <v>254</v>
      </c>
      <c r="C57" s="85">
        <v>41</v>
      </c>
      <c r="D57" s="85"/>
      <c r="E57" s="293"/>
      <c r="F57" s="293"/>
      <c r="G57" s="293"/>
      <c r="H57" s="293"/>
      <c r="I57" s="293"/>
      <c r="J57" s="293">
        <v>0</v>
      </c>
      <c r="K57" s="293"/>
      <c r="L57" s="293"/>
      <c r="M57" s="293"/>
      <c r="N57" s="293"/>
      <c r="O57" s="293"/>
      <c r="P57" s="293"/>
      <c r="Q57" s="293"/>
      <c r="R57" s="293"/>
      <c r="S57" s="293"/>
      <c r="T57" s="185">
        <f t="shared" si="0"/>
        <v>0</v>
      </c>
      <c r="U57" s="293"/>
      <c r="V57" s="293"/>
      <c r="W57" s="293"/>
      <c r="X57" s="293"/>
      <c r="Y57" s="293"/>
      <c r="Z57" s="293"/>
      <c r="AA57" s="293"/>
    </row>
    <row r="58" spans="2:27" ht="12" customHeight="1">
      <c r="B58" s="73" t="s">
        <v>261</v>
      </c>
      <c r="C58" s="85">
        <v>101</v>
      </c>
      <c r="D58" s="89">
        <v>2</v>
      </c>
      <c r="E58" s="35">
        <v>1</v>
      </c>
      <c r="F58" s="35">
        <v>0</v>
      </c>
      <c r="G58" s="35">
        <v>0</v>
      </c>
      <c r="H58" s="35">
        <v>1</v>
      </c>
      <c r="I58" s="35">
        <v>1</v>
      </c>
      <c r="J58" s="35">
        <v>0</v>
      </c>
      <c r="K58" s="35">
        <v>4</v>
      </c>
      <c r="L58" s="35">
        <v>0</v>
      </c>
      <c r="M58" s="35">
        <v>1</v>
      </c>
      <c r="N58" s="35">
        <v>1</v>
      </c>
      <c r="O58" s="35">
        <v>1</v>
      </c>
      <c r="P58" s="35">
        <v>0</v>
      </c>
      <c r="Q58" s="35">
        <v>1</v>
      </c>
      <c r="R58" s="35">
        <v>1</v>
      </c>
      <c r="S58" s="35">
        <v>0</v>
      </c>
      <c r="T58" s="185">
        <f t="shared" si="0"/>
        <v>14</v>
      </c>
      <c r="U58" s="293"/>
      <c r="V58" s="293"/>
      <c r="W58" s="293"/>
      <c r="X58" s="293"/>
      <c r="Y58" s="293"/>
      <c r="Z58" s="293"/>
      <c r="AA58" s="293"/>
    </row>
    <row r="59" spans="2:27" ht="12" customHeight="1">
      <c r="B59" s="73" t="s">
        <v>256</v>
      </c>
      <c r="C59" s="85">
        <v>150</v>
      </c>
      <c r="D59" s="85"/>
      <c r="E59" s="293"/>
      <c r="F59" s="293"/>
      <c r="G59" s="293"/>
      <c r="H59" s="293"/>
      <c r="I59" s="293"/>
      <c r="J59" s="293"/>
      <c r="K59" s="293"/>
      <c r="L59" s="293"/>
      <c r="M59" s="293"/>
      <c r="N59" s="293"/>
      <c r="O59" s="293"/>
      <c r="P59" s="293"/>
      <c r="Q59" s="293"/>
      <c r="R59" s="293"/>
      <c r="S59" s="293"/>
      <c r="T59" s="185">
        <f t="shared" si="0"/>
        <v>0</v>
      </c>
      <c r="U59" s="293"/>
      <c r="V59" s="293"/>
      <c r="W59" s="293"/>
      <c r="X59" s="293"/>
      <c r="Y59" s="293"/>
      <c r="Z59" s="293"/>
      <c r="AA59" s="293"/>
    </row>
    <row r="60" spans="2:27" ht="12" customHeight="1">
      <c r="B60" s="73" t="s">
        <v>267</v>
      </c>
      <c r="C60" s="85">
        <v>201</v>
      </c>
      <c r="D60" s="85"/>
      <c r="E60" s="293"/>
      <c r="F60" s="293"/>
      <c r="G60" s="293"/>
      <c r="H60" s="293"/>
      <c r="I60" s="293"/>
      <c r="J60" s="293"/>
      <c r="K60" s="293"/>
      <c r="L60" s="293"/>
      <c r="M60" s="293"/>
      <c r="N60" s="293"/>
      <c r="O60" s="293"/>
      <c r="P60" s="293"/>
      <c r="Q60" s="293"/>
      <c r="R60" s="293"/>
      <c r="S60" s="293"/>
      <c r="T60" s="185">
        <f t="shared" si="0"/>
        <v>0</v>
      </c>
      <c r="U60" s="293"/>
      <c r="V60" s="293"/>
      <c r="W60" s="293"/>
      <c r="X60" s="293"/>
      <c r="Y60" s="293"/>
      <c r="Z60" s="293"/>
      <c r="AA60" s="293"/>
    </row>
    <row r="61" spans="2:27" ht="12" customHeight="1">
      <c r="B61" s="73"/>
      <c r="C61" s="85">
        <v>202</v>
      </c>
      <c r="D61" s="85"/>
      <c r="E61" s="293"/>
      <c r="F61" s="293"/>
      <c r="G61" s="293"/>
      <c r="H61" s="293"/>
      <c r="I61" s="293"/>
      <c r="J61" s="293"/>
      <c r="K61" s="293"/>
      <c r="L61" s="293"/>
      <c r="M61" s="293"/>
      <c r="N61" s="293"/>
      <c r="O61" s="293"/>
      <c r="P61" s="293"/>
      <c r="Q61" s="293"/>
      <c r="R61" s="293"/>
      <c r="S61" s="293"/>
      <c r="T61" s="185">
        <f t="shared" si="0"/>
        <v>0</v>
      </c>
      <c r="U61" s="293"/>
      <c r="V61" s="293"/>
      <c r="W61" s="293"/>
      <c r="X61" s="293"/>
      <c r="Y61" s="293"/>
      <c r="Z61" s="293"/>
      <c r="AA61" s="293"/>
    </row>
    <row r="62" spans="2:27" ht="12" customHeight="1">
      <c r="B62" s="73"/>
      <c r="C62" s="85">
        <v>237</v>
      </c>
      <c r="D62" s="85"/>
      <c r="E62" s="293"/>
      <c r="F62" s="293"/>
      <c r="G62" s="293"/>
      <c r="H62" s="293"/>
      <c r="I62" s="293"/>
      <c r="J62" s="293"/>
      <c r="K62" s="293"/>
      <c r="L62" s="293"/>
      <c r="M62" s="293"/>
      <c r="N62" s="293"/>
      <c r="O62" s="293"/>
      <c r="P62" s="293"/>
      <c r="Q62" s="293"/>
      <c r="R62" s="293"/>
      <c r="S62" s="293"/>
      <c r="T62" s="185">
        <f t="shared" si="0"/>
        <v>0</v>
      </c>
      <c r="U62" s="293"/>
      <c r="V62" s="293"/>
      <c r="W62" s="293"/>
      <c r="X62" s="293"/>
      <c r="Y62" s="293"/>
      <c r="Z62" s="293"/>
      <c r="AA62" s="293"/>
    </row>
    <row r="63" spans="2:27" ht="12" customHeight="1">
      <c r="B63" s="76"/>
      <c r="C63" s="33" t="s">
        <v>160</v>
      </c>
      <c r="D63" s="34">
        <f t="shared" ref="D63:S63" si="6">SUM(D56:D62)</f>
        <v>4</v>
      </c>
      <c r="E63" s="108">
        <f t="shared" si="6"/>
        <v>3</v>
      </c>
      <c r="F63" s="108">
        <f t="shared" si="6"/>
        <v>0</v>
      </c>
      <c r="G63" s="108">
        <f t="shared" si="6"/>
        <v>0</v>
      </c>
      <c r="H63" s="108">
        <f t="shared" si="6"/>
        <v>3</v>
      </c>
      <c r="I63" s="108">
        <f t="shared" si="6"/>
        <v>3</v>
      </c>
      <c r="J63" s="108">
        <f t="shared" si="6"/>
        <v>0</v>
      </c>
      <c r="K63" s="108">
        <f t="shared" si="6"/>
        <v>8</v>
      </c>
      <c r="L63" s="108">
        <f t="shared" si="6"/>
        <v>0</v>
      </c>
      <c r="M63" s="108">
        <f t="shared" si="6"/>
        <v>3</v>
      </c>
      <c r="N63" s="108">
        <f t="shared" si="6"/>
        <v>2</v>
      </c>
      <c r="O63" s="108">
        <f t="shared" si="6"/>
        <v>2</v>
      </c>
      <c r="P63" s="108">
        <f t="shared" si="6"/>
        <v>0</v>
      </c>
      <c r="Q63" s="108">
        <f t="shared" si="6"/>
        <v>1</v>
      </c>
      <c r="R63" s="108">
        <f t="shared" si="6"/>
        <v>1</v>
      </c>
      <c r="S63" s="108">
        <f t="shared" si="6"/>
        <v>0</v>
      </c>
      <c r="T63" s="186">
        <f t="shared" si="0"/>
        <v>30</v>
      </c>
      <c r="U63" s="293"/>
      <c r="V63" s="293"/>
      <c r="W63" s="293"/>
      <c r="X63" s="293"/>
      <c r="Y63" s="293"/>
      <c r="Z63" s="293"/>
      <c r="AA63" s="293"/>
    </row>
    <row r="64" spans="2:27" ht="12" customHeight="1">
      <c r="B64" s="72" t="s">
        <v>263</v>
      </c>
      <c r="C64" s="96">
        <v>30</v>
      </c>
      <c r="D64" s="98">
        <v>0</v>
      </c>
      <c r="E64" s="97">
        <v>1</v>
      </c>
      <c r="F64" s="97">
        <v>0</v>
      </c>
      <c r="G64" s="97">
        <v>0</v>
      </c>
      <c r="H64" s="97">
        <v>0</v>
      </c>
      <c r="I64" s="97">
        <v>0</v>
      </c>
      <c r="J64" s="97">
        <v>0</v>
      </c>
      <c r="K64" s="97">
        <v>2</v>
      </c>
      <c r="L64" s="97">
        <v>0</v>
      </c>
      <c r="M64" s="97">
        <v>1</v>
      </c>
      <c r="N64" s="97">
        <v>0</v>
      </c>
      <c r="O64" s="97">
        <v>0</v>
      </c>
      <c r="P64" s="97">
        <v>0</v>
      </c>
      <c r="Q64" s="97">
        <v>0</v>
      </c>
      <c r="R64" s="97">
        <v>0</v>
      </c>
      <c r="S64" s="97">
        <v>0</v>
      </c>
      <c r="T64" s="185">
        <f t="shared" si="0"/>
        <v>4</v>
      </c>
      <c r="U64" s="293"/>
      <c r="V64" s="293"/>
      <c r="W64" s="293"/>
      <c r="X64" s="293"/>
      <c r="Y64" s="293"/>
      <c r="Z64" s="293"/>
      <c r="AA64" s="293"/>
    </row>
    <row r="65" spans="2:27" ht="12" customHeight="1">
      <c r="B65" s="73" t="s">
        <v>254</v>
      </c>
      <c r="C65" s="85">
        <v>41</v>
      </c>
      <c r="D65" s="85"/>
      <c r="E65" s="293"/>
      <c r="F65" s="293"/>
      <c r="G65" s="293"/>
      <c r="H65" s="293"/>
      <c r="I65" s="293"/>
      <c r="J65" s="293"/>
      <c r="K65" s="293"/>
      <c r="L65" s="293"/>
      <c r="M65" s="293"/>
      <c r="N65" s="293"/>
      <c r="O65" s="293"/>
      <c r="P65" s="293"/>
      <c r="Q65" s="293"/>
      <c r="R65" s="293"/>
      <c r="S65" s="293"/>
      <c r="T65" s="185">
        <f t="shared" si="0"/>
        <v>0</v>
      </c>
      <c r="U65" s="293"/>
      <c r="V65" s="293"/>
      <c r="W65" s="293"/>
      <c r="X65" s="293"/>
      <c r="Y65" s="293"/>
      <c r="Z65" s="293"/>
      <c r="AA65" s="293"/>
    </row>
    <row r="66" spans="2:27" ht="12" customHeight="1">
      <c r="B66" s="73" t="s">
        <v>261</v>
      </c>
      <c r="C66" s="85">
        <v>101</v>
      </c>
      <c r="D66" s="89">
        <v>1</v>
      </c>
      <c r="E66" s="35">
        <v>0</v>
      </c>
      <c r="F66" s="35">
        <v>0</v>
      </c>
      <c r="G66" s="35">
        <v>0</v>
      </c>
      <c r="H66" s="35">
        <v>0</v>
      </c>
      <c r="I66" s="35">
        <v>0</v>
      </c>
      <c r="J66" s="35">
        <v>0</v>
      </c>
      <c r="K66" s="35">
        <v>0</v>
      </c>
      <c r="L66" s="35">
        <v>0</v>
      </c>
      <c r="M66" s="35">
        <v>0</v>
      </c>
      <c r="N66" s="35">
        <v>1</v>
      </c>
      <c r="O66" s="35">
        <v>0</v>
      </c>
      <c r="P66" s="35">
        <v>0</v>
      </c>
      <c r="Q66" s="35">
        <v>0</v>
      </c>
      <c r="R66" s="35">
        <v>0</v>
      </c>
      <c r="S66" s="35">
        <v>0</v>
      </c>
      <c r="T66" s="185">
        <f t="shared" si="0"/>
        <v>2</v>
      </c>
      <c r="U66" s="293"/>
      <c r="V66" s="293"/>
      <c r="W66" s="293"/>
      <c r="X66" s="293"/>
      <c r="Y66" s="293"/>
      <c r="Z66" s="293"/>
      <c r="AA66" s="293"/>
    </row>
    <row r="67" spans="2:27" ht="12" customHeight="1">
      <c r="B67" s="73" t="s">
        <v>256</v>
      </c>
      <c r="C67" s="85">
        <v>150</v>
      </c>
      <c r="D67" s="85"/>
      <c r="E67" s="293"/>
      <c r="F67" s="293"/>
      <c r="G67" s="293"/>
      <c r="H67" s="293"/>
      <c r="I67" s="293"/>
      <c r="J67" s="293"/>
      <c r="K67" s="293"/>
      <c r="L67" s="293"/>
      <c r="M67" s="293"/>
      <c r="N67" s="293"/>
      <c r="O67" s="293"/>
      <c r="P67" s="293"/>
      <c r="Q67" s="293"/>
      <c r="R67" s="293"/>
      <c r="S67" s="293"/>
      <c r="T67" s="185">
        <f t="shared" si="0"/>
        <v>0</v>
      </c>
      <c r="U67" s="293"/>
      <c r="V67" s="293"/>
      <c r="W67" s="293"/>
      <c r="X67" s="293"/>
      <c r="Y67" s="293"/>
      <c r="Z67" s="293"/>
      <c r="AA67" s="293"/>
    </row>
    <row r="68" spans="2:27" ht="12" customHeight="1">
      <c r="B68" s="73" t="s">
        <v>267</v>
      </c>
      <c r="C68" s="85">
        <v>201</v>
      </c>
      <c r="D68" s="85"/>
      <c r="E68" s="293"/>
      <c r="F68" s="293"/>
      <c r="G68" s="293"/>
      <c r="H68" s="293"/>
      <c r="I68" s="293"/>
      <c r="J68" s="293"/>
      <c r="K68" s="293"/>
      <c r="L68" s="293"/>
      <c r="M68" s="293"/>
      <c r="N68" s="293"/>
      <c r="O68" s="293"/>
      <c r="P68" s="293"/>
      <c r="Q68" s="293"/>
      <c r="R68" s="293"/>
      <c r="S68" s="293"/>
      <c r="T68" s="185">
        <f t="shared" si="0"/>
        <v>0</v>
      </c>
      <c r="U68" s="293"/>
      <c r="V68" s="293"/>
      <c r="W68" s="293"/>
      <c r="X68" s="293"/>
      <c r="Y68" s="293"/>
      <c r="Z68" s="293"/>
      <c r="AA68" s="293"/>
    </row>
    <row r="69" spans="2:27" ht="12" customHeight="1">
      <c r="B69" s="73"/>
      <c r="C69" s="85">
        <v>202</v>
      </c>
      <c r="D69" s="85"/>
      <c r="E69" s="293"/>
      <c r="F69" s="293"/>
      <c r="G69" s="293"/>
      <c r="H69" s="293"/>
      <c r="I69" s="293"/>
      <c r="J69" s="293"/>
      <c r="K69" s="293"/>
      <c r="L69" s="293"/>
      <c r="M69" s="293"/>
      <c r="N69" s="293"/>
      <c r="O69" s="293"/>
      <c r="P69" s="293"/>
      <c r="Q69" s="293"/>
      <c r="R69" s="293"/>
      <c r="S69" s="293"/>
      <c r="T69" s="185">
        <f t="shared" si="0"/>
        <v>0</v>
      </c>
      <c r="U69" s="293"/>
      <c r="V69" s="293"/>
      <c r="W69" s="293"/>
      <c r="X69" s="293"/>
      <c r="Y69" s="293"/>
      <c r="Z69" s="293"/>
      <c r="AA69" s="293"/>
    </row>
    <row r="70" spans="2:27" ht="12" customHeight="1">
      <c r="B70" s="73"/>
      <c r="C70" s="85">
        <v>237</v>
      </c>
      <c r="D70" s="85"/>
      <c r="E70" s="293"/>
      <c r="F70" s="293"/>
      <c r="G70" s="293"/>
      <c r="H70" s="293"/>
      <c r="I70" s="293"/>
      <c r="J70" s="293"/>
      <c r="K70" s="293"/>
      <c r="L70" s="293"/>
      <c r="M70" s="293"/>
      <c r="N70" s="293"/>
      <c r="O70" s="293"/>
      <c r="P70" s="293"/>
      <c r="Q70" s="293"/>
      <c r="R70" s="293"/>
      <c r="S70" s="293"/>
      <c r="T70" s="185">
        <f t="shared" si="0"/>
        <v>0</v>
      </c>
      <c r="U70" s="293"/>
      <c r="V70" s="293"/>
      <c r="W70" s="293"/>
      <c r="X70" s="293"/>
      <c r="Y70" s="293"/>
      <c r="Z70" s="293"/>
      <c r="AA70" s="293"/>
    </row>
    <row r="71" spans="2:27" ht="12" customHeight="1">
      <c r="B71" s="76"/>
      <c r="C71" s="33" t="s">
        <v>160</v>
      </c>
      <c r="D71" s="34">
        <f t="shared" ref="D71:S71" si="7">SUM(D64:D70)</f>
        <v>1</v>
      </c>
      <c r="E71" s="108">
        <f t="shared" si="7"/>
        <v>1</v>
      </c>
      <c r="F71" s="108">
        <f t="shared" si="7"/>
        <v>0</v>
      </c>
      <c r="G71" s="108">
        <f t="shared" si="7"/>
        <v>0</v>
      </c>
      <c r="H71" s="108">
        <f t="shared" si="7"/>
        <v>0</v>
      </c>
      <c r="I71" s="108">
        <f t="shared" si="7"/>
        <v>0</v>
      </c>
      <c r="J71" s="108">
        <f t="shared" si="7"/>
        <v>0</v>
      </c>
      <c r="K71" s="108">
        <f t="shared" si="7"/>
        <v>2</v>
      </c>
      <c r="L71" s="108">
        <f t="shared" si="7"/>
        <v>0</v>
      </c>
      <c r="M71" s="108">
        <f t="shared" si="7"/>
        <v>1</v>
      </c>
      <c r="N71" s="108">
        <f t="shared" si="7"/>
        <v>1</v>
      </c>
      <c r="O71" s="108">
        <f t="shared" si="7"/>
        <v>0</v>
      </c>
      <c r="P71" s="108">
        <f t="shared" si="7"/>
        <v>0</v>
      </c>
      <c r="Q71" s="108">
        <f t="shared" si="7"/>
        <v>0</v>
      </c>
      <c r="R71" s="108">
        <f t="shared" si="7"/>
        <v>0</v>
      </c>
      <c r="S71" s="108">
        <f t="shared" si="7"/>
        <v>0</v>
      </c>
      <c r="T71" s="186">
        <f t="shared" si="0"/>
        <v>6</v>
      </c>
      <c r="U71" s="293"/>
      <c r="V71" s="293"/>
      <c r="W71" s="293"/>
      <c r="X71" s="293"/>
      <c r="Y71" s="293"/>
      <c r="Z71" s="293"/>
      <c r="AA71" s="293"/>
    </row>
    <row r="72" spans="2:27" ht="12" customHeight="1">
      <c r="B72" s="72" t="s">
        <v>260</v>
      </c>
      <c r="C72" s="96">
        <v>30</v>
      </c>
      <c r="D72" s="96"/>
      <c r="E72" s="69"/>
      <c r="F72" s="69"/>
      <c r="G72" s="69"/>
      <c r="H72" s="69"/>
      <c r="I72" s="69"/>
      <c r="J72" s="69"/>
      <c r="K72" s="69"/>
      <c r="L72" s="69"/>
      <c r="M72" s="69"/>
      <c r="N72" s="69"/>
      <c r="O72" s="69"/>
      <c r="P72" s="69"/>
      <c r="Q72" s="69"/>
      <c r="R72" s="69"/>
      <c r="S72" s="69"/>
      <c r="T72" s="185">
        <f t="shared" si="0"/>
        <v>0</v>
      </c>
      <c r="U72" s="293"/>
      <c r="V72" s="293"/>
      <c r="W72" s="293"/>
      <c r="X72" s="293"/>
      <c r="Y72" s="293"/>
      <c r="Z72" s="293"/>
      <c r="AA72" s="293"/>
    </row>
    <row r="73" spans="2:27" ht="12" customHeight="1">
      <c r="B73" s="73" t="s">
        <v>254</v>
      </c>
      <c r="C73" s="85">
        <v>41</v>
      </c>
      <c r="D73" s="85"/>
      <c r="E73" s="293"/>
      <c r="F73" s="293"/>
      <c r="G73" s="293"/>
      <c r="H73" s="293"/>
      <c r="I73" s="293"/>
      <c r="J73" s="293"/>
      <c r="K73" s="293"/>
      <c r="L73" s="293"/>
      <c r="M73" s="293"/>
      <c r="N73" s="293"/>
      <c r="O73" s="293"/>
      <c r="P73" s="293"/>
      <c r="Q73" s="293"/>
      <c r="R73" s="293"/>
      <c r="S73" s="293"/>
      <c r="T73" s="185">
        <f t="shared" si="0"/>
        <v>0</v>
      </c>
      <c r="U73" s="293"/>
      <c r="V73" s="293"/>
      <c r="W73" s="293"/>
      <c r="X73" s="293"/>
      <c r="Y73" s="293"/>
      <c r="Z73" s="293"/>
      <c r="AA73" s="293"/>
    </row>
    <row r="74" spans="2:27" ht="12" customHeight="1">
      <c r="B74" s="73" t="s">
        <v>261</v>
      </c>
      <c r="C74" s="85">
        <v>101</v>
      </c>
      <c r="D74" s="89"/>
      <c r="E74" s="35"/>
      <c r="F74" s="35"/>
      <c r="G74" s="35"/>
      <c r="H74" s="35"/>
      <c r="I74" s="35"/>
      <c r="J74" s="35"/>
      <c r="K74" s="35"/>
      <c r="L74" s="35"/>
      <c r="M74" s="35"/>
      <c r="N74" s="35"/>
      <c r="O74" s="35"/>
      <c r="P74" s="35"/>
      <c r="Q74" s="35"/>
      <c r="R74" s="35"/>
      <c r="S74" s="35"/>
      <c r="T74" s="185">
        <f t="shared" si="0"/>
        <v>0</v>
      </c>
      <c r="U74" s="293"/>
      <c r="V74" s="293"/>
      <c r="W74" s="293"/>
      <c r="X74" s="293"/>
      <c r="Y74" s="293"/>
      <c r="Z74" s="293"/>
      <c r="AA74" s="293"/>
    </row>
    <row r="75" spans="2:27" ht="12" customHeight="1">
      <c r="B75" s="73" t="s">
        <v>256</v>
      </c>
      <c r="C75" s="85">
        <v>150</v>
      </c>
      <c r="D75" s="85"/>
      <c r="E75" s="293"/>
      <c r="F75" s="293"/>
      <c r="G75" s="293"/>
      <c r="H75" s="293"/>
      <c r="I75" s="293"/>
      <c r="J75" s="293"/>
      <c r="K75" s="293"/>
      <c r="L75" s="293"/>
      <c r="M75" s="293"/>
      <c r="N75" s="293"/>
      <c r="O75" s="293"/>
      <c r="P75" s="293"/>
      <c r="Q75" s="293"/>
      <c r="R75" s="293"/>
      <c r="S75" s="293"/>
      <c r="T75" s="185">
        <f t="shared" si="0"/>
        <v>0</v>
      </c>
      <c r="U75" s="293"/>
      <c r="V75" s="293"/>
      <c r="W75" s="293"/>
      <c r="X75" s="293"/>
      <c r="Y75" s="293"/>
      <c r="Z75" s="293"/>
      <c r="AA75" s="293"/>
    </row>
    <row r="76" spans="2:27" ht="12" customHeight="1">
      <c r="B76" s="73" t="s">
        <v>268</v>
      </c>
      <c r="C76" s="85">
        <v>201</v>
      </c>
      <c r="D76" s="85"/>
      <c r="E76" s="293"/>
      <c r="F76" s="293"/>
      <c r="G76" s="293"/>
      <c r="H76" s="293"/>
      <c r="I76" s="293"/>
      <c r="J76" s="293"/>
      <c r="K76" s="293"/>
      <c r="L76" s="293"/>
      <c r="M76" s="293"/>
      <c r="N76" s="293"/>
      <c r="O76" s="293"/>
      <c r="P76" s="293"/>
      <c r="Q76" s="293"/>
      <c r="R76" s="293"/>
      <c r="S76" s="293"/>
      <c r="T76" s="185">
        <f t="shared" si="0"/>
        <v>0</v>
      </c>
      <c r="U76" s="293"/>
      <c r="V76" s="293"/>
      <c r="W76" s="293"/>
      <c r="X76" s="293"/>
      <c r="Y76" s="293"/>
      <c r="Z76" s="293"/>
      <c r="AA76" s="293"/>
    </row>
    <row r="77" spans="2:27" ht="12" customHeight="1">
      <c r="B77" s="73"/>
      <c r="C77" s="85">
        <v>202</v>
      </c>
      <c r="D77" s="85"/>
      <c r="E77" s="293"/>
      <c r="F77" s="293"/>
      <c r="G77" s="293"/>
      <c r="H77" s="293"/>
      <c r="I77" s="293"/>
      <c r="J77" s="293"/>
      <c r="K77" s="293"/>
      <c r="L77" s="293"/>
      <c r="M77" s="293"/>
      <c r="N77" s="293"/>
      <c r="O77" s="293"/>
      <c r="P77" s="293"/>
      <c r="Q77" s="293"/>
      <c r="R77" s="293"/>
      <c r="S77" s="293"/>
      <c r="T77" s="185">
        <f t="shared" si="0"/>
        <v>0</v>
      </c>
      <c r="U77" s="293"/>
      <c r="V77" s="293"/>
      <c r="W77" s="293"/>
      <c r="X77" s="293"/>
      <c r="Y77" s="293"/>
      <c r="Z77" s="293"/>
      <c r="AA77" s="293"/>
    </row>
    <row r="78" spans="2:27" ht="12" customHeight="1">
      <c r="B78" s="73"/>
      <c r="C78" s="85">
        <v>237</v>
      </c>
      <c r="D78" s="85"/>
      <c r="E78" s="293"/>
      <c r="F78" s="293"/>
      <c r="G78" s="293"/>
      <c r="H78" s="293"/>
      <c r="I78" s="293"/>
      <c r="J78" s="293"/>
      <c r="K78" s="293"/>
      <c r="L78" s="293"/>
      <c r="M78" s="293"/>
      <c r="N78" s="293"/>
      <c r="O78" s="293"/>
      <c r="P78" s="293"/>
      <c r="Q78" s="293"/>
      <c r="R78" s="293"/>
      <c r="S78" s="293"/>
      <c r="T78" s="185">
        <f t="shared" si="0"/>
        <v>0</v>
      </c>
      <c r="U78" s="293"/>
      <c r="V78" s="293"/>
      <c r="W78" s="293"/>
      <c r="X78" s="293"/>
      <c r="Y78" s="293"/>
      <c r="Z78" s="293"/>
      <c r="AA78" s="293"/>
    </row>
    <row r="79" spans="2:27" ht="12" customHeight="1">
      <c r="B79" s="76"/>
      <c r="C79" s="33" t="s">
        <v>160</v>
      </c>
      <c r="D79" s="33">
        <f t="shared" ref="D79:S79" si="8">SUM(D72:D78)</f>
        <v>0</v>
      </c>
      <c r="E79" s="109">
        <f t="shared" si="8"/>
        <v>0</v>
      </c>
      <c r="F79" s="109">
        <f t="shared" si="8"/>
        <v>0</v>
      </c>
      <c r="G79" s="109">
        <f t="shared" si="8"/>
        <v>0</v>
      </c>
      <c r="H79" s="109">
        <f t="shared" si="8"/>
        <v>0</v>
      </c>
      <c r="I79" s="109">
        <f t="shared" si="8"/>
        <v>0</v>
      </c>
      <c r="J79" s="109">
        <f t="shared" si="8"/>
        <v>0</v>
      </c>
      <c r="K79" s="109">
        <f t="shared" si="8"/>
        <v>0</v>
      </c>
      <c r="L79" s="109">
        <f t="shared" si="8"/>
        <v>0</v>
      </c>
      <c r="M79" s="109">
        <f t="shared" si="8"/>
        <v>0</v>
      </c>
      <c r="N79" s="109">
        <f t="shared" si="8"/>
        <v>0</v>
      </c>
      <c r="O79" s="109">
        <f t="shared" si="8"/>
        <v>0</v>
      </c>
      <c r="P79" s="109">
        <f t="shared" si="8"/>
        <v>0</v>
      </c>
      <c r="Q79" s="109">
        <f t="shared" si="8"/>
        <v>0</v>
      </c>
      <c r="R79" s="109">
        <f t="shared" si="8"/>
        <v>0</v>
      </c>
      <c r="S79" s="109">
        <f t="shared" si="8"/>
        <v>0</v>
      </c>
      <c r="T79" s="188">
        <f t="shared" si="0"/>
        <v>0</v>
      </c>
      <c r="U79" s="293"/>
      <c r="V79" s="293"/>
      <c r="W79" s="293"/>
      <c r="X79" s="293"/>
      <c r="Y79" s="293"/>
      <c r="Z79" s="293"/>
      <c r="AA79" s="293"/>
    </row>
    <row r="80" spans="2:27" ht="12" customHeight="1">
      <c r="B80" s="72" t="s">
        <v>263</v>
      </c>
      <c r="C80" s="96">
        <v>30</v>
      </c>
      <c r="D80" s="96"/>
      <c r="E80" s="69"/>
      <c r="F80" s="69"/>
      <c r="G80" s="69"/>
      <c r="H80" s="69"/>
      <c r="I80" s="69"/>
      <c r="J80" s="69"/>
      <c r="K80" s="69"/>
      <c r="L80" s="69"/>
      <c r="M80" s="69"/>
      <c r="N80" s="69"/>
      <c r="O80" s="69"/>
      <c r="P80" s="69"/>
      <c r="Q80" s="69"/>
      <c r="R80" s="69"/>
      <c r="S80" s="69"/>
      <c r="T80" s="187">
        <f t="shared" si="0"/>
        <v>0</v>
      </c>
      <c r="U80" s="293"/>
      <c r="V80" s="293"/>
      <c r="W80" s="293"/>
      <c r="X80" s="293"/>
      <c r="Y80" s="293"/>
      <c r="Z80" s="293"/>
      <c r="AA80" s="293"/>
    </row>
    <row r="81" spans="2:27" ht="12" customHeight="1">
      <c r="B81" s="73" t="s">
        <v>254</v>
      </c>
      <c r="C81" s="85">
        <v>41</v>
      </c>
      <c r="D81" s="85"/>
      <c r="E81" s="293"/>
      <c r="F81" s="293"/>
      <c r="G81" s="293"/>
      <c r="H81" s="293"/>
      <c r="I81" s="293"/>
      <c r="J81" s="293"/>
      <c r="K81" s="293"/>
      <c r="L81" s="293"/>
      <c r="M81" s="293"/>
      <c r="N81" s="293"/>
      <c r="O81" s="293"/>
      <c r="P81" s="293"/>
      <c r="Q81" s="293"/>
      <c r="R81" s="293"/>
      <c r="S81" s="293"/>
      <c r="T81" s="185">
        <f t="shared" si="0"/>
        <v>0</v>
      </c>
      <c r="U81" s="293"/>
      <c r="V81" s="293"/>
      <c r="W81" s="293"/>
      <c r="X81" s="293"/>
      <c r="Y81" s="293"/>
      <c r="Z81" s="293"/>
      <c r="AA81" s="293"/>
    </row>
    <row r="82" spans="2:27" ht="12" customHeight="1">
      <c r="B82" s="73" t="s">
        <v>261</v>
      </c>
      <c r="C82" s="85">
        <v>101</v>
      </c>
      <c r="D82" s="85"/>
      <c r="E82" s="293"/>
      <c r="F82" s="293"/>
      <c r="G82" s="293"/>
      <c r="H82" s="293"/>
      <c r="I82" s="293"/>
      <c r="J82" s="293"/>
      <c r="K82" s="293"/>
      <c r="L82" s="293"/>
      <c r="M82" s="293"/>
      <c r="N82" s="293"/>
      <c r="O82" s="293"/>
      <c r="P82" s="293"/>
      <c r="Q82" s="293"/>
      <c r="R82" s="293"/>
      <c r="S82" s="293"/>
      <c r="T82" s="185">
        <f t="shared" si="0"/>
        <v>0</v>
      </c>
      <c r="U82" s="293"/>
      <c r="V82" s="293"/>
      <c r="W82" s="293"/>
      <c r="X82" s="293"/>
      <c r="Y82" s="293"/>
      <c r="Z82" s="293"/>
      <c r="AA82" s="293"/>
    </row>
    <row r="83" spans="2:27" ht="12" customHeight="1">
      <c r="B83" s="73" t="s">
        <v>256</v>
      </c>
      <c r="C83" s="85">
        <v>150</v>
      </c>
      <c r="D83" s="85"/>
      <c r="E83" s="293"/>
      <c r="F83" s="293"/>
      <c r="G83" s="293"/>
      <c r="H83" s="293"/>
      <c r="I83" s="293"/>
      <c r="J83" s="293"/>
      <c r="K83" s="293"/>
      <c r="L83" s="293"/>
      <c r="M83" s="293"/>
      <c r="N83" s="293"/>
      <c r="O83" s="293"/>
      <c r="P83" s="293"/>
      <c r="Q83" s="293"/>
      <c r="R83" s="293"/>
      <c r="S83" s="293"/>
      <c r="T83" s="185">
        <f t="shared" si="0"/>
        <v>0</v>
      </c>
      <c r="U83" s="293"/>
      <c r="V83" s="293"/>
      <c r="W83" s="293"/>
      <c r="X83" s="293"/>
      <c r="Y83" s="293"/>
      <c r="Z83" s="293"/>
      <c r="AA83" s="293"/>
    </row>
    <row r="84" spans="2:27" ht="12" customHeight="1">
      <c r="B84" s="73" t="s">
        <v>268</v>
      </c>
      <c r="C84" s="85">
        <v>201</v>
      </c>
      <c r="D84" s="85"/>
      <c r="E84" s="293"/>
      <c r="F84" s="293"/>
      <c r="G84" s="293"/>
      <c r="H84" s="293"/>
      <c r="I84" s="293"/>
      <c r="J84" s="293"/>
      <c r="K84" s="293"/>
      <c r="L84" s="293"/>
      <c r="M84" s="293"/>
      <c r="N84" s="293"/>
      <c r="O84" s="293"/>
      <c r="P84" s="293"/>
      <c r="Q84" s="293"/>
      <c r="R84" s="293"/>
      <c r="S84" s="293"/>
      <c r="T84" s="185">
        <f t="shared" si="0"/>
        <v>0</v>
      </c>
      <c r="U84" s="293"/>
      <c r="V84" s="293"/>
      <c r="W84" s="293"/>
      <c r="X84" s="293"/>
      <c r="Y84" s="293"/>
      <c r="Z84" s="293"/>
      <c r="AA84" s="293"/>
    </row>
    <row r="85" spans="2:27" ht="12" customHeight="1">
      <c r="B85" s="73"/>
      <c r="C85" s="85">
        <v>202</v>
      </c>
      <c r="D85" s="85"/>
      <c r="E85" s="293"/>
      <c r="F85" s="293"/>
      <c r="G85" s="293"/>
      <c r="H85" s="293"/>
      <c r="I85" s="293"/>
      <c r="J85" s="293"/>
      <c r="K85" s="293"/>
      <c r="L85" s="293"/>
      <c r="M85" s="293"/>
      <c r="N85" s="293"/>
      <c r="O85" s="293"/>
      <c r="P85" s="293"/>
      <c r="Q85" s="293"/>
      <c r="R85" s="293"/>
      <c r="S85" s="293"/>
      <c r="T85" s="185">
        <f t="shared" si="0"/>
        <v>0</v>
      </c>
      <c r="U85" s="293"/>
      <c r="V85" s="293"/>
      <c r="W85" s="293"/>
      <c r="X85" s="293"/>
      <c r="Y85" s="293"/>
      <c r="Z85" s="293"/>
      <c r="AA85" s="293"/>
    </row>
    <row r="86" spans="2:27" ht="12" customHeight="1">
      <c r="B86" s="73"/>
      <c r="C86" s="85">
        <v>237</v>
      </c>
      <c r="D86" s="85"/>
      <c r="E86" s="293"/>
      <c r="F86" s="293"/>
      <c r="G86" s="293"/>
      <c r="H86" s="293"/>
      <c r="I86" s="293"/>
      <c r="J86" s="293"/>
      <c r="K86" s="293"/>
      <c r="L86" s="293"/>
      <c r="M86" s="293"/>
      <c r="N86" s="293"/>
      <c r="O86" s="293"/>
      <c r="P86" s="293"/>
      <c r="Q86" s="293"/>
      <c r="R86" s="293"/>
      <c r="S86" s="293"/>
      <c r="T86" s="185">
        <f t="shared" si="0"/>
        <v>0</v>
      </c>
      <c r="U86" s="293"/>
      <c r="V86" s="293"/>
      <c r="W86" s="293"/>
      <c r="X86" s="293"/>
      <c r="Y86" s="293"/>
      <c r="Z86" s="293"/>
      <c r="AA86" s="293"/>
    </row>
    <row r="87" spans="2:27" ht="12" customHeight="1">
      <c r="B87" s="76"/>
      <c r="C87" s="33" t="s">
        <v>160</v>
      </c>
      <c r="D87" s="33">
        <f t="shared" ref="D87:S87" si="9">SUM(D80:D86)</f>
        <v>0</v>
      </c>
      <c r="E87" s="109">
        <f t="shared" si="9"/>
        <v>0</v>
      </c>
      <c r="F87" s="109">
        <f t="shared" si="9"/>
        <v>0</v>
      </c>
      <c r="G87" s="109">
        <f t="shared" si="9"/>
        <v>0</v>
      </c>
      <c r="H87" s="109">
        <f t="shared" si="9"/>
        <v>0</v>
      </c>
      <c r="I87" s="109">
        <f t="shared" si="9"/>
        <v>0</v>
      </c>
      <c r="J87" s="109">
        <f t="shared" si="9"/>
        <v>0</v>
      </c>
      <c r="K87" s="109">
        <f t="shared" si="9"/>
        <v>0</v>
      </c>
      <c r="L87" s="109">
        <f t="shared" si="9"/>
        <v>0</v>
      </c>
      <c r="M87" s="109">
        <f t="shared" si="9"/>
        <v>0</v>
      </c>
      <c r="N87" s="109">
        <f t="shared" si="9"/>
        <v>0</v>
      </c>
      <c r="O87" s="109">
        <f t="shared" si="9"/>
        <v>0</v>
      </c>
      <c r="P87" s="109">
        <f t="shared" si="9"/>
        <v>0</v>
      </c>
      <c r="Q87" s="109">
        <f t="shared" si="9"/>
        <v>0</v>
      </c>
      <c r="R87" s="109">
        <f t="shared" si="9"/>
        <v>0</v>
      </c>
      <c r="S87" s="109">
        <f t="shared" si="9"/>
        <v>0</v>
      </c>
      <c r="T87" s="188">
        <f t="shared" si="0"/>
        <v>0</v>
      </c>
      <c r="U87" s="293"/>
      <c r="V87" s="293"/>
      <c r="W87" s="293"/>
      <c r="X87" s="293"/>
      <c r="Y87" s="293"/>
      <c r="Z87" s="293"/>
      <c r="AA87" s="293"/>
    </row>
    <row r="88" spans="2:27" ht="12" customHeight="1">
      <c r="B88" s="72" t="s">
        <v>260</v>
      </c>
      <c r="C88" s="96">
        <v>30</v>
      </c>
      <c r="D88" s="96"/>
      <c r="E88" s="69"/>
      <c r="F88" s="69"/>
      <c r="G88" s="69"/>
      <c r="H88" s="69"/>
      <c r="I88" s="69"/>
      <c r="J88" s="69"/>
      <c r="K88" s="69"/>
      <c r="L88" s="69"/>
      <c r="M88" s="69"/>
      <c r="N88" s="69"/>
      <c r="O88" s="69"/>
      <c r="P88" s="69"/>
      <c r="Q88" s="69"/>
      <c r="R88" s="69"/>
      <c r="S88" s="69"/>
      <c r="T88" s="187">
        <f t="shared" si="0"/>
        <v>0</v>
      </c>
      <c r="U88" s="293"/>
      <c r="V88" s="293"/>
      <c r="W88" s="293"/>
      <c r="X88" s="293"/>
      <c r="Y88" s="293"/>
      <c r="Z88" s="293"/>
      <c r="AA88" s="293"/>
    </row>
    <row r="89" spans="2:27" ht="12" customHeight="1">
      <c r="B89" s="73" t="s">
        <v>254</v>
      </c>
      <c r="C89" s="85">
        <v>41</v>
      </c>
      <c r="D89" s="85"/>
      <c r="E89" s="293"/>
      <c r="F89" s="293"/>
      <c r="G89" s="293"/>
      <c r="H89" s="293"/>
      <c r="I89" s="293"/>
      <c r="J89" s="293"/>
      <c r="K89" s="293"/>
      <c r="L89" s="293"/>
      <c r="M89" s="293"/>
      <c r="N89" s="293"/>
      <c r="O89" s="293"/>
      <c r="P89" s="293"/>
      <c r="Q89" s="293"/>
      <c r="R89" s="293"/>
      <c r="S89" s="293"/>
      <c r="T89" s="185">
        <f t="shared" si="0"/>
        <v>0</v>
      </c>
      <c r="U89" s="293"/>
      <c r="V89" s="293"/>
      <c r="W89" s="293"/>
      <c r="X89" s="293"/>
      <c r="Y89" s="293"/>
      <c r="Z89" s="293"/>
      <c r="AA89" s="293"/>
    </row>
    <row r="90" spans="2:27" ht="12" customHeight="1">
      <c r="B90" s="73" t="s">
        <v>261</v>
      </c>
      <c r="C90" s="85">
        <v>101</v>
      </c>
      <c r="D90" s="85">
        <v>0</v>
      </c>
      <c r="E90" s="293">
        <v>0</v>
      </c>
      <c r="F90" s="293">
        <v>0</v>
      </c>
      <c r="G90" s="293">
        <v>1</v>
      </c>
      <c r="H90" s="293">
        <v>0</v>
      </c>
      <c r="I90" s="293">
        <v>0</v>
      </c>
      <c r="J90" s="293">
        <v>0</v>
      </c>
      <c r="K90" s="293">
        <v>0</v>
      </c>
      <c r="L90" s="293">
        <v>1</v>
      </c>
      <c r="M90" s="293">
        <v>0</v>
      </c>
      <c r="N90" s="293">
        <v>1</v>
      </c>
      <c r="O90" s="293">
        <v>0</v>
      </c>
      <c r="P90" s="293">
        <v>1</v>
      </c>
      <c r="Q90" s="293">
        <v>0</v>
      </c>
      <c r="R90" s="293">
        <v>0</v>
      </c>
      <c r="S90" s="293">
        <v>0</v>
      </c>
      <c r="T90" s="185">
        <f t="shared" si="0"/>
        <v>4</v>
      </c>
      <c r="U90" s="293"/>
      <c r="V90" s="293"/>
      <c r="W90" s="293"/>
      <c r="X90" s="293"/>
      <c r="Y90" s="293"/>
      <c r="Z90" s="293"/>
      <c r="AA90" s="293"/>
    </row>
    <row r="91" spans="2:27" ht="12" customHeight="1">
      <c r="B91" s="73" t="s">
        <v>256</v>
      </c>
      <c r="C91" s="85">
        <v>150</v>
      </c>
      <c r="D91" s="85"/>
      <c r="E91" s="293"/>
      <c r="F91" s="293"/>
      <c r="G91" s="293"/>
      <c r="H91" s="293"/>
      <c r="I91" s="293"/>
      <c r="J91" s="293"/>
      <c r="K91" s="293"/>
      <c r="L91" s="293"/>
      <c r="M91" s="293"/>
      <c r="N91" s="293"/>
      <c r="O91" s="293"/>
      <c r="P91" s="293"/>
      <c r="Q91" s="293"/>
      <c r="R91" s="293"/>
      <c r="S91" s="293"/>
      <c r="T91" s="185">
        <f t="shared" si="0"/>
        <v>0</v>
      </c>
      <c r="U91" s="293"/>
      <c r="V91" s="293"/>
      <c r="W91" s="293"/>
      <c r="X91" s="293"/>
      <c r="Y91" s="293"/>
      <c r="Z91" s="293"/>
      <c r="AA91" s="293"/>
    </row>
    <row r="92" spans="2:27" ht="12" customHeight="1">
      <c r="B92" s="73" t="s">
        <v>269</v>
      </c>
      <c r="C92" s="85">
        <v>201</v>
      </c>
      <c r="D92" s="85"/>
      <c r="E92" s="293"/>
      <c r="F92" s="293"/>
      <c r="G92" s="293"/>
      <c r="H92" s="293"/>
      <c r="I92" s="293"/>
      <c r="J92" s="293"/>
      <c r="K92" s="293"/>
      <c r="L92" s="293"/>
      <c r="M92" s="293"/>
      <c r="N92" s="293"/>
      <c r="O92" s="293"/>
      <c r="P92" s="293"/>
      <c r="Q92" s="293"/>
      <c r="R92" s="293"/>
      <c r="S92" s="293"/>
      <c r="T92" s="185">
        <f t="shared" si="0"/>
        <v>0</v>
      </c>
      <c r="U92" s="293"/>
      <c r="V92" s="293"/>
      <c r="W92" s="293"/>
      <c r="X92" s="293"/>
      <c r="Y92" s="293"/>
      <c r="Z92" s="293"/>
      <c r="AA92" s="293"/>
    </row>
    <row r="93" spans="2:27" ht="12" customHeight="1">
      <c r="B93" s="73"/>
      <c r="C93" s="85">
        <v>202</v>
      </c>
      <c r="D93" s="85"/>
      <c r="E93" s="293"/>
      <c r="F93" s="293"/>
      <c r="G93" s="293"/>
      <c r="H93" s="293"/>
      <c r="I93" s="293"/>
      <c r="J93" s="293"/>
      <c r="K93" s="293"/>
      <c r="L93" s="293"/>
      <c r="M93" s="293"/>
      <c r="N93" s="293"/>
      <c r="O93" s="293"/>
      <c r="P93" s="293"/>
      <c r="Q93" s="293"/>
      <c r="R93" s="293"/>
      <c r="S93" s="293"/>
      <c r="T93" s="185">
        <f t="shared" si="0"/>
        <v>0</v>
      </c>
      <c r="U93" s="293"/>
      <c r="V93" s="293"/>
      <c r="W93" s="293"/>
      <c r="X93" s="293"/>
      <c r="Y93" s="293"/>
      <c r="Z93" s="293"/>
      <c r="AA93" s="293"/>
    </row>
    <row r="94" spans="2:27" ht="12" customHeight="1">
      <c r="B94" s="73"/>
      <c r="C94" s="85">
        <v>237</v>
      </c>
      <c r="D94" s="85"/>
      <c r="E94" s="293"/>
      <c r="F94" s="293"/>
      <c r="G94" s="293"/>
      <c r="H94" s="293"/>
      <c r="I94" s="293"/>
      <c r="J94" s="293"/>
      <c r="K94" s="293"/>
      <c r="L94" s="293"/>
      <c r="M94" s="293"/>
      <c r="N94" s="293"/>
      <c r="O94" s="293"/>
      <c r="P94" s="293"/>
      <c r="Q94" s="293"/>
      <c r="R94" s="293"/>
      <c r="S94" s="293"/>
      <c r="T94" s="185">
        <f t="shared" si="0"/>
        <v>0</v>
      </c>
      <c r="U94" s="293"/>
      <c r="V94" s="293"/>
      <c r="W94" s="293"/>
      <c r="X94" s="293"/>
      <c r="Y94" s="293"/>
      <c r="Z94" s="293"/>
      <c r="AA94" s="293"/>
    </row>
    <row r="95" spans="2:27" ht="12" customHeight="1">
      <c r="B95" s="76"/>
      <c r="C95" s="33" t="s">
        <v>160</v>
      </c>
      <c r="D95" s="33">
        <f t="shared" ref="D95:S95" si="10">SUM(D88:D94)</f>
        <v>0</v>
      </c>
      <c r="E95" s="109">
        <f t="shared" si="10"/>
        <v>0</v>
      </c>
      <c r="F95" s="109">
        <f t="shared" si="10"/>
        <v>0</v>
      </c>
      <c r="G95" s="109">
        <f t="shared" si="10"/>
        <v>1</v>
      </c>
      <c r="H95" s="109">
        <f t="shared" si="10"/>
        <v>0</v>
      </c>
      <c r="I95" s="109">
        <f t="shared" si="10"/>
        <v>0</v>
      </c>
      <c r="J95" s="109">
        <f t="shared" si="10"/>
        <v>0</v>
      </c>
      <c r="K95" s="109">
        <f t="shared" si="10"/>
        <v>0</v>
      </c>
      <c r="L95" s="109">
        <f t="shared" si="10"/>
        <v>1</v>
      </c>
      <c r="M95" s="109">
        <f t="shared" si="10"/>
        <v>0</v>
      </c>
      <c r="N95" s="109">
        <f t="shared" si="10"/>
        <v>1</v>
      </c>
      <c r="O95" s="109">
        <f t="shared" si="10"/>
        <v>0</v>
      </c>
      <c r="P95" s="109">
        <f t="shared" si="10"/>
        <v>1</v>
      </c>
      <c r="Q95" s="109">
        <f t="shared" si="10"/>
        <v>0</v>
      </c>
      <c r="R95" s="109">
        <f t="shared" si="10"/>
        <v>0</v>
      </c>
      <c r="S95" s="109">
        <f t="shared" si="10"/>
        <v>0</v>
      </c>
      <c r="T95" s="188">
        <f t="shared" si="0"/>
        <v>4</v>
      </c>
      <c r="U95" s="293"/>
      <c r="V95" s="293"/>
      <c r="W95" s="293"/>
      <c r="X95" s="293"/>
      <c r="Y95" s="293"/>
      <c r="Z95" s="293"/>
      <c r="AA95" s="293"/>
    </row>
    <row r="96" spans="2:27" ht="12" customHeight="1">
      <c r="B96" s="72" t="s">
        <v>263</v>
      </c>
      <c r="C96" s="96">
        <v>30</v>
      </c>
      <c r="D96" s="96"/>
      <c r="E96" s="69"/>
      <c r="F96" s="69"/>
      <c r="G96" s="69"/>
      <c r="H96" s="69"/>
      <c r="I96" s="69"/>
      <c r="J96" s="69"/>
      <c r="K96" s="69"/>
      <c r="L96" s="69"/>
      <c r="M96" s="69"/>
      <c r="N96" s="69"/>
      <c r="O96" s="69"/>
      <c r="P96" s="69"/>
      <c r="Q96" s="69"/>
      <c r="R96" s="69"/>
      <c r="S96" s="69"/>
      <c r="T96" s="187">
        <f t="shared" si="0"/>
        <v>0</v>
      </c>
      <c r="U96" s="293"/>
      <c r="V96" s="293"/>
      <c r="W96" s="293"/>
      <c r="X96" s="293"/>
      <c r="Y96" s="293"/>
      <c r="Z96" s="293"/>
      <c r="AA96" s="293"/>
    </row>
    <row r="97" spans="2:27" ht="12" customHeight="1">
      <c r="B97" s="73" t="s">
        <v>254</v>
      </c>
      <c r="C97" s="85">
        <v>41</v>
      </c>
      <c r="D97" s="85"/>
      <c r="E97" s="293"/>
      <c r="F97" s="293"/>
      <c r="G97" s="293"/>
      <c r="H97" s="293"/>
      <c r="I97" s="293"/>
      <c r="J97" s="293"/>
      <c r="K97" s="293"/>
      <c r="L97" s="293"/>
      <c r="M97" s="293"/>
      <c r="N97" s="293"/>
      <c r="O97" s="293"/>
      <c r="P97" s="293"/>
      <c r="Q97" s="293"/>
      <c r="R97" s="293"/>
      <c r="S97" s="293"/>
      <c r="T97" s="185">
        <f t="shared" si="0"/>
        <v>0</v>
      </c>
      <c r="U97" s="293"/>
      <c r="V97" s="293"/>
      <c r="W97" s="293"/>
      <c r="X97" s="293"/>
      <c r="Y97" s="293"/>
      <c r="Z97" s="293"/>
      <c r="AA97" s="293"/>
    </row>
    <row r="98" spans="2:27" ht="12" customHeight="1">
      <c r="B98" s="73" t="s">
        <v>261</v>
      </c>
      <c r="C98" s="85">
        <v>101</v>
      </c>
      <c r="D98" s="85">
        <v>1</v>
      </c>
      <c r="E98" s="293">
        <v>0</v>
      </c>
      <c r="F98" s="293">
        <v>0</v>
      </c>
      <c r="G98" s="293">
        <v>0</v>
      </c>
      <c r="H98" s="293">
        <v>0</v>
      </c>
      <c r="I98" s="293">
        <v>1</v>
      </c>
      <c r="J98" s="293">
        <v>0</v>
      </c>
      <c r="K98" s="293">
        <v>0</v>
      </c>
      <c r="L98" s="293">
        <v>0</v>
      </c>
      <c r="M98" s="293">
        <v>0</v>
      </c>
      <c r="N98" s="293">
        <v>1</v>
      </c>
      <c r="O98" s="293">
        <v>2</v>
      </c>
      <c r="P98" s="293">
        <v>3</v>
      </c>
      <c r="Q98" s="293">
        <v>0</v>
      </c>
      <c r="R98" s="293">
        <v>0</v>
      </c>
      <c r="S98" s="293">
        <v>0</v>
      </c>
      <c r="T98" s="185">
        <f t="shared" si="0"/>
        <v>8</v>
      </c>
      <c r="U98" s="293"/>
      <c r="V98" s="293"/>
      <c r="W98" s="293"/>
      <c r="X98" s="293"/>
      <c r="Y98" s="293"/>
      <c r="Z98" s="293"/>
      <c r="AA98" s="293"/>
    </row>
    <row r="99" spans="2:27" ht="12" customHeight="1">
      <c r="B99" s="73" t="s">
        <v>256</v>
      </c>
      <c r="C99" s="85">
        <v>150</v>
      </c>
      <c r="D99" s="85"/>
      <c r="E99" s="293"/>
      <c r="F99" s="293"/>
      <c r="G99" s="293"/>
      <c r="H99" s="293"/>
      <c r="I99" s="293"/>
      <c r="J99" s="293"/>
      <c r="K99" s="293"/>
      <c r="L99" s="293"/>
      <c r="M99" s="293"/>
      <c r="N99" s="293"/>
      <c r="O99" s="293"/>
      <c r="P99" s="293"/>
      <c r="Q99" s="293"/>
      <c r="R99" s="293"/>
      <c r="S99" s="293"/>
      <c r="T99" s="185">
        <f t="shared" si="0"/>
        <v>0</v>
      </c>
      <c r="U99" s="293"/>
      <c r="V99" s="293"/>
      <c r="W99" s="293"/>
      <c r="X99" s="293"/>
      <c r="Y99" s="293"/>
      <c r="Z99" s="293"/>
      <c r="AA99" s="293"/>
    </row>
    <row r="100" spans="2:27" ht="12" customHeight="1">
      <c r="B100" s="73" t="s">
        <v>269</v>
      </c>
      <c r="C100" s="85">
        <v>201</v>
      </c>
      <c r="D100" s="85"/>
      <c r="E100" s="293"/>
      <c r="F100" s="293"/>
      <c r="G100" s="293"/>
      <c r="H100" s="293"/>
      <c r="I100" s="293"/>
      <c r="J100" s="293"/>
      <c r="K100" s="293"/>
      <c r="L100" s="293"/>
      <c r="M100" s="293"/>
      <c r="N100" s="293"/>
      <c r="O100" s="293"/>
      <c r="P100" s="293"/>
      <c r="Q100" s="293"/>
      <c r="R100" s="293"/>
      <c r="S100" s="293"/>
      <c r="T100" s="185">
        <f t="shared" si="0"/>
        <v>0</v>
      </c>
      <c r="U100" s="293"/>
      <c r="V100" s="293"/>
      <c r="W100" s="293"/>
      <c r="X100" s="293"/>
      <c r="Y100" s="293"/>
      <c r="Z100" s="293"/>
      <c r="AA100" s="293"/>
    </row>
    <row r="101" spans="2:27" ht="12" customHeight="1">
      <c r="B101" s="73"/>
      <c r="C101" s="85">
        <v>202</v>
      </c>
      <c r="D101" s="85"/>
      <c r="E101" s="293"/>
      <c r="F101" s="293"/>
      <c r="G101" s="293"/>
      <c r="H101" s="293"/>
      <c r="I101" s="293"/>
      <c r="J101" s="293"/>
      <c r="K101" s="293"/>
      <c r="L101" s="293"/>
      <c r="M101" s="293"/>
      <c r="N101" s="293"/>
      <c r="O101" s="293"/>
      <c r="P101" s="293"/>
      <c r="Q101" s="293"/>
      <c r="R101" s="293"/>
      <c r="S101" s="293"/>
      <c r="T101" s="185">
        <f t="shared" si="0"/>
        <v>0</v>
      </c>
      <c r="U101" s="293"/>
      <c r="V101" s="293"/>
      <c r="W101" s="293"/>
      <c r="X101" s="293"/>
      <c r="Y101" s="293"/>
      <c r="Z101" s="293"/>
      <c r="AA101" s="293"/>
    </row>
    <row r="102" spans="2:27" ht="12" customHeight="1">
      <c r="B102" s="73"/>
      <c r="C102" s="85">
        <v>237</v>
      </c>
      <c r="D102" s="85"/>
      <c r="E102" s="293"/>
      <c r="F102" s="293"/>
      <c r="G102" s="293"/>
      <c r="H102" s="293"/>
      <c r="I102" s="293"/>
      <c r="J102" s="293"/>
      <c r="K102" s="293"/>
      <c r="L102" s="293"/>
      <c r="M102" s="293"/>
      <c r="N102" s="293"/>
      <c r="O102" s="293"/>
      <c r="P102" s="293"/>
      <c r="Q102" s="293"/>
      <c r="R102" s="293"/>
      <c r="S102" s="293"/>
      <c r="T102" s="185">
        <f t="shared" si="0"/>
        <v>0</v>
      </c>
      <c r="U102" s="293"/>
      <c r="V102" s="293"/>
      <c r="W102" s="293"/>
      <c r="X102" s="293"/>
      <c r="Y102" s="293"/>
      <c r="Z102" s="293"/>
      <c r="AA102" s="293"/>
    </row>
    <row r="103" spans="2:27" ht="12" customHeight="1">
      <c r="B103" s="76"/>
      <c r="C103" s="33" t="s">
        <v>160</v>
      </c>
      <c r="D103" s="33">
        <f t="shared" ref="D103:S103" si="11">SUM(D96:D102)</f>
        <v>1</v>
      </c>
      <c r="E103" s="109">
        <f t="shared" si="11"/>
        <v>0</v>
      </c>
      <c r="F103" s="109">
        <f t="shared" si="11"/>
        <v>0</v>
      </c>
      <c r="G103" s="109">
        <f t="shared" si="11"/>
        <v>0</v>
      </c>
      <c r="H103" s="109">
        <f t="shared" si="11"/>
        <v>0</v>
      </c>
      <c r="I103" s="109">
        <f t="shared" si="11"/>
        <v>1</v>
      </c>
      <c r="J103" s="109">
        <f t="shared" si="11"/>
        <v>0</v>
      </c>
      <c r="K103" s="109">
        <f t="shared" si="11"/>
        <v>0</v>
      </c>
      <c r="L103" s="109">
        <f t="shared" si="11"/>
        <v>0</v>
      </c>
      <c r="M103" s="109">
        <f t="shared" si="11"/>
        <v>0</v>
      </c>
      <c r="N103" s="109">
        <f t="shared" si="11"/>
        <v>1</v>
      </c>
      <c r="O103" s="109">
        <f t="shared" si="11"/>
        <v>2</v>
      </c>
      <c r="P103" s="109">
        <f t="shared" si="11"/>
        <v>3</v>
      </c>
      <c r="Q103" s="109">
        <f t="shared" si="11"/>
        <v>0</v>
      </c>
      <c r="R103" s="109">
        <f t="shared" si="11"/>
        <v>0</v>
      </c>
      <c r="S103" s="109">
        <f t="shared" si="11"/>
        <v>0</v>
      </c>
      <c r="T103" s="188">
        <f t="shared" si="0"/>
        <v>8</v>
      </c>
      <c r="U103" s="293"/>
      <c r="V103" s="293"/>
      <c r="W103" s="293"/>
      <c r="X103" s="293"/>
      <c r="Y103" s="293"/>
      <c r="Z103" s="293"/>
      <c r="AA103" s="293"/>
    </row>
    <row r="104" spans="2:27" ht="12" customHeight="1">
      <c r="B104" s="72" t="s">
        <v>263</v>
      </c>
      <c r="C104" s="96">
        <v>30</v>
      </c>
      <c r="D104" s="96"/>
      <c r="E104" s="69"/>
      <c r="F104" s="69"/>
      <c r="G104" s="69"/>
      <c r="H104" s="69"/>
      <c r="I104" s="69"/>
      <c r="J104" s="69"/>
      <c r="K104" s="69"/>
      <c r="L104" s="69"/>
      <c r="M104" s="69"/>
      <c r="N104" s="69"/>
      <c r="O104" s="69"/>
      <c r="P104" s="69"/>
      <c r="Q104" s="69"/>
      <c r="R104" s="69"/>
      <c r="S104" s="69"/>
      <c r="T104" s="187">
        <f t="shared" si="0"/>
        <v>0</v>
      </c>
      <c r="U104" s="293"/>
      <c r="V104" s="293"/>
      <c r="W104" s="293"/>
      <c r="X104" s="293"/>
      <c r="Y104" s="293"/>
      <c r="Z104" s="293"/>
      <c r="AA104" s="293"/>
    </row>
    <row r="105" spans="2:27" ht="12" customHeight="1">
      <c r="B105" s="73" t="s">
        <v>254</v>
      </c>
      <c r="C105" s="85">
        <v>41</v>
      </c>
      <c r="D105" s="85"/>
      <c r="E105" s="293"/>
      <c r="F105" s="293"/>
      <c r="G105" s="293"/>
      <c r="H105" s="293"/>
      <c r="I105" s="293"/>
      <c r="J105" s="293"/>
      <c r="K105" s="293"/>
      <c r="L105" s="293"/>
      <c r="M105" s="293"/>
      <c r="N105" s="293"/>
      <c r="O105" s="293"/>
      <c r="P105" s="293"/>
      <c r="Q105" s="293"/>
      <c r="R105" s="293"/>
      <c r="S105" s="293"/>
      <c r="T105" s="185">
        <f t="shared" si="0"/>
        <v>0</v>
      </c>
      <c r="U105" s="293"/>
      <c r="V105" s="293"/>
      <c r="W105" s="293"/>
      <c r="X105" s="293"/>
      <c r="Y105" s="293"/>
      <c r="Z105" s="293"/>
      <c r="AA105" s="293"/>
    </row>
    <row r="106" spans="2:27" ht="12" customHeight="1">
      <c r="B106" s="73" t="s">
        <v>261</v>
      </c>
      <c r="C106" s="85">
        <v>101</v>
      </c>
      <c r="D106" s="85">
        <v>1</v>
      </c>
      <c r="E106" s="293">
        <v>1</v>
      </c>
      <c r="F106" s="293">
        <v>0</v>
      </c>
      <c r="G106" s="293">
        <v>0</v>
      </c>
      <c r="H106" s="293">
        <v>0</v>
      </c>
      <c r="I106" s="293">
        <v>2</v>
      </c>
      <c r="J106" s="293">
        <v>1</v>
      </c>
      <c r="K106" s="293">
        <v>0</v>
      </c>
      <c r="L106" s="293">
        <v>0</v>
      </c>
      <c r="M106" s="293">
        <v>3</v>
      </c>
      <c r="N106" s="293">
        <v>2</v>
      </c>
      <c r="O106" s="293">
        <v>6</v>
      </c>
      <c r="P106" s="293">
        <v>1</v>
      </c>
      <c r="Q106" s="293">
        <v>1</v>
      </c>
      <c r="R106" s="293">
        <v>0</v>
      </c>
      <c r="S106" s="293">
        <v>0</v>
      </c>
      <c r="T106" s="185">
        <f t="shared" si="0"/>
        <v>18</v>
      </c>
      <c r="U106" s="293"/>
      <c r="V106" s="293"/>
      <c r="W106" s="293"/>
      <c r="X106" s="293"/>
      <c r="Y106" s="293"/>
      <c r="Z106" s="293"/>
      <c r="AA106" s="293"/>
    </row>
    <row r="107" spans="2:27" ht="12" customHeight="1">
      <c r="B107" s="73" t="s">
        <v>256</v>
      </c>
      <c r="C107" s="85">
        <v>150</v>
      </c>
      <c r="D107" s="85"/>
      <c r="E107" s="293"/>
      <c r="F107" s="293"/>
      <c r="G107" s="293"/>
      <c r="H107" s="293"/>
      <c r="I107" s="293"/>
      <c r="J107" s="293"/>
      <c r="K107" s="293"/>
      <c r="L107" s="293"/>
      <c r="M107" s="293"/>
      <c r="N107" s="293"/>
      <c r="O107" s="293"/>
      <c r="P107" s="293"/>
      <c r="Q107" s="293"/>
      <c r="R107" s="293"/>
      <c r="S107" s="293"/>
      <c r="T107" s="185">
        <f t="shared" si="0"/>
        <v>0</v>
      </c>
      <c r="U107" s="293"/>
      <c r="V107" s="293"/>
      <c r="W107" s="293"/>
      <c r="X107" s="293"/>
      <c r="Y107" s="293"/>
      <c r="Z107" s="293"/>
      <c r="AA107" s="293"/>
    </row>
    <row r="108" spans="2:27" ht="12" customHeight="1">
      <c r="B108" s="73" t="s">
        <v>270</v>
      </c>
      <c r="C108" s="85">
        <v>201</v>
      </c>
      <c r="D108" s="85"/>
      <c r="E108" s="293"/>
      <c r="F108" s="293"/>
      <c r="G108" s="293"/>
      <c r="H108" s="293"/>
      <c r="I108" s="293"/>
      <c r="J108" s="293"/>
      <c r="K108" s="293"/>
      <c r="L108" s="293"/>
      <c r="M108" s="293"/>
      <c r="N108" s="293"/>
      <c r="O108" s="293"/>
      <c r="P108" s="293"/>
      <c r="Q108" s="293"/>
      <c r="R108" s="293"/>
      <c r="S108" s="293"/>
      <c r="T108" s="185">
        <f t="shared" si="0"/>
        <v>0</v>
      </c>
      <c r="U108" s="293"/>
      <c r="V108" s="293"/>
      <c r="W108" s="293"/>
      <c r="X108" s="293"/>
      <c r="Y108" s="293"/>
      <c r="Z108" s="293"/>
      <c r="AA108" s="293"/>
    </row>
    <row r="109" spans="2:27" ht="12" customHeight="1">
      <c r="B109" s="73"/>
      <c r="C109" s="85">
        <v>202</v>
      </c>
      <c r="D109" s="85"/>
      <c r="E109" s="293"/>
      <c r="F109" s="293"/>
      <c r="G109" s="293"/>
      <c r="H109" s="293"/>
      <c r="I109" s="293"/>
      <c r="J109" s="293"/>
      <c r="K109" s="293"/>
      <c r="L109" s="293"/>
      <c r="M109" s="293"/>
      <c r="N109" s="293"/>
      <c r="O109" s="293"/>
      <c r="P109" s="293"/>
      <c r="Q109" s="293"/>
      <c r="R109" s="293"/>
      <c r="S109" s="293"/>
      <c r="T109" s="185">
        <f t="shared" si="0"/>
        <v>0</v>
      </c>
      <c r="U109" s="293"/>
      <c r="V109" s="293"/>
      <c r="W109" s="293"/>
      <c r="X109" s="293"/>
      <c r="Y109" s="293"/>
      <c r="Z109" s="293"/>
      <c r="AA109" s="293"/>
    </row>
    <row r="110" spans="2:27" ht="12" customHeight="1">
      <c r="B110" s="73"/>
      <c r="C110" s="85">
        <v>237</v>
      </c>
      <c r="D110" s="85"/>
      <c r="E110" s="293"/>
      <c r="F110" s="293"/>
      <c r="G110" s="293"/>
      <c r="H110" s="293"/>
      <c r="I110" s="293"/>
      <c r="J110" s="293"/>
      <c r="K110" s="293"/>
      <c r="L110" s="293"/>
      <c r="M110" s="293"/>
      <c r="N110" s="293"/>
      <c r="O110" s="293"/>
      <c r="P110" s="293"/>
      <c r="Q110" s="293"/>
      <c r="R110" s="293"/>
      <c r="S110" s="293"/>
      <c r="T110" s="185">
        <f t="shared" si="0"/>
        <v>0</v>
      </c>
      <c r="U110" s="293"/>
      <c r="V110" s="293"/>
      <c r="W110" s="293"/>
      <c r="X110" s="293"/>
      <c r="Y110" s="293"/>
      <c r="Z110" s="293"/>
      <c r="AA110" s="293"/>
    </row>
    <row r="111" spans="2:27" ht="12" customHeight="1">
      <c r="B111" s="76"/>
      <c r="C111" s="33" t="s">
        <v>160</v>
      </c>
      <c r="D111" s="33">
        <f t="shared" ref="D111:S111" si="12">SUM(D104:D110)</f>
        <v>1</v>
      </c>
      <c r="E111" s="109">
        <f t="shared" si="12"/>
        <v>1</v>
      </c>
      <c r="F111" s="109">
        <f t="shared" si="12"/>
        <v>0</v>
      </c>
      <c r="G111" s="109">
        <f t="shared" si="12"/>
        <v>0</v>
      </c>
      <c r="H111" s="109">
        <f t="shared" si="12"/>
        <v>0</v>
      </c>
      <c r="I111" s="109">
        <f t="shared" si="12"/>
        <v>2</v>
      </c>
      <c r="J111" s="109">
        <f t="shared" si="12"/>
        <v>1</v>
      </c>
      <c r="K111" s="109">
        <f t="shared" si="12"/>
        <v>0</v>
      </c>
      <c r="L111" s="109">
        <f t="shared" si="12"/>
        <v>0</v>
      </c>
      <c r="M111" s="109">
        <f t="shared" si="12"/>
        <v>3</v>
      </c>
      <c r="N111" s="109">
        <f t="shared" si="12"/>
        <v>2</v>
      </c>
      <c r="O111" s="109">
        <f t="shared" si="12"/>
        <v>6</v>
      </c>
      <c r="P111" s="109">
        <f t="shared" si="12"/>
        <v>1</v>
      </c>
      <c r="Q111" s="109">
        <f t="shared" si="12"/>
        <v>1</v>
      </c>
      <c r="R111" s="109">
        <f t="shared" si="12"/>
        <v>0</v>
      </c>
      <c r="S111" s="109">
        <f t="shared" si="12"/>
        <v>0</v>
      </c>
      <c r="T111" s="188">
        <f t="shared" si="0"/>
        <v>18</v>
      </c>
      <c r="U111" s="293"/>
      <c r="V111" s="293"/>
      <c r="W111" s="293"/>
      <c r="X111" s="293"/>
      <c r="Y111" s="293"/>
      <c r="Z111" s="293"/>
      <c r="AA111" s="293"/>
    </row>
    <row r="112" spans="2:27" ht="12" customHeight="1">
      <c r="B112" s="72" t="s">
        <v>260</v>
      </c>
      <c r="C112" s="96">
        <v>30</v>
      </c>
      <c r="D112" s="96"/>
      <c r="E112" s="69"/>
      <c r="F112" s="69"/>
      <c r="G112" s="69"/>
      <c r="H112" s="69"/>
      <c r="I112" s="69"/>
      <c r="J112" s="69"/>
      <c r="K112" s="69"/>
      <c r="L112" s="69"/>
      <c r="M112" s="69"/>
      <c r="N112" s="69"/>
      <c r="O112" s="69"/>
      <c r="P112" s="69"/>
      <c r="Q112" s="69"/>
      <c r="R112" s="69"/>
      <c r="S112" s="69"/>
      <c r="T112" s="187">
        <f t="shared" si="0"/>
        <v>0</v>
      </c>
      <c r="U112" s="293"/>
      <c r="V112" s="293"/>
      <c r="W112" s="293"/>
      <c r="X112" s="293"/>
      <c r="Y112" s="293"/>
      <c r="Z112" s="293"/>
      <c r="AA112" s="293"/>
    </row>
    <row r="113" spans="2:27" ht="12" customHeight="1">
      <c r="B113" s="73" t="s">
        <v>254</v>
      </c>
      <c r="C113" s="85">
        <v>41</v>
      </c>
      <c r="D113" s="85"/>
      <c r="E113" s="293"/>
      <c r="F113" s="293"/>
      <c r="G113" s="293"/>
      <c r="H113" s="293"/>
      <c r="I113" s="293"/>
      <c r="J113" s="293"/>
      <c r="K113" s="293"/>
      <c r="L113" s="293"/>
      <c r="M113" s="293"/>
      <c r="N113" s="293"/>
      <c r="O113" s="293"/>
      <c r="P113" s="293"/>
      <c r="Q113" s="293"/>
      <c r="R113" s="293"/>
      <c r="S113" s="293"/>
      <c r="T113" s="185">
        <f t="shared" si="0"/>
        <v>0</v>
      </c>
      <c r="U113" s="293"/>
      <c r="V113" s="293"/>
      <c r="W113" s="293"/>
      <c r="X113" s="293"/>
      <c r="Y113" s="293"/>
      <c r="Z113" s="293"/>
      <c r="AA113" s="293"/>
    </row>
    <row r="114" spans="2:27" ht="12" customHeight="1">
      <c r="B114" s="73" t="s">
        <v>261</v>
      </c>
      <c r="C114" s="85">
        <v>101</v>
      </c>
      <c r="D114" s="85">
        <v>0</v>
      </c>
      <c r="E114" s="293">
        <v>0</v>
      </c>
      <c r="F114" s="293">
        <v>0</v>
      </c>
      <c r="G114" s="293">
        <v>0</v>
      </c>
      <c r="H114" s="293">
        <v>0</v>
      </c>
      <c r="I114" s="293">
        <v>0</v>
      </c>
      <c r="J114" s="293">
        <v>0</v>
      </c>
      <c r="K114" s="293">
        <v>0</v>
      </c>
      <c r="L114" s="293">
        <v>0</v>
      </c>
      <c r="M114" s="293">
        <v>0</v>
      </c>
      <c r="N114" s="293">
        <v>0</v>
      </c>
      <c r="O114" s="293">
        <v>0</v>
      </c>
      <c r="P114" s="293">
        <v>0</v>
      </c>
      <c r="Q114" s="293">
        <v>1</v>
      </c>
      <c r="R114" s="293">
        <v>0</v>
      </c>
      <c r="S114" s="293">
        <v>0</v>
      </c>
      <c r="T114" s="185">
        <f t="shared" si="0"/>
        <v>1</v>
      </c>
      <c r="U114" s="293"/>
      <c r="V114" s="293"/>
      <c r="W114" s="293"/>
      <c r="X114" s="293"/>
      <c r="Y114" s="293"/>
      <c r="Z114" s="293"/>
      <c r="AA114" s="293"/>
    </row>
    <row r="115" spans="2:27" ht="12" customHeight="1">
      <c r="B115" s="73" t="s">
        <v>256</v>
      </c>
      <c r="C115" s="85">
        <v>150</v>
      </c>
      <c r="D115" s="85"/>
      <c r="E115" s="293"/>
      <c r="F115" s="293"/>
      <c r="G115" s="293"/>
      <c r="H115" s="293"/>
      <c r="I115" s="293"/>
      <c r="J115" s="293"/>
      <c r="K115" s="293"/>
      <c r="L115" s="293"/>
      <c r="M115" s="293"/>
      <c r="N115" s="293"/>
      <c r="O115" s="293"/>
      <c r="P115" s="293"/>
      <c r="Q115" s="293"/>
      <c r="R115" s="293"/>
      <c r="S115" s="293"/>
      <c r="T115" s="185">
        <f t="shared" si="0"/>
        <v>0</v>
      </c>
      <c r="U115" s="293"/>
      <c r="V115" s="293"/>
      <c r="W115" s="293"/>
      <c r="X115" s="293"/>
      <c r="Y115" s="293"/>
      <c r="Z115" s="293"/>
      <c r="AA115" s="293"/>
    </row>
    <row r="116" spans="2:27" ht="12" customHeight="1">
      <c r="B116" s="73" t="s">
        <v>271</v>
      </c>
      <c r="C116" s="85">
        <v>201</v>
      </c>
      <c r="D116" s="85"/>
      <c r="E116" s="293"/>
      <c r="F116" s="293"/>
      <c r="G116" s="293"/>
      <c r="H116" s="293"/>
      <c r="I116" s="293"/>
      <c r="J116" s="293"/>
      <c r="K116" s="293"/>
      <c r="L116" s="293"/>
      <c r="M116" s="293"/>
      <c r="N116" s="293"/>
      <c r="O116" s="293"/>
      <c r="P116" s="293"/>
      <c r="Q116" s="293"/>
      <c r="R116" s="293"/>
      <c r="S116" s="293"/>
      <c r="T116" s="185">
        <f t="shared" si="0"/>
        <v>0</v>
      </c>
      <c r="U116" s="293"/>
      <c r="V116" s="293"/>
      <c r="W116" s="293"/>
      <c r="X116" s="293"/>
      <c r="Y116" s="293"/>
      <c r="Z116" s="293"/>
      <c r="AA116" s="293"/>
    </row>
    <row r="117" spans="2:27" ht="12" customHeight="1">
      <c r="B117" s="73"/>
      <c r="C117" s="85">
        <v>202</v>
      </c>
      <c r="D117" s="85"/>
      <c r="E117" s="293"/>
      <c r="F117" s="293"/>
      <c r="G117" s="293"/>
      <c r="H117" s="293"/>
      <c r="I117" s="293"/>
      <c r="J117" s="293"/>
      <c r="K117" s="293"/>
      <c r="L117" s="293"/>
      <c r="M117" s="293"/>
      <c r="N117" s="293"/>
      <c r="O117" s="293"/>
      <c r="P117" s="293"/>
      <c r="Q117" s="293"/>
      <c r="R117" s="293"/>
      <c r="S117" s="293"/>
      <c r="T117" s="185">
        <f t="shared" si="0"/>
        <v>0</v>
      </c>
      <c r="U117" s="293"/>
      <c r="V117" s="293"/>
      <c r="W117" s="293"/>
      <c r="X117" s="293"/>
      <c r="Y117" s="293"/>
      <c r="Z117" s="293"/>
      <c r="AA117" s="293"/>
    </row>
    <row r="118" spans="2:27" ht="12" customHeight="1">
      <c r="B118" s="73"/>
      <c r="C118" s="85">
        <v>237</v>
      </c>
      <c r="D118" s="85"/>
      <c r="E118" s="293"/>
      <c r="F118" s="293"/>
      <c r="G118" s="293"/>
      <c r="H118" s="293"/>
      <c r="I118" s="293"/>
      <c r="J118" s="293"/>
      <c r="K118" s="293"/>
      <c r="L118" s="293"/>
      <c r="M118" s="293"/>
      <c r="N118" s="293"/>
      <c r="O118" s="293"/>
      <c r="P118" s="293"/>
      <c r="Q118" s="293"/>
      <c r="R118" s="293"/>
      <c r="S118" s="293"/>
      <c r="T118" s="185">
        <f t="shared" si="0"/>
        <v>0</v>
      </c>
      <c r="U118" s="293"/>
      <c r="V118" s="293"/>
      <c r="W118" s="293"/>
      <c r="X118" s="293"/>
      <c r="Y118" s="293"/>
      <c r="Z118" s="293"/>
      <c r="AA118" s="293"/>
    </row>
    <row r="119" spans="2:27" ht="12" customHeight="1">
      <c r="B119" s="76"/>
      <c r="C119" s="33" t="s">
        <v>160</v>
      </c>
      <c r="D119" s="33">
        <f t="shared" ref="D119:S119" si="13">SUM(D112:D118)</f>
        <v>0</v>
      </c>
      <c r="E119" s="109">
        <f t="shared" si="13"/>
        <v>0</v>
      </c>
      <c r="F119" s="109">
        <f t="shared" si="13"/>
        <v>0</v>
      </c>
      <c r="G119" s="109">
        <f t="shared" si="13"/>
        <v>0</v>
      </c>
      <c r="H119" s="109">
        <f t="shared" si="13"/>
        <v>0</v>
      </c>
      <c r="I119" s="109">
        <f t="shared" si="13"/>
        <v>0</v>
      </c>
      <c r="J119" s="109">
        <f t="shared" si="13"/>
        <v>0</v>
      </c>
      <c r="K119" s="109">
        <f t="shared" si="13"/>
        <v>0</v>
      </c>
      <c r="L119" s="109">
        <f t="shared" si="13"/>
        <v>0</v>
      </c>
      <c r="M119" s="109">
        <f t="shared" si="13"/>
        <v>0</v>
      </c>
      <c r="N119" s="109">
        <f t="shared" si="13"/>
        <v>0</v>
      </c>
      <c r="O119" s="109">
        <f t="shared" si="13"/>
        <v>0</v>
      </c>
      <c r="P119" s="109">
        <f t="shared" si="13"/>
        <v>0</v>
      </c>
      <c r="Q119" s="109">
        <f t="shared" si="13"/>
        <v>1</v>
      </c>
      <c r="R119" s="109">
        <f t="shared" si="13"/>
        <v>0</v>
      </c>
      <c r="S119" s="109">
        <f t="shared" si="13"/>
        <v>0</v>
      </c>
      <c r="T119" s="188">
        <f t="shared" si="0"/>
        <v>1</v>
      </c>
      <c r="U119" s="293"/>
      <c r="V119" s="293"/>
      <c r="W119" s="293"/>
      <c r="X119" s="293"/>
      <c r="Y119" s="293"/>
      <c r="Z119" s="293"/>
      <c r="AA119" s="293"/>
    </row>
    <row r="120" spans="2:27" ht="12" customHeight="1">
      <c r="B120" s="72" t="s">
        <v>265</v>
      </c>
      <c r="C120" s="96">
        <v>30</v>
      </c>
      <c r="D120" s="96"/>
      <c r="E120" s="69"/>
      <c r="F120" s="69"/>
      <c r="G120" s="69"/>
      <c r="H120" s="69"/>
      <c r="I120" s="69"/>
      <c r="J120" s="69"/>
      <c r="K120" s="69"/>
      <c r="L120" s="69"/>
      <c r="M120" s="69"/>
      <c r="N120" s="69"/>
      <c r="O120" s="69"/>
      <c r="P120" s="69"/>
      <c r="Q120" s="69"/>
      <c r="R120" s="69"/>
      <c r="S120" s="69"/>
      <c r="T120" s="187">
        <f t="shared" si="0"/>
        <v>0</v>
      </c>
      <c r="U120" s="293"/>
      <c r="V120" s="293"/>
      <c r="W120" s="293"/>
      <c r="X120" s="293"/>
      <c r="Y120" s="293"/>
      <c r="Z120" s="293"/>
      <c r="AA120" s="293"/>
    </row>
    <row r="121" spans="2:27" ht="12" customHeight="1">
      <c r="B121" s="73" t="s">
        <v>254</v>
      </c>
      <c r="C121" s="85">
        <v>41</v>
      </c>
      <c r="D121" s="85"/>
      <c r="E121" s="293"/>
      <c r="F121" s="293"/>
      <c r="G121" s="293"/>
      <c r="H121" s="293"/>
      <c r="I121" s="293"/>
      <c r="J121" s="293"/>
      <c r="K121" s="293"/>
      <c r="L121" s="293"/>
      <c r="M121" s="293"/>
      <c r="N121" s="293"/>
      <c r="O121" s="293"/>
      <c r="P121" s="293"/>
      <c r="Q121" s="293"/>
      <c r="R121" s="293"/>
      <c r="S121" s="293"/>
      <c r="T121" s="185">
        <f t="shared" si="0"/>
        <v>0</v>
      </c>
      <c r="U121" s="293"/>
      <c r="V121" s="293"/>
      <c r="W121" s="293"/>
      <c r="X121" s="293"/>
      <c r="Y121" s="293"/>
      <c r="Z121" s="293"/>
      <c r="AA121" s="293"/>
    </row>
    <row r="122" spans="2:27" ht="12" customHeight="1">
      <c r="B122" s="73" t="s">
        <v>273</v>
      </c>
      <c r="C122" s="85">
        <v>101</v>
      </c>
      <c r="D122" s="85"/>
      <c r="E122" s="293"/>
      <c r="F122" s="293"/>
      <c r="G122" s="293"/>
      <c r="H122" s="293"/>
      <c r="I122" s="293"/>
      <c r="J122" s="293"/>
      <c r="K122" s="293"/>
      <c r="L122" s="293"/>
      <c r="M122" s="293"/>
      <c r="N122" s="293"/>
      <c r="O122" s="293"/>
      <c r="P122" s="293"/>
      <c r="Q122" s="293"/>
      <c r="R122" s="293"/>
      <c r="S122" s="293"/>
      <c r="T122" s="185">
        <f t="shared" si="0"/>
        <v>0</v>
      </c>
      <c r="U122" s="293"/>
      <c r="V122" s="293"/>
      <c r="W122" s="293"/>
      <c r="X122" s="293"/>
      <c r="Y122" s="293"/>
      <c r="Z122" s="293"/>
      <c r="AA122" s="293"/>
    </row>
    <row r="123" spans="2:27" ht="12" customHeight="1">
      <c r="B123" s="73"/>
      <c r="C123" s="85">
        <v>150</v>
      </c>
      <c r="D123" s="85"/>
      <c r="E123" s="293"/>
      <c r="F123" s="293"/>
      <c r="G123" s="293"/>
      <c r="H123" s="293"/>
      <c r="I123" s="293"/>
      <c r="J123" s="293"/>
      <c r="K123" s="293"/>
      <c r="L123" s="293"/>
      <c r="M123" s="293"/>
      <c r="N123" s="293"/>
      <c r="O123" s="293"/>
      <c r="P123" s="293"/>
      <c r="Q123" s="293"/>
      <c r="R123" s="293"/>
      <c r="S123" s="293"/>
      <c r="T123" s="185">
        <f t="shared" si="0"/>
        <v>0</v>
      </c>
      <c r="U123" s="293"/>
      <c r="V123" s="293"/>
      <c r="W123" s="293"/>
      <c r="X123" s="293"/>
      <c r="Y123" s="293"/>
      <c r="Z123" s="293"/>
      <c r="AA123" s="293"/>
    </row>
    <row r="124" spans="2:27" ht="12" customHeight="1">
      <c r="B124" s="73"/>
      <c r="C124" s="85">
        <v>201</v>
      </c>
      <c r="D124" s="85">
        <v>0</v>
      </c>
      <c r="E124" s="293">
        <v>0</v>
      </c>
      <c r="F124" s="293">
        <v>0</v>
      </c>
      <c r="G124" s="293">
        <v>3</v>
      </c>
      <c r="H124" s="293">
        <v>2</v>
      </c>
      <c r="I124" s="293">
        <v>3</v>
      </c>
      <c r="J124" s="293">
        <v>2</v>
      </c>
      <c r="K124" s="293">
        <v>2</v>
      </c>
      <c r="L124" s="293">
        <v>4</v>
      </c>
      <c r="M124" s="293">
        <v>3</v>
      </c>
      <c r="N124" s="293">
        <v>2</v>
      </c>
      <c r="O124" s="293">
        <v>4</v>
      </c>
      <c r="P124" s="293">
        <v>1</v>
      </c>
      <c r="Q124" s="293">
        <v>0</v>
      </c>
      <c r="R124" s="293">
        <v>0</v>
      </c>
      <c r="S124" s="293">
        <v>0</v>
      </c>
      <c r="T124" s="185">
        <f t="shared" si="0"/>
        <v>26</v>
      </c>
      <c r="U124" s="293"/>
      <c r="V124" s="293"/>
      <c r="W124" s="293"/>
      <c r="X124" s="293"/>
      <c r="Y124" s="293"/>
      <c r="Z124" s="293"/>
      <c r="AA124" s="293"/>
    </row>
    <row r="125" spans="2:27" ht="12" customHeight="1">
      <c r="B125" s="73"/>
      <c r="C125" s="85">
        <v>202</v>
      </c>
      <c r="D125" s="85"/>
      <c r="E125" s="293"/>
      <c r="F125" s="293"/>
      <c r="G125" s="293"/>
      <c r="H125" s="293"/>
      <c r="I125" s="293"/>
      <c r="J125" s="293"/>
      <c r="K125" s="293"/>
      <c r="L125" s="293"/>
      <c r="M125" s="293"/>
      <c r="N125" s="293"/>
      <c r="O125" s="293"/>
      <c r="P125" s="293"/>
      <c r="Q125" s="293"/>
      <c r="R125" s="293"/>
      <c r="S125" s="293"/>
      <c r="T125" s="185">
        <f t="shared" si="0"/>
        <v>0</v>
      </c>
      <c r="U125" s="293"/>
      <c r="V125" s="293"/>
      <c r="W125" s="293"/>
      <c r="X125" s="293"/>
      <c r="Y125" s="293"/>
      <c r="Z125" s="293"/>
      <c r="AA125" s="293"/>
    </row>
    <row r="126" spans="2:27" ht="12" customHeight="1">
      <c r="B126" s="164"/>
      <c r="C126" s="85">
        <v>237</v>
      </c>
      <c r="D126" s="85"/>
      <c r="E126" s="293"/>
      <c r="F126" s="293"/>
      <c r="G126" s="293"/>
      <c r="H126" s="293"/>
      <c r="I126" s="293"/>
      <c r="J126" s="293"/>
      <c r="K126" s="293"/>
      <c r="L126" s="293"/>
      <c r="M126" s="293"/>
      <c r="N126" s="293"/>
      <c r="O126" s="293"/>
      <c r="P126" s="293"/>
      <c r="Q126" s="293"/>
      <c r="R126" s="293"/>
      <c r="S126" s="293"/>
      <c r="T126" s="185">
        <f t="shared" si="0"/>
        <v>0</v>
      </c>
      <c r="U126" s="293"/>
      <c r="V126" s="293"/>
      <c r="W126" s="293"/>
      <c r="X126" s="293"/>
      <c r="Y126" s="293"/>
      <c r="Z126" s="293"/>
      <c r="AA126" s="293"/>
    </row>
    <row r="127" spans="2:27" ht="12" customHeight="1">
      <c r="B127" s="165"/>
      <c r="C127" s="33" t="s">
        <v>160</v>
      </c>
      <c r="D127" s="33">
        <f t="shared" ref="D127:S127" si="14">SUM(D120:D126)</f>
        <v>0</v>
      </c>
      <c r="E127" s="109">
        <f t="shared" si="14"/>
        <v>0</v>
      </c>
      <c r="F127" s="109">
        <f t="shared" si="14"/>
        <v>0</v>
      </c>
      <c r="G127" s="109">
        <f t="shared" si="14"/>
        <v>3</v>
      </c>
      <c r="H127" s="109">
        <f t="shared" si="14"/>
        <v>2</v>
      </c>
      <c r="I127" s="109">
        <f t="shared" si="14"/>
        <v>3</v>
      </c>
      <c r="J127" s="109">
        <f t="shared" si="14"/>
        <v>2</v>
      </c>
      <c r="K127" s="109">
        <f t="shared" si="14"/>
        <v>2</v>
      </c>
      <c r="L127" s="109">
        <f t="shared" si="14"/>
        <v>4</v>
      </c>
      <c r="M127" s="109">
        <f t="shared" si="14"/>
        <v>3</v>
      </c>
      <c r="N127" s="109">
        <f t="shared" si="14"/>
        <v>2</v>
      </c>
      <c r="O127" s="109">
        <f t="shared" si="14"/>
        <v>4</v>
      </c>
      <c r="P127" s="109">
        <f t="shared" si="14"/>
        <v>1</v>
      </c>
      <c r="Q127" s="109">
        <f t="shared" si="14"/>
        <v>0</v>
      </c>
      <c r="R127" s="109">
        <f t="shared" si="14"/>
        <v>0</v>
      </c>
      <c r="S127" s="109">
        <f t="shared" si="14"/>
        <v>0</v>
      </c>
      <c r="T127" s="188">
        <f t="shared" si="0"/>
        <v>26</v>
      </c>
      <c r="U127" s="293"/>
      <c r="V127" s="293"/>
      <c r="W127" s="293"/>
      <c r="X127" s="293"/>
      <c r="Y127" s="293"/>
      <c r="Z127" s="293"/>
      <c r="AA127" s="293"/>
    </row>
    <row r="128" spans="2:27" ht="12" customHeight="1">
      <c r="B128" s="72" t="s">
        <v>260</v>
      </c>
      <c r="C128" s="96">
        <v>30</v>
      </c>
      <c r="D128" s="96"/>
      <c r="E128" s="69"/>
      <c r="F128" s="69"/>
      <c r="G128" s="69"/>
      <c r="H128" s="69"/>
      <c r="I128" s="69"/>
      <c r="J128" s="69"/>
      <c r="K128" s="69"/>
      <c r="L128" s="69"/>
      <c r="M128" s="69"/>
      <c r="N128" s="69"/>
      <c r="O128" s="69"/>
      <c r="P128" s="69"/>
      <c r="Q128" s="69"/>
      <c r="R128" s="69"/>
      <c r="S128" s="69"/>
      <c r="T128" s="187">
        <f t="shared" si="0"/>
        <v>0</v>
      </c>
      <c r="U128" s="293"/>
      <c r="V128" s="293"/>
      <c r="W128" s="293"/>
      <c r="X128" s="293"/>
      <c r="Y128" s="293"/>
      <c r="Z128" s="293"/>
      <c r="AA128" s="293"/>
    </row>
    <row r="129" spans="2:27" ht="12" customHeight="1">
      <c r="B129" s="73" t="s">
        <v>254</v>
      </c>
      <c r="C129" s="85">
        <v>41</v>
      </c>
      <c r="D129" s="85"/>
      <c r="E129" s="293"/>
      <c r="F129" s="293"/>
      <c r="G129" s="293"/>
      <c r="H129" s="293"/>
      <c r="I129" s="293"/>
      <c r="J129" s="293"/>
      <c r="K129" s="293"/>
      <c r="L129" s="293"/>
      <c r="M129" s="293"/>
      <c r="N129" s="293"/>
      <c r="O129" s="293"/>
      <c r="P129" s="293"/>
      <c r="Q129" s="293"/>
      <c r="R129" s="293"/>
      <c r="S129" s="293"/>
      <c r="T129" s="185">
        <f t="shared" si="0"/>
        <v>0</v>
      </c>
      <c r="U129" s="293"/>
      <c r="V129" s="293"/>
      <c r="W129" s="293"/>
      <c r="X129" s="293"/>
      <c r="Y129" s="293"/>
      <c r="Z129" s="293"/>
      <c r="AA129" s="293"/>
    </row>
    <row r="130" spans="2:27" ht="12" customHeight="1">
      <c r="B130" s="73" t="s">
        <v>281</v>
      </c>
      <c r="C130" s="85">
        <v>101</v>
      </c>
      <c r="D130" s="85"/>
      <c r="E130" s="293"/>
      <c r="F130" s="293"/>
      <c r="G130" s="293"/>
      <c r="H130" s="293"/>
      <c r="I130" s="293"/>
      <c r="J130" s="293"/>
      <c r="K130" s="293"/>
      <c r="L130" s="293"/>
      <c r="M130" s="293"/>
      <c r="N130" s="293"/>
      <c r="O130" s="293"/>
      <c r="P130" s="293"/>
      <c r="Q130" s="293"/>
      <c r="R130" s="293"/>
      <c r="S130" s="293"/>
      <c r="T130" s="185">
        <f t="shared" si="0"/>
        <v>0</v>
      </c>
      <c r="U130" s="293"/>
      <c r="V130" s="293"/>
      <c r="W130" s="293"/>
      <c r="X130" s="293"/>
      <c r="Y130" s="293"/>
      <c r="Z130" s="293"/>
      <c r="AA130" s="293"/>
    </row>
    <row r="131" spans="2:27" ht="12" customHeight="1">
      <c r="B131" s="73" t="s">
        <v>256</v>
      </c>
      <c r="C131" s="85">
        <v>150</v>
      </c>
      <c r="D131" s="85"/>
      <c r="E131" s="293"/>
      <c r="F131" s="293"/>
      <c r="G131" s="293"/>
      <c r="H131" s="293"/>
      <c r="I131" s="293"/>
      <c r="J131" s="293"/>
      <c r="K131" s="293"/>
      <c r="L131" s="293"/>
      <c r="M131" s="293"/>
      <c r="N131" s="293"/>
      <c r="O131" s="293"/>
      <c r="P131" s="293"/>
      <c r="Q131" s="293"/>
      <c r="R131" s="293"/>
      <c r="S131" s="293"/>
      <c r="T131" s="185">
        <f t="shared" si="0"/>
        <v>0</v>
      </c>
      <c r="U131" s="293"/>
      <c r="V131" s="293"/>
      <c r="W131" s="293"/>
      <c r="X131" s="293"/>
      <c r="Y131" s="293"/>
      <c r="Z131" s="293"/>
      <c r="AA131" s="293"/>
    </row>
    <row r="132" spans="2:27" ht="12" customHeight="1">
      <c r="B132" s="73" t="s">
        <v>273</v>
      </c>
      <c r="C132" s="85">
        <v>201</v>
      </c>
      <c r="D132" s="85"/>
      <c r="E132" s="293"/>
      <c r="F132" s="293"/>
      <c r="G132" s="293"/>
      <c r="H132" s="293"/>
      <c r="I132" s="293"/>
      <c r="J132" s="293"/>
      <c r="K132" s="293"/>
      <c r="L132" s="293"/>
      <c r="M132" s="293"/>
      <c r="N132" s="293"/>
      <c r="O132" s="293"/>
      <c r="P132" s="293"/>
      <c r="Q132" s="293"/>
      <c r="R132" s="293"/>
      <c r="S132" s="293"/>
      <c r="T132" s="185">
        <f t="shared" si="0"/>
        <v>0</v>
      </c>
      <c r="U132" s="293"/>
      <c r="V132" s="293"/>
      <c r="W132" s="293"/>
      <c r="X132" s="293"/>
      <c r="Y132" s="293"/>
      <c r="Z132" s="293"/>
      <c r="AA132" s="293"/>
    </row>
    <row r="133" spans="2:27" ht="12" customHeight="1">
      <c r="B133" s="73"/>
      <c r="C133" s="85">
        <v>202</v>
      </c>
      <c r="D133" s="85">
        <v>1</v>
      </c>
      <c r="E133" s="293">
        <v>1</v>
      </c>
      <c r="F133" s="293">
        <v>1</v>
      </c>
      <c r="G133" s="293">
        <v>2</v>
      </c>
      <c r="H133" s="293">
        <v>4</v>
      </c>
      <c r="I133" s="293">
        <v>0</v>
      </c>
      <c r="J133" s="293">
        <v>3</v>
      </c>
      <c r="K133" s="293">
        <v>1</v>
      </c>
      <c r="L133" s="293">
        <v>2</v>
      </c>
      <c r="M133" s="293">
        <v>4</v>
      </c>
      <c r="N133" s="293">
        <v>0</v>
      </c>
      <c r="O133" s="293">
        <v>1</v>
      </c>
      <c r="P133" s="293">
        <v>0</v>
      </c>
      <c r="Q133" s="293">
        <v>0</v>
      </c>
      <c r="R133" s="293">
        <v>0</v>
      </c>
      <c r="S133" s="293">
        <v>1</v>
      </c>
      <c r="T133" s="185">
        <f t="shared" si="0"/>
        <v>21</v>
      </c>
      <c r="U133" s="293"/>
      <c r="V133" s="293"/>
      <c r="W133" s="293"/>
      <c r="X133" s="293"/>
      <c r="Y133" s="293"/>
      <c r="Z133" s="293"/>
      <c r="AA133" s="293"/>
    </row>
    <row r="134" spans="2:27" ht="12" customHeight="1">
      <c r="B134" s="73"/>
      <c r="C134" s="85">
        <v>237</v>
      </c>
      <c r="D134" s="85"/>
      <c r="E134" s="293"/>
      <c r="F134" s="293"/>
      <c r="G134" s="293"/>
      <c r="H134" s="293"/>
      <c r="I134" s="293"/>
      <c r="J134" s="293"/>
      <c r="K134" s="293"/>
      <c r="L134" s="293"/>
      <c r="M134" s="293"/>
      <c r="N134" s="293"/>
      <c r="O134" s="293"/>
      <c r="P134" s="293"/>
      <c r="Q134" s="293"/>
      <c r="R134" s="293"/>
      <c r="S134" s="293"/>
      <c r="T134" s="185">
        <f t="shared" si="0"/>
        <v>0</v>
      </c>
      <c r="U134" s="293"/>
      <c r="V134" s="293"/>
      <c r="W134" s="293"/>
      <c r="X134" s="293"/>
      <c r="Y134" s="293"/>
      <c r="Z134" s="293"/>
      <c r="AA134" s="293"/>
    </row>
    <row r="135" spans="2:27" ht="12" customHeight="1">
      <c r="B135" s="76"/>
      <c r="C135" s="33" t="s">
        <v>160</v>
      </c>
      <c r="D135" s="33">
        <f t="shared" ref="D135:S135" si="15">SUM(D128:D134)</f>
        <v>1</v>
      </c>
      <c r="E135" s="109">
        <f t="shared" si="15"/>
        <v>1</v>
      </c>
      <c r="F135" s="109">
        <f t="shared" si="15"/>
        <v>1</v>
      </c>
      <c r="G135" s="109">
        <f t="shared" si="15"/>
        <v>2</v>
      </c>
      <c r="H135" s="109">
        <f t="shared" si="15"/>
        <v>4</v>
      </c>
      <c r="I135" s="109">
        <f t="shared" si="15"/>
        <v>0</v>
      </c>
      <c r="J135" s="109">
        <f t="shared" si="15"/>
        <v>3</v>
      </c>
      <c r="K135" s="109">
        <f t="shared" si="15"/>
        <v>1</v>
      </c>
      <c r="L135" s="109">
        <f t="shared" si="15"/>
        <v>2</v>
      </c>
      <c r="M135" s="109">
        <f t="shared" si="15"/>
        <v>4</v>
      </c>
      <c r="N135" s="109">
        <f t="shared" si="15"/>
        <v>0</v>
      </c>
      <c r="O135" s="109">
        <f t="shared" si="15"/>
        <v>1</v>
      </c>
      <c r="P135" s="109">
        <f t="shared" si="15"/>
        <v>0</v>
      </c>
      <c r="Q135" s="109">
        <f t="shared" si="15"/>
        <v>0</v>
      </c>
      <c r="R135" s="109">
        <f t="shared" si="15"/>
        <v>0</v>
      </c>
      <c r="S135" s="109">
        <f t="shared" si="15"/>
        <v>1</v>
      </c>
      <c r="T135" s="188">
        <f t="shared" si="0"/>
        <v>21</v>
      </c>
      <c r="U135" s="293"/>
      <c r="V135" s="293"/>
      <c r="W135" s="293"/>
      <c r="X135" s="293"/>
      <c r="Y135" s="293"/>
      <c r="Z135" s="293"/>
      <c r="AA135" s="293"/>
    </row>
    <row r="136" spans="2:27" ht="12" customHeight="1">
      <c r="B136" s="72" t="s">
        <v>265</v>
      </c>
      <c r="C136" s="96">
        <v>30</v>
      </c>
      <c r="D136" s="96">
        <v>3</v>
      </c>
      <c r="E136" s="69">
        <v>0</v>
      </c>
      <c r="F136" s="69">
        <v>4</v>
      </c>
      <c r="G136" s="69">
        <v>0</v>
      </c>
      <c r="H136" s="69">
        <v>0</v>
      </c>
      <c r="I136" s="69">
        <v>1</v>
      </c>
      <c r="J136" s="69">
        <v>4</v>
      </c>
      <c r="K136" s="69">
        <v>6</v>
      </c>
      <c r="L136" s="69">
        <v>2</v>
      </c>
      <c r="M136" s="69">
        <v>1</v>
      </c>
      <c r="N136" s="69">
        <v>1</v>
      </c>
      <c r="O136" s="69">
        <v>0</v>
      </c>
      <c r="P136" s="69">
        <v>1</v>
      </c>
      <c r="Q136" s="69">
        <v>1</v>
      </c>
      <c r="R136" s="69">
        <v>0</v>
      </c>
      <c r="S136" s="69">
        <v>0</v>
      </c>
      <c r="T136" s="187">
        <f t="shared" si="0"/>
        <v>24</v>
      </c>
      <c r="U136" s="293"/>
      <c r="V136" s="293"/>
      <c r="W136" s="293"/>
      <c r="X136" s="293"/>
      <c r="Y136" s="293"/>
      <c r="Z136" s="293"/>
      <c r="AA136" s="293"/>
    </row>
    <row r="137" spans="2:27" ht="12" customHeight="1">
      <c r="B137" s="73" t="s">
        <v>254</v>
      </c>
      <c r="C137" s="85">
        <v>41</v>
      </c>
      <c r="D137" s="85">
        <v>0</v>
      </c>
      <c r="E137" s="293">
        <v>0</v>
      </c>
      <c r="F137" s="293">
        <v>0</v>
      </c>
      <c r="G137" s="293">
        <v>0</v>
      </c>
      <c r="H137" s="293">
        <v>0</v>
      </c>
      <c r="I137" s="293">
        <v>6</v>
      </c>
      <c r="J137" s="293">
        <v>0</v>
      </c>
      <c r="K137" s="293">
        <v>2</v>
      </c>
      <c r="L137" s="293">
        <v>2</v>
      </c>
      <c r="M137" s="293">
        <v>5</v>
      </c>
      <c r="N137" s="293">
        <v>1</v>
      </c>
      <c r="O137" s="293">
        <v>2</v>
      </c>
      <c r="P137" s="293">
        <v>0</v>
      </c>
      <c r="Q137" s="293">
        <v>0</v>
      </c>
      <c r="R137" s="293">
        <v>1</v>
      </c>
      <c r="S137" s="293">
        <v>0</v>
      </c>
      <c r="T137" s="185">
        <f t="shared" si="0"/>
        <v>19</v>
      </c>
      <c r="U137" s="293"/>
      <c r="V137" s="293"/>
      <c r="W137" s="293"/>
      <c r="X137" s="293"/>
      <c r="Y137" s="293"/>
      <c r="Z137" s="293"/>
      <c r="AA137" s="293"/>
    </row>
    <row r="138" spans="2:27" ht="12" customHeight="1">
      <c r="B138" s="73" t="s">
        <v>274</v>
      </c>
      <c r="C138" s="85">
        <v>101</v>
      </c>
      <c r="D138" s="85">
        <v>3</v>
      </c>
      <c r="E138" s="293">
        <v>1</v>
      </c>
      <c r="F138" s="293">
        <v>1</v>
      </c>
      <c r="G138" s="293">
        <v>5</v>
      </c>
      <c r="H138" s="293">
        <v>0</v>
      </c>
      <c r="I138" s="293">
        <v>0</v>
      </c>
      <c r="J138" s="293">
        <v>2</v>
      </c>
      <c r="K138" s="293">
        <v>2</v>
      </c>
      <c r="L138" s="293">
        <v>0</v>
      </c>
      <c r="M138" s="293">
        <v>0</v>
      </c>
      <c r="N138" s="293">
        <v>2</v>
      </c>
      <c r="O138" s="293">
        <v>4</v>
      </c>
      <c r="P138" s="293">
        <v>1</v>
      </c>
      <c r="Q138" s="293">
        <v>1</v>
      </c>
      <c r="R138" s="293">
        <v>1</v>
      </c>
      <c r="S138" s="293">
        <v>0</v>
      </c>
      <c r="T138" s="185">
        <f t="shared" si="0"/>
        <v>23</v>
      </c>
      <c r="U138" s="293"/>
      <c r="V138" s="293"/>
      <c r="W138" s="293"/>
      <c r="X138" s="293"/>
      <c r="Y138" s="293"/>
      <c r="Z138" s="293"/>
      <c r="AA138" s="293"/>
    </row>
    <row r="139" spans="2:27" ht="12" customHeight="1">
      <c r="B139" s="73" t="s">
        <v>256</v>
      </c>
      <c r="C139" s="85">
        <v>150</v>
      </c>
      <c r="D139" s="85">
        <v>2</v>
      </c>
      <c r="E139" s="293">
        <v>2</v>
      </c>
      <c r="F139" s="293">
        <v>1</v>
      </c>
      <c r="G139" s="293">
        <v>3</v>
      </c>
      <c r="H139" s="293">
        <v>3</v>
      </c>
      <c r="I139" s="293">
        <v>2</v>
      </c>
      <c r="J139" s="293">
        <v>1</v>
      </c>
      <c r="K139" s="293">
        <v>4</v>
      </c>
      <c r="L139" s="293">
        <v>12</v>
      </c>
      <c r="M139" s="293">
        <v>4</v>
      </c>
      <c r="N139" s="293">
        <v>12</v>
      </c>
      <c r="O139" s="293">
        <v>7</v>
      </c>
      <c r="P139" s="293">
        <v>1</v>
      </c>
      <c r="Q139" s="293">
        <v>2</v>
      </c>
      <c r="R139" s="293">
        <v>2</v>
      </c>
      <c r="S139" s="293">
        <v>2</v>
      </c>
      <c r="T139" s="185">
        <f t="shared" si="0"/>
        <v>60</v>
      </c>
      <c r="U139" s="293"/>
      <c r="V139" s="293"/>
      <c r="W139" s="293"/>
      <c r="X139" s="293"/>
      <c r="Y139" s="293"/>
      <c r="Z139" s="293"/>
      <c r="AA139" s="293"/>
    </row>
    <row r="140" spans="2:27" ht="12" customHeight="1">
      <c r="B140" s="73" t="s">
        <v>275</v>
      </c>
      <c r="C140" s="85">
        <v>201</v>
      </c>
      <c r="D140" s="85">
        <v>0</v>
      </c>
      <c r="E140" s="293">
        <v>1</v>
      </c>
      <c r="F140" s="293">
        <v>1</v>
      </c>
      <c r="G140" s="293">
        <v>2</v>
      </c>
      <c r="H140" s="293">
        <v>5</v>
      </c>
      <c r="I140" s="293">
        <v>13</v>
      </c>
      <c r="J140" s="293">
        <v>7</v>
      </c>
      <c r="K140" s="293">
        <v>11</v>
      </c>
      <c r="L140" s="293">
        <v>10</v>
      </c>
      <c r="M140" s="293">
        <v>18</v>
      </c>
      <c r="N140" s="293">
        <v>8</v>
      </c>
      <c r="O140" s="293">
        <v>23</v>
      </c>
      <c r="P140" s="293">
        <v>10</v>
      </c>
      <c r="Q140" s="293">
        <v>7</v>
      </c>
      <c r="R140" s="293">
        <v>6</v>
      </c>
      <c r="S140" s="293">
        <v>3</v>
      </c>
      <c r="T140" s="185">
        <f t="shared" si="0"/>
        <v>125</v>
      </c>
      <c r="U140" s="293"/>
      <c r="V140" s="293"/>
      <c r="W140" s="293"/>
      <c r="X140" s="293"/>
      <c r="Y140" s="293"/>
      <c r="Z140" s="293"/>
      <c r="AA140" s="293"/>
    </row>
    <row r="141" spans="2:27" ht="12" customHeight="1">
      <c r="B141" s="73"/>
      <c r="C141" s="85">
        <v>202</v>
      </c>
      <c r="D141" s="85"/>
      <c r="E141" s="293"/>
      <c r="F141" s="293"/>
      <c r="G141" s="293"/>
      <c r="H141" s="293"/>
      <c r="I141" s="293"/>
      <c r="J141" s="293"/>
      <c r="K141" s="293"/>
      <c r="L141" s="293"/>
      <c r="M141" s="293"/>
      <c r="N141" s="293"/>
      <c r="O141" s="293"/>
      <c r="P141" s="293"/>
      <c r="Q141" s="293"/>
      <c r="R141" s="293"/>
      <c r="S141" s="293"/>
      <c r="T141" s="185">
        <f t="shared" si="0"/>
        <v>0</v>
      </c>
      <c r="U141" s="293"/>
      <c r="V141" s="293"/>
      <c r="W141" s="293"/>
      <c r="X141" s="293"/>
      <c r="Y141" s="293"/>
      <c r="Z141" s="293"/>
      <c r="AA141" s="293"/>
    </row>
    <row r="142" spans="2:27" ht="12" customHeight="1">
      <c r="B142" s="73"/>
      <c r="C142" s="85">
        <v>237</v>
      </c>
      <c r="D142" s="85"/>
      <c r="E142" s="293"/>
      <c r="F142" s="293"/>
      <c r="G142" s="293"/>
      <c r="H142" s="293"/>
      <c r="I142" s="293"/>
      <c r="J142" s="293"/>
      <c r="K142" s="293"/>
      <c r="L142" s="293"/>
      <c r="M142" s="293"/>
      <c r="N142" s="293"/>
      <c r="O142" s="293"/>
      <c r="P142" s="293"/>
      <c r="Q142" s="293"/>
      <c r="R142" s="293"/>
      <c r="S142" s="293"/>
      <c r="T142" s="185">
        <f t="shared" si="0"/>
        <v>0</v>
      </c>
      <c r="U142" s="293"/>
      <c r="V142" s="293"/>
      <c r="W142" s="293"/>
      <c r="X142" s="293"/>
      <c r="Y142" s="293"/>
      <c r="Z142" s="293"/>
      <c r="AA142" s="293"/>
    </row>
    <row r="143" spans="2:27" ht="12" customHeight="1">
      <c r="B143" s="76"/>
      <c r="C143" s="33" t="s">
        <v>160</v>
      </c>
      <c r="D143" s="33">
        <f t="shared" ref="D143:S143" si="16">SUM(D136:D142)</f>
        <v>8</v>
      </c>
      <c r="E143" s="109">
        <f t="shared" si="16"/>
        <v>4</v>
      </c>
      <c r="F143" s="109">
        <f t="shared" si="16"/>
        <v>7</v>
      </c>
      <c r="G143" s="109">
        <f t="shared" si="16"/>
        <v>10</v>
      </c>
      <c r="H143" s="109">
        <f t="shared" si="16"/>
        <v>8</v>
      </c>
      <c r="I143" s="109">
        <f t="shared" si="16"/>
        <v>22</v>
      </c>
      <c r="J143" s="109">
        <f t="shared" si="16"/>
        <v>14</v>
      </c>
      <c r="K143" s="109">
        <f t="shared" si="16"/>
        <v>25</v>
      </c>
      <c r="L143" s="109">
        <f t="shared" si="16"/>
        <v>26</v>
      </c>
      <c r="M143" s="109">
        <f t="shared" si="16"/>
        <v>28</v>
      </c>
      <c r="N143" s="109">
        <f t="shared" si="16"/>
        <v>24</v>
      </c>
      <c r="O143" s="109">
        <f t="shared" si="16"/>
        <v>36</v>
      </c>
      <c r="P143" s="109">
        <f t="shared" si="16"/>
        <v>13</v>
      </c>
      <c r="Q143" s="109">
        <f t="shared" si="16"/>
        <v>11</v>
      </c>
      <c r="R143" s="109">
        <f t="shared" si="16"/>
        <v>10</v>
      </c>
      <c r="S143" s="109">
        <f t="shared" si="16"/>
        <v>5</v>
      </c>
      <c r="T143" s="188">
        <f t="shared" si="0"/>
        <v>251</v>
      </c>
      <c r="U143" s="293"/>
      <c r="V143" s="293"/>
      <c r="W143" s="293"/>
      <c r="X143" s="293"/>
      <c r="Y143" s="293"/>
      <c r="Z143" s="293"/>
      <c r="AA143" s="293"/>
    </row>
    <row r="144" spans="2:27" ht="12" customHeight="1">
      <c r="B144" s="72" t="s">
        <v>253</v>
      </c>
      <c r="C144" s="96">
        <v>30</v>
      </c>
      <c r="D144" s="96">
        <v>0</v>
      </c>
      <c r="E144" s="69">
        <v>0</v>
      </c>
      <c r="F144" s="69">
        <v>0</v>
      </c>
      <c r="G144" s="69">
        <v>2</v>
      </c>
      <c r="H144" s="69">
        <v>3</v>
      </c>
      <c r="I144" s="69">
        <v>4</v>
      </c>
      <c r="J144" s="69">
        <v>0</v>
      </c>
      <c r="K144" s="69">
        <v>0</v>
      </c>
      <c r="L144" s="69">
        <v>1</v>
      </c>
      <c r="M144" s="69">
        <v>2</v>
      </c>
      <c r="N144" s="69">
        <v>3</v>
      </c>
      <c r="O144" s="69">
        <v>0</v>
      </c>
      <c r="P144" s="69">
        <v>0</v>
      </c>
      <c r="Q144" s="69">
        <v>0</v>
      </c>
      <c r="R144" s="69">
        <v>0</v>
      </c>
      <c r="S144" s="69">
        <v>0</v>
      </c>
      <c r="T144" s="187">
        <f t="shared" si="0"/>
        <v>15</v>
      </c>
      <c r="U144" s="293"/>
      <c r="V144" s="293"/>
      <c r="W144" s="293"/>
      <c r="X144" s="293"/>
      <c r="Y144" s="293"/>
      <c r="Z144" s="293"/>
      <c r="AA144" s="293"/>
    </row>
    <row r="145" spans="2:27" ht="12" customHeight="1">
      <c r="B145" s="73" t="s">
        <v>254</v>
      </c>
      <c r="C145" s="85">
        <v>41</v>
      </c>
      <c r="D145" s="85"/>
      <c r="E145" s="293"/>
      <c r="F145" s="293"/>
      <c r="G145" s="293"/>
      <c r="H145" s="293"/>
      <c r="I145" s="293"/>
      <c r="J145" s="293"/>
      <c r="K145" s="293"/>
      <c r="L145" s="293"/>
      <c r="M145" s="293"/>
      <c r="N145" s="293"/>
      <c r="O145" s="293"/>
      <c r="P145" s="293"/>
      <c r="Q145" s="293"/>
      <c r="R145" s="293"/>
      <c r="S145" s="293"/>
      <c r="T145" s="185">
        <f t="shared" si="0"/>
        <v>0</v>
      </c>
      <c r="U145" s="293"/>
      <c r="V145" s="293"/>
      <c r="W145" s="293"/>
      <c r="X145" s="293"/>
      <c r="Y145" s="293"/>
      <c r="Z145" s="293"/>
      <c r="AA145" s="293"/>
    </row>
    <row r="146" spans="2:27" ht="12" customHeight="1">
      <c r="B146" s="73" t="s">
        <v>274</v>
      </c>
      <c r="C146" s="85">
        <v>101</v>
      </c>
      <c r="D146" s="85">
        <v>0</v>
      </c>
      <c r="E146" s="293">
        <v>0</v>
      </c>
      <c r="F146" s="293">
        <v>3</v>
      </c>
      <c r="G146" s="293">
        <v>2</v>
      </c>
      <c r="H146" s="293">
        <v>1</v>
      </c>
      <c r="I146" s="293">
        <v>0</v>
      </c>
      <c r="J146" s="293">
        <v>0</v>
      </c>
      <c r="K146" s="293">
        <v>0</v>
      </c>
      <c r="L146" s="293">
        <v>0</v>
      </c>
      <c r="M146" s="293">
        <v>1</v>
      </c>
      <c r="N146" s="293">
        <v>0</v>
      </c>
      <c r="O146" s="293">
        <v>0</v>
      </c>
      <c r="P146" s="293">
        <v>0</v>
      </c>
      <c r="Q146" s="293">
        <v>0</v>
      </c>
      <c r="R146" s="293">
        <v>0</v>
      </c>
      <c r="S146" s="293">
        <v>0</v>
      </c>
      <c r="T146" s="185">
        <f t="shared" si="0"/>
        <v>7</v>
      </c>
      <c r="U146" s="293"/>
      <c r="V146" s="293"/>
      <c r="W146" s="293"/>
      <c r="X146" s="293"/>
      <c r="Y146" s="293"/>
      <c r="Z146" s="293"/>
      <c r="AA146" s="293"/>
    </row>
    <row r="147" spans="2:27" ht="12" customHeight="1">
      <c r="B147" s="73" t="s">
        <v>256</v>
      </c>
      <c r="C147" s="85">
        <v>150</v>
      </c>
      <c r="D147" s="85"/>
      <c r="E147" s="293"/>
      <c r="F147" s="293"/>
      <c r="G147" s="293"/>
      <c r="H147" s="293"/>
      <c r="I147" s="293"/>
      <c r="J147" s="293"/>
      <c r="K147" s="293"/>
      <c r="L147" s="293"/>
      <c r="M147" s="293"/>
      <c r="N147" s="293"/>
      <c r="O147" s="293"/>
      <c r="P147" s="293"/>
      <c r="Q147" s="293"/>
      <c r="R147" s="293"/>
      <c r="S147" s="293"/>
      <c r="T147" s="185">
        <f t="shared" si="0"/>
        <v>0</v>
      </c>
      <c r="U147" s="293"/>
      <c r="V147" s="293"/>
      <c r="W147" s="293"/>
      <c r="X147" s="293"/>
      <c r="Y147" s="293"/>
      <c r="Z147" s="293"/>
      <c r="AA147" s="293"/>
    </row>
    <row r="148" spans="2:27" ht="12" customHeight="1">
      <c r="B148" s="73" t="s">
        <v>275</v>
      </c>
      <c r="C148" s="85">
        <v>974</v>
      </c>
      <c r="D148" s="85">
        <v>0</v>
      </c>
      <c r="E148" s="293">
        <v>0</v>
      </c>
      <c r="F148" s="293">
        <v>0</v>
      </c>
      <c r="G148" s="293">
        <v>0</v>
      </c>
      <c r="H148" s="293">
        <v>0</v>
      </c>
      <c r="I148" s="293">
        <v>0</v>
      </c>
      <c r="J148" s="293">
        <v>0</v>
      </c>
      <c r="K148" s="293">
        <v>0</v>
      </c>
      <c r="L148" s="293">
        <v>0</v>
      </c>
      <c r="M148" s="293">
        <v>0</v>
      </c>
      <c r="N148" s="293">
        <v>0</v>
      </c>
      <c r="O148" s="293">
        <v>0</v>
      </c>
      <c r="P148" s="293">
        <v>0</v>
      </c>
      <c r="Q148" s="293">
        <v>0</v>
      </c>
      <c r="R148" s="293">
        <v>0</v>
      </c>
      <c r="S148" s="293">
        <v>0</v>
      </c>
      <c r="T148" s="185">
        <f t="shared" si="0"/>
        <v>0</v>
      </c>
      <c r="U148" s="293"/>
      <c r="V148" s="293"/>
      <c r="W148" s="293"/>
      <c r="X148" s="293"/>
      <c r="Y148" s="293"/>
      <c r="Z148" s="293"/>
      <c r="AA148" s="293"/>
    </row>
    <row r="149" spans="2:27" ht="12" customHeight="1">
      <c r="B149" s="73"/>
      <c r="C149" s="85">
        <v>202</v>
      </c>
      <c r="D149" s="85">
        <v>3</v>
      </c>
      <c r="E149" s="293"/>
      <c r="F149" s="293"/>
      <c r="G149" s="293"/>
      <c r="H149" s="293"/>
      <c r="I149" s="293"/>
      <c r="J149" s="293"/>
      <c r="K149" s="293"/>
      <c r="L149" s="293"/>
      <c r="M149" s="293"/>
      <c r="N149" s="293"/>
      <c r="O149" s="293"/>
      <c r="P149" s="293"/>
      <c r="Q149" s="293"/>
      <c r="R149" s="293"/>
      <c r="S149" s="293"/>
      <c r="T149" s="185">
        <f t="shared" si="0"/>
        <v>3</v>
      </c>
      <c r="U149" s="293"/>
      <c r="V149" s="293"/>
      <c r="W149" s="293"/>
      <c r="X149" s="293"/>
      <c r="Y149" s="293"/>
      <c r="Z149" s="293"/>
      <c r="AA149" s="293"/>
    </row>
    <row r="150" spans="2:27" ht="12" customHeight="1">
      <c r="B150" s="73"/>
      <c r="C150" s="85">
        <v>237</v>
      </c>
      <c r="D150" s="85">
        <v>0</v>
      </c>
      <c r="E150" s="293">
        <v>2</v>
      </c>
      <c r="F150" s="293">
        <v>1</v>
      </c>
      <c r="G150" s="293">
        <v>2</v>
      </c>
      <c r="H150" s="293">
        <v>1</v>
      </c>
      <c r="I150" s="293">
        <v>0</v>
      </c>
      <c r="J150" s="293">
        <v>0</v>
      </c>
      <c r="K150" s="293">
        <v>0</v>
      </c>
      <c r="L150" s="293">
        <v>0</v>
      </c>
      <c r="M150" s="293">
        <v>0</v>
      </c>
      <c r="N150" s="293">
        <v>1</v>
      </c>
      <c r="O150" s="293">
        <v>2</v>
      </c>
      <c r="P150" s="293">
        <v>0</v>
      </c>
      <c r="Q150" s="293">
        <v>0</v>
      </c>
      <c r="R150" s="293">
        <v>0</v>
      </c>
      <c r="S150" s="293">
        <v>0</v>
      </c>
      <c r="T150" s="185">
        <f t="shared" si="0"/>
        <v>9</v>
      </c>
      <c r="U150" s="293"/>
      <c r="V150" s="293"/>
      <c r="W150" s="293"/>
      <c r="X150" s="293"/>
      <c r="Y150" s="293"/>
      <c r="Z150" s="293"/>
      <c r="AA150" s="293"/>
    </row>
    <row r="151" spans="2:27" ht="12" customHeight="1">
      <c r="B151" s="76"/>
      <c r="C151" s="33" t="s">
        <v>160</v>
      </c>
      <c r="D151" s="33">
        <f t="shared" ref="D151:S151" si="17">SUM(D144:D150)</f>
        <v>3</v>
      </c>
      <c r="E151" s="109">
        <f t="shared" si="17"/>
        <v>2</v>
      </c>
      <c r="F151" s="109">
        <f t="shared" si="17"/>
        <v>4</v>
      </c>
      <c r="G151" s="109">
        <f t="shared" si="17"/>
        <v>6</v>
      </c>
      <c r="H151" s="109">
        <f t="shared" si="17"/>
        <v>5</v>
      </c>
      <c r="I151" s="109">
        <f t="shared" si="17"/>
        <v>4</v>
      </c>
      <c r="J151" s="109">
        <f t="shared" si="17"/>
        <v>0</v>
      </c>
      <c r="K151" s="109">
        <f t="shared" si="17"/>
        <v>0</v>
      </c>
      <c r="L151" s="109">
        <f t="shared" si="17"/>
        <v>1</v>
      </c>
      <c r="M151" s="109">
        <f t="shared" si="17"/>
        <v>3</v>
      </c>
      <c r="N151" s="109">
        <f t="shared" si="17"/>
        <v>4</v>
      </c>
      <c r="O151" s="109">
        <f t="shared" si="17"/>
        <v>2</v>
      </c>
      <c r="P151" s="109">
        <f t="shared" si="17"/>
        <v>0</v>
      </c>
      <c r="Q151" s="109">
        <f t="shared" si="17"/>
        <v>0</v>
      </c>
      <c r="R151" s="109">
        <f t="shared" si="17"/>
        <v>0</v>
      </c>
      <c r="S151" s="109">
        <f t="shared" si="17"/>
        <v>0</v>
      </c>
      <c r="T151" s="188">
        <f t="shared" si="0"/>
        <v>34</v>
      </c>
      <c r="U151" s="293"/>
      <c r="V151" s="293"/>
      <c r="W151" s="293"/>
      <c r="X151" s="293"/>
      <c r="Y151" s="293"/>
      <c r="Z151" s="293"/>
      <c r="AA151" s="293"/>
    </row>
    <row r="152" spans="2:27" ht="12" customHeight="1">
      <c r="B152" s="72" t="s">
        <v>260</v>
      </c>
      <c r="C152" s="96">
        <v>30</v>
      </c>
      <c r="D152" s="96">
        <v>0</v>
      </c>
      <c r="E152" s="69">
        <v>0</v>
      </c>
      <c r="F152" s="69">
        <v>0</v>
      </c>
      <c r="G152" s="69">
        <v>0</v>
      </c>
      <c r="H152" s="69">
        <v>0</v>
      </c>
      <c r="I152" s="69">
        <v>1</v>
      </c>
      <c r="J152" s="69">
        <v>1</v>
      </c>
      <c r="K152" s="69">
        <v>0</v>
      </c>
      <c r="L152" s="69">
        <v>0</v>
      </c>
      <c r="M152" s="69">
        <v>0</v>
      </c>
      <c r="N152" s="69">
        <v>0</v>
      </c>
      <c r="O152" s="69">
        <v>1</v>
      </c>
      <c r="P152" s="69">
        <v>0</v>
      </c>
      <c r="Q152" s="69">
        <v>0</v>
      </c>
      <c r="R152" s="69">
        <v>0</v>
      </c>
      <c r="S152" s="69">
        <v>0</v>
      </c>
      <c r="T152" s="187">
        <f t="shared" si="0"/>
        <v>3</v>
      </c>
      <c r="U152" s="293"/>
      <c r="V152" s="293"/>
      <c r="W152" s="293"/>
      <c r="X152" s="293"/>
      <c r="Y152" s="293"/>
      <c r="Z152" s="293"/>
      <c r="AA152" s="293"/>
    </row>
    <row r="153" spans="2:27" ht="12" customHeight="1">
      <c r="B153" s="73" t="s">
        <v>254</v>
      </c>
      <c r="C153" s="85">
        <v>41</v>
      </c>
      <c r="D153" s="85"/>
      <c r="E153" s="293"/>
      <c r="F153" s="293"/>
      <c r="G153" s="293"/>
      <c r="H153" s="293"/>
      <c r="I153" s="293"/>
      <c r="J153" s="293"/>
      <c r="K153" s="293"/>
      <c r="L153" s="293"/>
      <c r="M153" s="293"/>
      <c r="N153" s="293"/>
      <c r="O153" s="293"/>
      <c r="P153" s="293"/>
      <c r="Q153" s="293"/>
      <c r="R153" s="293"/>
      <c r="S153" s="293"/>
      <c r="T153" s="185">
        <f t="shared" si="0"/>
        <v>0</v>
      </c>
      <c r="U153" s="293"/>
      <c r="V153" s="293"/>
      <c r="W153" s="293"/>
      <c r="X153" s="293"/>
      <c r="Y153" s="293"/>
      <c r="Z153" s="293"/>
      <c r="AA153" s="293"/>
    </row>
    <row r="154" spans="2:27" ht="12" customHeight="1">
      <c r="B154" s="73" t="s">
        <v>274</v>
      </c>
      <c r="C154" s="85">
        <v>101</v>
      </c>
      <c r="D154" s="85">
        <v>0</v>
      </c>
      <c r="E154" s="293">
        <v>0</v>
      </c>
      <c r="F154" s="293">
        <v>0</v>
      </c>
      <c r="G154" s="293">
        <v>0</v>
      </c>
      <c r="H154" s="293">
        <v>1</v>
      </c>
      <c r="I154" s="293">
        <v>0</v>
      </c>
      <c r="J154" s="293">
        <v>0</v>
      </c>
      <c r="K154" s="293">
        <v>0</v>
      </c>
      <c r="L154" s="293">
        <v>0</v>
      </c>
      <c r="M154" s="293">
        <v>1</v>
      </c>
      <c r="N154" s="293">
        <v>1</v>
      </c>
      <c r="O154" s="293">
        <v>0</v>
      </c>
      <c r="P154" s="293">
        <v>0</v>
      </c>
      <c r="Q154" s="293">
        <v>0</v>
      </c>
      <c r="R154" s="293">
        <v>0</v>
      </c>
      <c r="S154" s="293">
        <v>0</v>
      </c>
      <c r="T154" s="185">
        <f>SUM(D154:S154)</f>
        <v>3</v>
      </c>
      <c r="U154" s="293"/>
      <c r="V154" s="293"/>
      <c r="W154" s="293"/>
      <c r="X154" s="293"/>
      <c r="Y154" s="293"/>
      <c r="Z154" s="293"/>
      <c r="AA154" s="293"/>
    </row>
    <row r="155" spans="2:27" ht="12" customHeight="1">
      <c r="B155" s="73" t="s">
        <v>256</v>
      </c>
      <c r="C155" s="85">
        <v>150</v>
      </c>
      <c r="D155" s="85">
        <v>0</v>
      </c>
      <c r="E155" s="293">
        <v>0</v>
      </c>
      <c r="F155" s="293">
        <v>0</v>
      </c>
      <c r="G155" s="293">
        <v>0</v>
      </c>
      <c r="H155" s="293">
        <v>0</v>
      </c>
      <c r="I155" s="293">
        <v>0</v>
      </c>
      <c r="J155" s="293">
        <v>0</v>
      </c>
      <c r="K155" s="293">
        <v>0</v>
      </c>
      <c r="L155" s="293">
        <v>0</v>
      </c>
      <c r="M155" s="293">
        <v>0</v>
      </c>
      <c r="N155" s="293">
        <v>0</v>
      </c>
      <c r="O155" s="293">
        <v>0</v>
      </c>
      <c r="P155" s="293">
        <v>0</v>
      </c>
      <c r="Q155" s="293">
        <v>0</v>
      </c>
      <c r="R155" s="293">
        <v>0</v>
      </c>
      <c r="S155" s="293">
        <v>0</v>
      </c>
      <c r="T155" s="185">
        <f t="shared" si="0"/>
        <v>0</v>
      </c>
      <c r="U155" s="293"/>
      <c r="V155" s="293"/>
      <c r="W155" s="293"/>
      <c r="X155" s="293"/>
      <c r="Y155" s="293"/>
      <c r="Z155" s="293"/>
      <c r="AA155" s="293"/>
    </row>
    <row r="156" spans="2:27" ht="12" customHeight="1">
      <c r="B156" s="73" t="s">
        <v>276</v>
      </c>
      <c r="C156" s="85">
        <v>201</v>
      </c>
      <c r="D156" s="85"/>
      <c r="E156" s="293"/>
      <c r="F156" s="293"/>
      <c r="G156" s="293"/>
      <c r="H156" s="293"/>
      <c r="I156" s="293"/>
      <c r="J156" s="293"/>
      <c r="K156" s="293"/>
      <c r="L156" s="293"/>
      <c r="M156" s="293"/>
      <c r="N156" s="293"/>
      <c r="O156" s="293"/>
      <c r="P156" s="293"/>
      <c r="Q156" s="293"/>
      <c r="R156" s="293"/>
      <c r="S156" s="293"/>
      <c r="T156" s="185">
        <f t="shared" si="0"/>
        <v>0</v>
      </c>
      <c r="U156" s="293"/>
      <c r="V156" s="293"/>
      <c r="W156" s="293"/>
      <c r="X156" s="293"/>
      <c r="Y156" s="293"/>
      <c r="Z156" s="293"/>
      <c r="AA156" s="293"/>
    </row>
    <row r="157" spans="2:27" ht="12" customHeight="1">
      <c r="B157" s="73"/>
      <c r="C157" s="85">
        <v>202</v>
      </c>
      <c r="D157" s="85">
        <v>0</v>
      </c>
      <c r="E157" s="293">
        <v>0</v>
      </c>
      <c r="F157" s="293">
        <v>0</v>
      </c>
      <c r="G157" s="293">
        <v>0</v>
      </c>
      <c r="H157" s="293">
        <v>0</v>
      </c>
      <c r="I157" s="293">
        <v>0</v>
      </c>
      <c r="J157" s="293">
        <v>0</v>
      </c>
      <c r="K157" s="293">
        <v>0</v>
      </c>
      <c r="L157" s="293">
        <v>0</v>
      </c>
      <c r="M157" s="293">
        <v>0</v>
      </c>
      <c r="N157" s="293">
        <v>0</v>
      </c>
      <c r="O157" s="293">
        <v>0</v>
      </c>
      <c r="P157" s="293">
        <v>0</v>
      </c>
      <c r="Q157" s="293">
        <v>0</v>
      </c>
      <c r="R157" s="293">
        <v>0</v>
      </c>
      <c r="S157" s="293">
        <v>0</v>
      </c>
      <c r="T157" s="185">
        <f t="shared" si="0"/>
        <v>0</v>
      </c>
      <c r="U157" s="293"/>
      <c r="V157" s="293"/>
      <c r="W157" s="293"/>
      <c r="X157" s="293"/>
      <c r="Y157" s="293"/>
      <c r="Z157" s="293"/>
      <c r="AA157" s="293"/>
    </row>
    <row r="158" spans="2:27" ht="12" customHeight="1">
      <c r="B158" s="73"/>
      <c r="C158" s="85">
        <v>974</v>
      </c>
      <c r="D158" s="85"/>
      <c r="E158" s="293"/>
      <c r="F158" s="293"/>
      <c r="G158" s="293"/>
      <c r="H158" s="293"/>
      <c r="I158" s="293"/>
      <c r="J158" s="293"/>
      <c r="K158" s="293"/>
      <c r="L158" s="293"/>
      <c r="M158" s="293"/>
      <c r="N158" s="293"/>
      <c r="O158" s="293"/>
      <c r="P158" s="293"/>
      <c r="Q158" s="293"/>
      <c r="R158" s="293"/>
      <c r="S158" s="293"/>
      <c r="T158" s="185">
        <f t="shared" si="0"/>
        <v>0</v>
      </c>
      <c r="U158" s="293"/>
      <c r="V158" s="293"/>
      <c r="W158" s="293"/>
      <c r="X158" s="293"/>
      <c r="Y158" s="293"/>
      <c r="Z158" s="293"/>
      <c r="AA158" s="293"/>
    </row>
    <row r="159" spans="2:27" ht="12" customHeight="1">
      <c r="B159" s="76"/>
      <c r="C159" s="33" t="s">
        <v>160</v>
      </c>
      <c r="D159" s="33">
        <f t="shared" ref="D159:S159" si="18">SUM(D152:D158)</f>
        <v>0</v>
      </c>
      <c r="E159" s="109">
        <f t="shared" si="18"/>
        <v>0</v>
      </c>
      <c r="F159" s="109">
        <f t="shared" si="18"/>
        <v>0</v>
      </c>
      <c r="G159" s="109">
        <f t="shared" si="18"/>
        <v>0</v>
      </c>
      <c r="H159" s="109">
        <f t="shared" si="18"/>
        <v>1</v>
      </c>
      <c r="I159" s="109">
        <f t="shared" si="18"/>
        <v>1</v>
      </c>
      <c r="J159" s="109">
        <f t="shared" si="18"/>
        <v>1</v>
      </c>
      <c r="K159" s="109">
        <f t="shared" si="18"/>
        <v>0</v>
      </c>
      <c r="L159" s="109">
        <f t="shared" si="18"/>
        <v>0</v>
      </c>
      <c r="M159" s="109">
        <f t="shared" si="18"/>
        <v>1</v>
      </c>
      <c r="N159" s="109">
        <f t="shared" si="18"/>
        <v>1</v>
      </c>
      <c r="O159" s="109">
        <f t="shared" si="18"/>
        <v>1</v>
      </c>
      <c r="P159" s="109">
        <f t="shared" si="18"/>
        <v>0</v>
      </c>
      <c r="Q159" s="109">
        <f t="shared" si="18"/>
        <v>0</v>
      </c>
      <c r="R159" s="109">
        <f t="shared" si="18"/>
        <v>0</v>
      </c>
      <c r="S159" s="109">
        <f t="shared" si="18"/>
        <v>0</v>
      </c>
      <c r="T159" s="188">
        <f t="shared" si="0"/>
        <v>6</v>
      </c>
      <c r="U159" s="293"/>
      <c r="V159" s="293"/>
      <c r="W159" s="293"/>
      <c r="X159" s="293"/>
      <c r="Y159" s="293"/>
      <c r="Z159" s="293"/>
      <c r="AA159" s="293"/>
    </row>
    <row r="160" spans="2:27" ht="12" customHeight="1">
      <c r="B160" s="72" t="s">
        <v>263</v>
      </c>
      <c r="C160" s="96">
        <v>30</v>
      </c>
      <c r="D160" s="96">
        <v>1</v>
      </c>
      <c r="E160" s="69">
        <v>5</v>
      </c>
      <c r="F160" s="69">
        <v>0</v>
      </c>
      <c r="G160" s="69">
        <v>0</v>
      </c>
      <c r="H160" s="69">
        <v>0</v>
      </c>
      <c r="I160" s="69">
        <v>4</v>
      </c>
      <c r="J160" s="69">
        <v>5</v>
      </c>
      <c r="K160" s="69">
        <v>6</v>
      </c>
      <c r="L160" s="69">
        <v>5</v>
      </c>
      <c r="M160" s="69">
        <v>0</v>
      </c>
      <c r="N160" s="69">
        <v>0</v>
      </c>
      <c r="O160" s="69">
        <v>0</v>
      </c>
      <c r="P160" s="69">
        <v>1</v>
      </c>
      <c r="Q160" s="69">
        <v>0</v>
      </c>
      <c r="R160" s="69">
        <v>0</v>
      </c>
      <c r="S160" s="69">
        <v>0</v>
      </c>
      <c r="T160" s="187">
        <f t="shared" si="0"/>
        <v>27</v>
      </c>
      <c r="U160" s="293"/>
      <c r="V160" s="293"/>
      <c r="W160" s="293"/>
      <c r="X160" s="293"/>
      <c r="Y160" s="293"/>
      <c r="Z160" s="293"/>
      <c r="AA160" s="293"/>
    </row>
    <row r="161" spans="2:27" ht="12" customHeight="1">
      <c r="B161" s="73" t="s">
        <v>254</v>
      </c>
      <c r="C161" s="85">
        <v>41</v>
      </c>
      <c r="D161" s="85"/>
      <c r="E161" s="293"/>
      <c r="F161" s="293"/>
      <c r="G161" s="293"/>
      <c r="H161" s="293"/>
      <c r="I161" s="293"/>
      <c r="J161" s="293"/>
      <c r="K161" s="293"/>
      <c r="L161" s="293"/>
      <c r="M161" s="293"/>
      <c r="N161" s="293"/>
      <c r="O161" s="293"/>
      <c r="P161" s="293"/>
      <c r="Q161" s="293"/>
      <c r="R161" s="293"/>
      <c r="S161" s="293"/>
      <c r="T161" s="185">
        <f t="shared" si="0"/>
        <v>0</v>
      </c>
      <c r="U161" s="293"/>
      <c r="V161" s="293"/>
      <c r="W161" s="293"/>
      <c r="X161" s="293"/>
      <c r="Y161" s="293"/>
      <c r="Z161" s="293"/>
      <c r="AA161" s="293"/>
    </row>
    <row r="162" spans="2:27" ht="12" customHeight="1">
      <c r="B162" s="73" t="s">
        <v>274</v>
      </c>
      <c r="C162" s="85">
        <v>101</v>
      </c>
      <c r="D162" s="85">
        <v>3</v>
      </c>
      <c r="E162" s="293">
        <v>0</v>
      </c>
      <c r="F162" s="293">
        <v>0</v>
      </c>
      <c r="G162" s="293">
        <v>0</v>
      </c>
      <c r="H162" s="293">
        <v>1</v>
      </c>
      <c r="I162" s="293">
        <v>2</v>
      </c>
      <c r="J162" s="293">
        <v>3</v>
      </c>
      <c r="K162" s="293">
        <v>0</v>
      </c>
      <c r="L162" s="293">
        <v>0</v>
      </c>
      <c r="M162" s="293">
        <v>2</v>
      </c>
      <c r="N162" s="293">
        <v>4</v>
      </c>
      <c r="O162" s="293">
        <v>9</v>
      </c>
      <c r="P162" s="293">
        <v>5</v>
      </c>
      <c r="Q162" s="293">
        <v>0</v>
      </c>
      <c r="R162" s="293">
        <v>0</v>
      </c>
      <c r="S162" s="293">
        <v>0</v>
      </c>
      <c r="T162" s="185">
        <f t="shared" si="0"/>
        <v>29</v>
      </c>
      <c r="U162" s="293"/>
      <c r="V162" s="293"/>
      <c r="W162" s="293"/>
      <c r="X162" s="293"/>
      <c r="Y162" s="293"/>
      <c r="Z162" s="293"/>
      <c r="AA162" s="293"/>
    </row>
    <row r="163" spans="2:27" ht="12" customHeight="1">
      <c r="B163" s="73" t="s">
        <v>256</v>
      </c>
      <c r="C163" s="85">
        <v>150</v>
      </c>
      <c r="D163" s="85"/>
      <c r="E163" s="293"/>
      <c r="F163" s="293"/>
      <c r="G163" s="293"/>
      <c r="H163" s="293"/>
      <c r="I163" s="293"/>
      <c r="J163" s="293"/>
      <c r="K163" s="293"/>
      <c r="L163" s="293"/>
      <c r="M163" s="293"/>
      <c r="N163" s="293"/>
      <c r="O163" s="293"/>
      <c r="P163" s="293"/>
      <c r="Q163" s="293"/>
      <c r="R163" s="293"/>
      <c r="S163" s="293"/>
      <c r="T163" s="185">
        <f t="shared" si="0"/>
        <v>0</v>
      </c>
      <c r="U163" s="293"/>
      <c r="V163" s="293"/>
      <c r="W163" s="293"/>
      <c r="X163" s="293"/>
      <c r="Y163" s="293"/>
      <c r="Z163" s="293"/>
      <c r="AA163" s="293"/>
    </row>
    <row r="164" spans="2:27" ht="12" customHeight="1">
      <c r="B164" s="73" t="s">
        <v>276</v>
      </c>
      <c r="C164" s="85">
        <v>201</v>
      </c>
      <c r="D164" s="85">
        <v>0</v>
      </c>
      <c r="E164" s="293">
        <v>2</v>
      </c>
      <c r="F164" s="293">
        <v>0</v>
      </c>
      <c r="G164" s="293">
        <v>0</v>
      </c>
      <c r="H164" s="293">
        <v>0</v>
      </c>
      <c r="I164" s="293">
        <v>1</v>
      </c>
      <c r="J164" s="293">
        <v>0</v>
      </c>
      <c r="K164" s="293">
        <v>0</v>
      </c>
      <c r="L164" s="293">
        <v>1</v>
      </c>
      <c r="M164" s="293">
        <v>0</v>
      </c>
      <c r="N164" s="293">
        <v>0</v>
      </c>
      <c r="O164" s="293">
        <v>0</v>
      </c>
      <c r="P164" s="293">
        <v>0</v>
      </c>
      <c r="Q164" s="293">
        <v>0</v>
      </c>
      <c r="R164" s="293">
        <v>0</v>
      </c>
      <c r="S164" s="293">
        <v>0</v>
      </c>
      <c r="T164" s="185">
        <f t="shared" si="0"/>
        <v>4</v>
      </c>
      <c r="U164" s="293"/>
      <c r="V164" s="293"/>
      <c r="W164" s="293"/>
      <c r="X164" s="293"/>
      <c r="Y164" s="293"/>
      <c r="Z164" s="293"/>
      <c r="AA164" s="293"/>
    </row>
    <row r="165" spans="2:27" ht="12" customHeight="1">
      <c r="B165" s="73"/>
      <c r="C165" s="85">
        <v>202</v>
      </c>
      <c r="D165" s="85"/>
      <c r="E165" s="293"/>
      <c r="F165" s="293"/>
      <c r="G165" s="293"/>
      <c r="H165" s="293"/>
      <c r="I165" s="293"/>
      <c r="J165" s="293"/>
      <c r="K165" s="293"/>
      <c r="L165" s="293"/>
      <c r="M165" s="293"/>
      <c r="N165" s="293"/>
      <c r="O165" s="293"/>
      <c r="P165" s="293"/>
      <c r="Q165" s="293"/>
      <c r="R165" s="293"/>
      <c r="S165" s="293"/>
      <c r="T165" s="185">
        <f t="shared" si="0"/>
        <v>0</v>
      </c>
      <c r="U165" s="293"/>
      <c r="V165" s="293"/>
      <c r="W165" s="293"/>
      <c r="X165" s="293"/>
      <c r="Y165" s="293"/>
      <c r="Z165" s="293"/>
      <c r="AA165" s="293"/>
    </row>
    <row r="166" spans="2:27" ht="12" customHeight="1">
      <c r="B166" s="73"/>
      <c r="C166" s="85">
        <v>921</v>
      </c>
      <c r="D166" s="85"/>
      <c r="E166" s="293"/>
      <c r="F166" s="293"/>
      <c r="G166" s="293"/>
      <c r="H166" s="293"/>
      <c r="I166" s="293"/>
      <c r="J166" s="293"/>
      <c r="K166" s="293"/>
      <c r="L166" s="293"/>
      <c r="M166" s="293"/>
      <c r="N166" s="293"/>
      <c r="O166" s="293"/>
      <c r="P166" s="293"/>
      <c r="Q166" s="293"/>
      <c r="R166" s="293"/>
      <c r="S166" s="293"/>
      <c r="T166" s="185">
        <f t="shared" si="0"/>
        <v>0</v>
      </c>
      <c r="U166" s="293"/>
      <c r="V166" s="293"/>
      <c r="W166" s="293"/>
      <c r="X166" s="293"/>
      <c r="Y166" s="293"/>
      <c r="Z166" s="293"/>
      <c r="AA166" s="293"/>
    </row>
    <row r="167" spans="2:27" ht="12" customHeight="1">
      <c r="B167" s="76"/>
      <c r="C167" s="33" t="s">
        <v>160</v>
      </c>
      <c r="D167" s="33">
        <f t="shared" ref="D167:S167" si="19">SUM(D160:D166)</f>
        <v>4</v>
      </c>
      <c r="E167" s="109">
        <f t="shared" si="19"/>
        <v>7</v>
      </c>
      <c r="F167" s="109">
        <f t="shared" si="19"/>
        <v>0</v>
      </c>
      <c r="G167" s="109">
        <f t="shared" si="19"/>
        <v>0</v>
      </c>
      <c r="H167" s="109">
        <f t="shared" si="19"/>
        <v>1</v>
      </c>
      <c r="I167" s="109">
        <f t="shared" si="19"/>
        <v>7</v>
      </c>
      <c r="J167" s="109">
        <f t="shared" si="19"/>
        <v>8</v>
      </c>
      <c r="K167" s="109">
        <f t="shared" si="19"/>
        <v>6</v>
      </c>
      <c r="L167" s="109">
        <f t="shared" si="19"/>
        <v>6</v>
      </c>
      <c r="M167" s="109">
        <f t="shared" si="19"/>
        <v>2</v>
      </c>
      <c r="N167" s="109">
        <f t="shared" si="19"/>
        <v>4</v>
      </c>
      <c r="O167" s="109">
        <f t="shared" si="19"/>
        <v>9</v>
      </c>
      <c r="P167" s="109">
        <f t="shared" si="19"/>
        <v>6</v>
      </c>
      <c r="Q167" s="109">
        <f t="shared" si="19"/>
        <v>0</v>
      </c>
      <c r="R167" s="109">
        <f t="shared" si="19"/>
        <v>0</v>
      </c>
      <c r="S167" s="109">
        <f t="shared" si="19"/>
        <v>0</v>
      </c>
      <c r="T167" s="188">
        <f t="shared" si="0"/>
        <v>60</v>
      </c>
      <c r="U167" s="293"/>
      <c r="V167" s="293"/>
      <c r="W167" s="293"/>
      <c r="X167" s="293"/>
      <c r="Y167" s="293"/>
      <c r="Z167" s="293"/>
      <c r="AA167" s="293"/>
    </row>
    <row r="168" spans="2:27" ht="12" customHeight="1">
      <c r="B168" s="72" t="s">
        <v>263</v>
      </c>
      <c r="C168" s="96">
        <v>3</v>
      </c>
      <c r="D168" s="96">
        <v>5</v>
      </c>
      <c r="E168" s="69">
        <v>4</v>
      </c>
      <c r="F168" s="69">
        <v>2</v>
      </c>
      <c r="G168" s="69">
        <v>3</v>
      </c>
      <c r="H168" s="69">
        <v>3</v>
      </c>
      <c r="I168" s="69">
        <v>1</v>
      </c>
      <c r="J168" s="69">
        <v>0</v>
      </c>
      <c r="K168" s="69">
        <v>1</v>
      </c>
      <c r="L168" s="69">
        <v>5</v>
      </c>
      <c r="M168" s="69">
        <v>9</v>
      </c>
      <c r="N168" s="69">
        <v>6</v>
      </c>
      <c r="O168" s="69">
        <v>5</v>
      </c>
      <c r="P168" s="69">
        <v>2</v>
      </c>
      <c r="Q168" s="69">
        <v>4</v>
      </c>
      <c r="R168" s="69">
        <v>4</v>
      </c>
      <c r="S168" s="69">
        <v>1</v>
      </c>
      <c r="T168" s="187">
        <f t="shared" si="0"/>
        <v>55</v>
      </c>
      <c r="U168" s="293"/>
      <c r="V168" s="293"/>
      <c r="W168" s="293"/>
      <c r="X168" s="293"/>
      <c r="Y168" s="293"/>
      <c r="Z168" s="293"/>
      <c r="AA168" s="293"/>
    </row>
    <row r="169" spans="2:27" ht="12" customHeight="1">
      <c r="B169" s="73" t="s">
        <v>254</v>
      </c>
      <c r="C169" s="85"/>
      <c r="D169" s="85"/>
      <c r="E169" s="293"/>
      <c r="F169" s="293"/>
      <c r="G169" s="293"/>
      <c r="H169" s="293"/>
      <c r="I169" s="293"/>
      <c r="J169" s="293"/>
      <c r="K169" s="293"/>
      <c r="L169" s="293"/>
      <c r="M169" s="293"/>
      <c r="N169" s="293"/>
      <c r="O169" s="293"/>
      <c r="P169" s="293"/>
      <c r="Q169" s="293"/>
      <c r="R169" s="293"/>
      <c r="S169" s="293"/>
      <c r="T169" s="185">
        <f t="shared" si="0"/>
        <v>0</v>
      </c>
      <c r="U169" s="293"/>
      <c r="V169" s="293"/>
      <c r="W169" s="293"/>
      <c r="X169" s="293"/>
      <c r="Y169" s="293"/>
      <c r="Z169" s="293"/>
      <c r="AA169" s="293"/>
    </row>
    <row r="170" spans="2:27" ht="12" customHeight="1">
      <c r="B170" s="73" t="s">
        <v>277</v>
      </c>
      <c r="C170" s="85"/>
      <c r="D170" s="85"/>
      <c r="E170" s="293"/>
      <c r="F170" s="293"/>
      <c r="G170" s="293"/>
      <c r="H170" s="293"/>
      <c r="I170" s="293"/>
      <c r="J170" s="293"/>
      <c r="K170" s="293"/>
      <c r="L170" s="293"/>
      <c r="M170" s="293"/>
      <c r="N170" s="293"/>
      <c r="O170" s="293"/>
      <c r="P170" s="293"/>
      <c r="Q170" s="293"/>
      <c r="R170" s="293"/>
      <c r="S170" s="293"/>
      <c r="T170" s="185">
        <f t="shared" si="0"/>
        <v>0</v>
      </c>
      <c r="U170" s="293"/>
      <c r="V170" s="293"/>
      <c r="W170" s="293"/>
      <c r="X170" s="293"/>
      <c r="Y170" s="293"/>
      <c r="Z170" s="293"/>
      <c r="AA170" s="293"/>
    </row>
    <row r="171" spans="2:27" ht="12" customHeight="1">
      <c r="B171" s="73" t="s">
        <v>256</v>
      </c>
      <c r="C171" s="85"/>
      <c r="D171" s="85"/>
      <c r="E171" s="293"/>
      <c r="F171" s="293"/>
      <c r="G171" s="293"/>
      <c r="H171" s="293"/>
      <c r="I171" s="293"/>
      <c r="J171" s="293"/>
      <c r="K171" s="293"/>
      <c r="L171" s="293"/>
      <c r="M171" s="293"/>
      <c r="N171" s="293"/>
      <c r="O171" s="293"/>
      <c r="P171" s="293"/>
      <c r="Q171" s="293"/>
      <c r="R171" s="293"/>
      <c r="S171" s="293"/>
      <c r="T171" s="185">
        <f t="shared" si="0"/>
        <v>0</v>
      </c>
      <c r="U171" s="293"/>
      <c r="V171" s="293"/>
      <c r="W171" s="293"/>
      <c r="X171" s="293"/>
      <c r="Y171" s="293"/>
      <c r="Z171" s="293"/>
      <c r="AA171" s="293"/>
    </row>
    <row r="172" spans="2:27" ht="12" customHeight="1">
      <c r="B172" s="73" t="s">
        <v>278</v>
      </c>
      <c r="C172" s="85"/>
      <c r="D172" s="85"/>
      <c r="E172" s="293"/>
      <c r="F172" s="293"/>
      <c r="G172" s="293"/>
      <c r="H172" s="293"/>
      <c r="I172" s="293"/>
      <c r="J172" s="293"/>
      <c r="K172" s="293"/>
      <c r="L172" s="293"/>
      <c r="M172" s="293"/>
      <c r="N172" s="293"/>
      <c r="O172" s="293"/>
      <c r="P172" s="293"/>
      <c r="Q172" s="293"/>
      <c r="R172" s="293"/>
      <c r="S172" s="293"/>
      <c r="T172" s="185">
        <f t="shared" si="0"/>
        <v>0</v>
      </c>
      <c r="U172" s="293"/>
      <c r="V172" s="293"/>
      <c r="W172" s="293"/>
      <c r="X172" s="293"/>
      <c r="Y172" s="293"/>
      <c r="Z172" s="293"/>
      <c r="AA172" s="293"/>
    </row>
    <row r="173" spans="2:27" ht="12" customHeight="1">
      <c r="B173" s="73"/>
      <c r="C173" s="85"/>
      <c r="D173" s="85"/>
      <c r="E173" s="293"/>
      <c r="F173" s="293"/>
      <c r="G173" s="293"/>
      <c r="H173" s="293"/>
      <c r="I173" s="293"/>
      <c r="J173" s="293"/>
      <c r="K173" s="293"/>
      <c r="L173" s="293"/>
      <c r="M173" s="293"/>
      <c r="N173" s="293"/>
      <c r="O173" s="293"/>
      <c r="P173" s="293"/>
      <c r="Q173" s="293"/>
      <c r="R173" s="293"/>
      <c r="S173" s="293"/>
      <c r="T173" s="185">
        <f t="shared" si="0"/>
        <v>0</v>
      </c>
      <c r="U173" s="293"/>
      <c r="V173" s="293"/>
      <c r="W173" s="293"/>
      <c r="X173" s="293"/>
      <c r="Y173" s="293"/>
      <c r="Z173" s="293"/>
      <c r="AA173" s="293"/>
    </row>
    <row r="174" spans="2:27" ht="12" customHeight="1">
      <c r="B174" s="73"/>
      <c r="C174" s="85"/>
      <c r="D174" s="85"/>
      <c r="E174" s="293"/>
      <c r="F174" s="293"/>
      <c r="G174" s="293"/>
      <c r="H174" s="293"/>
      <c r="I174" s="293"/>
      <c r="J174" s="293"/>
      <c r="K174" s="293"/>
      <c r="L174" s="293"/>
      <c r="M174" s="293"/>
      <c r="N174" s="293"/>
      <c r="O174" s="293"/>
      <c r="P174" s="293"/>
      <c r="Q174" s="293"/>
      <c r="R174" s="293"/>
      <c r="S174" s="293"/>
      <c r="T174" s="185">
        <f t="shared" si="0"/>
        <v>0</v>
      </c>
      <c r="U174" s="293"/>
      <c r="V174" s="293"/>
      <c r="W174" s="293"/>
      <c r="X174" s="293"/>
      <c r="Y174" s="293"/>
      <c r="Z174" s="293"/>
      <c r="AA174" s="293"/>
    </row>
    <row r="175" spans="2:27" ht="12" customHeight="1">
      <c r="B175" s="76"/>
      <c r="C175" s="33" t="s">
        <v>160</v>
      </c>
      <c r="D175" s="33">
        <f t="shared" ref="D175:S175" si="20">SUM(D168:D174)</f>
        <v>5</v>
      </c>
      <c r="E175" s="109">
        <f t="shared" si="20"/>
        <v>4</v>
      </c>
      <c r="F175" s="109">
        <f t="shared" si="20"/>
        <v>2</v>
      </c>
      <c r="G175" s="109">
        <f t="shared" si="20"/>
        <v>3</v>
      </c>
      <c r="H175" s="109">
        <f t="shared" si="20"/>
        <v>3</v>
      </c>
      <c r="I175" s="109">
        <f t="shared" si="20"/>
        <v>1</v>
      </c>
      <c r="J175" s="109">
        <f t="shared" si="20"/>
        <v>0</v>
      </c>
      <c r="K175" s="109">
        <f t="shared" si="20"/>
        <v>1</v>
      </c>
      <c r="L175" s="109">
        <f t="shared" si="20"/>
        <v>5</v>
      </c>
      <c r="M175" s="109">
        <f t="shared" si="20"/>
        <v>9</v>
      </c>
      <c r="N175" s="109">
        <f t="shared" si="20"/>
        <v>6</v>
      </c>
      <c r="O175" s="109">
        <f t="shared" si="20"/>
        <v>5</v>
      </c>
      <c r="P175" s="109">
        <f t="shared" si="20"/>
        <v>2</v>
      </c>
      <c r="Q175" s="109">
        <f t="shared" si="20"/>
        <v>4</v>
      </c>
      <c r="R175" s="109">
        <f t="shared" si="20"/>
        <v>4</v>
      </c>
      <c r="S175" s="109">
        <f t="shared" si="20"/>
        <v>1</v>
      </c>
      <c r="T175" s="188">
        <f t="shared" si="0"/>
        <v>55</v>
      </c>
      <c r="U175" s="293"/>
      <c r="V175" s="293"/>
      <c r="W175" s="293"/>
      <c r="X175" s="293"/>
      <c r="Y175" s="293"/>
      <c r="Z175" s="293"/>
      <c r="AA175" s="293"/>
    </row>
    <row r="176" spans="2:27" ht="12" customHeight="1">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row>
    <row r="177" spans="2:27" ht="12" customHeight="1">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row>
    <row r="178" spans="2:27" ht="12" customHeight="1">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row>
    <row r="179" spans="2:27" ht="12" customHeight="1">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row>
    <row r="180" spans="2:27" ht="12" customHeight="1">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row>
    <row r="181" spans="2:27" ht="12" customHeight="1">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row>
    <row r="182" spans="2:27" ht="12" customHeight="1">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row>
    <row r="183" spans="2:27" ht="12" customHeight="1">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row>
    <row r="184" spans="2:27" ht="12" customHeight="1">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row>
    <row r="185" spans="2:27" ht="12" customHeight="1">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row>
    <row r="186" spans="2:27" ht="12" customHeight="1">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row>
    <row r="187" spans="2:27" ht="12" customHeight="1">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row>
    <row r="188" spans="2:27" ht="12" customHeight="1">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row>
    <row r="189" spans="2:27" ht="12" customHeight="1">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row>
    <row r="190" spans="2:27" ht="12" customHeight="1">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row>
    <row r="191" spans="2:27" ht="12" customHeight="1">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row>
    <row r="192" spans="2:27" ht="12" customHeight="1">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row>
    <row r="193" spans="2:27" ht="12" customHeight="1">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c r="AA193" s="293"/>
    </row>
    <row r="194" spans="2:27" ht="12" customHeight="1">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c r="AA194" s="293"/>
    </row>
    <row r="195" spans="2:27" ht="12" customHeight="1">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c r="AA195" s="293"/>
    </row>
    <row r="196" spans="2:27" ht="12" customHeight="1">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3"/>
    </row>
    <row r="197" spans="2:27" ht="12" customHeight="1">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c r="AA197" s="293"/>
    </row>
    <row r="198" spans="2:27" ht="12" customHeight="1">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c r="AA198" s="293"/>
    </row>
    <row r="199" spans="2:27" ht="12" customHeight="1">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3"/>
      <c r="AA199" s="293"/>
    </row>
    <row r="200" spans="2:27" ht="12" customHeight="1">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c r="AA200" s="293"/>
    </row>
    <row r="201" spans="2:27" ht="12" customHeight="1">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3"/>
    </row>
    <row r="202" spans="2:27" ht="12" customHeight="1">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3"/>
    </row>
    <row r="203" spans="2:27" ht="12" customHeight="1">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c r="Z203" s="293"/>
      <c r="AA203" s="293"/>
    </row>
    <row r="204" spans="2:27" ht="12" customHeight="1">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c r="AA204" s="293"/>
    </row>
    <row r="205" spans="2:27" ht="12" customHeight="1">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c r="AA205" s="293"/>
    </row>
    <row r="206" spans="2:27" ht="12" customHeight="1">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c r="Z206" s="293"/>
      <c r="AA206" s="293"/>
    </row>
    <row r="207" spans="2:27" ht="12" customHeight="1">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c r="AA207" s="293"/>
    </row>
    <row r="208" spans="2:27" ht="12" customHeight="1">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c r="AA208" s="293"/>
    </row>
    <row r="209" spans="2:27" ht="12" customHeight="1">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c r="AA209" s="293"/>
    </row>
    <row r="210" spans="2:27" ht="12" customHeight="1">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c r="AA210" s="293"/>
    </row>
    <row r="211" spans="2:27" ht="12" customHeight="1">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c r="AA211" s="293"/>
    </row>
    <row r="212" spans="2:27" ht="12" customHeight="1">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row>
    <row r="213" spans="2:27" ht="12" customHeight="1">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row>
    <row r="214" spans="2:27" ht="12" customHeight="1">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row>
    <row r="215" spans="2:27" ht="12" customHeight="1">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c r="AA215" s="293"/>
    </row>
    <row r="216" spans="2:27" ht="12" customHeight="1">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c r="Z216" s="293"/>
      <c r="AA216" s="293"/>
    </row>
    <row r="217" spans="2:27" ht="12" customHeight="1">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c r="AA217" s="293"/>
    </row>
    <row r="218" spans="2:27" ht="12" customHeight="1">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c r="Z218" s="293"/>
      <c r="AA218" s="293"/>
    </row>
    <row r="219" spans="2:27" ht="12" customHeight="1">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row>
    <row r="220" spans="2:27" ht="12" customHeight="1">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3"/>
    </row>
    <row r="221" spans="2:27" ht="12" customHeight="1">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c r="AA221" s="293"/>
    </row>
    <row r="222" spans="2:27" ht="12" customHeight="1">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c r="AA222" s="293"/>
    </row>
    <row r="223" spans="2:27" ht="12" customHeight="1">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3"/>
      <c r="AA223" s="293"/>
    </row>
    <row r="224" spans="2:27" ht="12" customHeight="1">
      <c r="B224" s="293"/>
      <c r="C224" s="293"/>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c r="Z224" s="293"/>
      <c r="AA224" s="293"/>
    </row>
    <row r="225" spans="2:27" ht="12" customHeight="1">
      <c r="B225" s="293"/>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c r="Z225" s="293"/>
      <c r="AA225" s="293"/>
    </row>
    <row r="226" spans="2:27" ht="12" customHeight="1">
      <c r="B226" s="293"/>
      <c r="C226" s="293"/>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c r="Z226" s="293"/>
      <c r="AA226" s="293"/>
    </row>
    <row r="227" spans="2:27" ht="12" customHeight="1">
      <c r="B227" s="293"/>
      <c r="C227" s="293"/>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c r="Z227" s="293"/>
      <c r="AA227" s="293"/>
    </row>
    <row r="228" spans="2:27" ht="12" customHeight="1">
      <c r="B228" s="293"/>
      <c r="C228" s="293"/>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293"/>
      <c r="Z228" s="293"/>
      <c r="AA228" s="293"/>
    </row>
    <row r="229" spans="2:27" ht="12" customHeight="1">
      <c r="B229" s="293"/>
      <c r="C229" s="293"/>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row>
    <row r="230" spans="2:27" ht="12" customHeight="1">
      <c r="B230" s="293"/>
      <c r="C230" s="293"/>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c r="Z230" s="293"/>
      <c r="AA230" s="293"/>
    </row>
    <row r="231" spans="2:27" ht="12" customHeight="1">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3"/>
    </row>
    <row r="232" spans="2:27" ht="12" customHeight="1">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row>
    <row r="233" spans="2:27" ht="12" customHeight="1">
      <c r="B233" s="293"/>
      <c r="C233" s="293"/>
      <c r="D233" s="293"/>
      <c r="E233" s="293"/>
      <c r="F233" s="293"/>
      <c r="G233" s="293"/>
      <c r="H233" s="293"/>
      <c r="I233" s="293"/>
      <c r="J233" s="293"/>
      <c r="K233" s="293"/>
      <c r="L233" s="293"/>
      <c r="M233" s="293"/>
      <c r="N233" s="293"/>
      <c r="O233" s="293"/>
      <c r="P233" s="293"/>
      <c r="Q233" s="293"/>
      <c r="R233" s="293"/>
      <c r="S233" s="293"/>
      <c r="T233" s="293"/>
      <c r="U233" s="293"/>
      <c r="V233" s="293"/>
      <c r="W233" s="293"/>
      <c r="X233" s="293"/>
      <c r="Y233" s="293"/>
      <c r="Z233" s="293"/>
      <c r="AA233" s="293"/>
    </row>
    <row r="234" spans="2:27" ht="12" customHeight="1">
      <c r="B234" s="293"/>
      <c r="C234" s="293"/>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293"/>
      <c r="Z234" s="293"/>
      <c r="AA234" s="293"/>
    </row>
    <row r="235" spans="2:27" ht="12" customHeight="1">
      <c r="B235" s="293"/>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row>
    <row r="236" spans="2:27" ht="12" customHeight="1">
      <c r="B236" s="293"/>
      <c r="C236" s="293"/>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c r="Z236" s="293"/>
      <c r="AA236" s="293"/>
    </row>
    <row r="237" spans="2:27" ht="12" customHeight="1">
      <c r="B237" s="293"/>
      <c r="C237" s="293"/>
      <c r="D237" s="293"/>
      <c r="E237" s="293"/>
      <c r="F237" s="293"/>
      <c r="G237" s="293"/>
      <c r="H237" s="293"/>
      <c r="I237" s="293"/>
      <c r="J237" s="293"/>
      <c r="K237" s="293"/>
      <c r="L237" s="293"/>
      <c r="M237" s="293"/>
      <c r="N237" s="293"/>
      <c r="O237" s="293"/>
      <c r="P237" s="293"/>
      <c r="Q237" s="293"/>
      <c r="R237" s="293"/>
      <c r="S237" s="293"/>
      <c r="T237" s="293"/>
      <c r="U237" s="293"/>
      <c r="V237" s="293"/>
      <c r="W237" s="293"/>
      <c r="X237" s="293"/>
      <c r="Y237" s="293"/>
      <c r="Z237" s="293"/>
      <c r="AA237" s="293"/>
    </row>
    <row r="238" spans="2:27" ht="12" customHeight="1">
      <c r="B238" s="293"/>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293"/>
      <c r="Z238" s="293"/>
      <c r="AA238" s="293"/>
    </row>
    <row r="239" spans="2:27" ht="12" customHeight="1">
      <c r="B239" s="293"/>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3"/>
      <c r="AA239" s="293"/>
    </row>
    <row r="240" spans="2:27" ht="12" customHeight="1">
      <c r="B240" s="293"/>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c r="Z240" s="293"/>
      <c r="AA240" s="293"/>
    </row>
    <row r="241" spans="2:27" ht="12" customHeight="1">
      <c r="B241" s="293"/>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293"/>
      <c r="Z241" s="293"/>
      <c r="AA241" s="293"/>
    </row>
    <row r="242" spans="2:27" ht="12" customHeight="1">
      <c r="B242" s="293"/>
      <c r="C242" s="293"/>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293"/>
      <c r="Z242" s="293"/>
      <c r="AA242" s="293"/>
    </row>
    <row r="243" spans="2:27" ht="12" customHeight="1">
      <c r="B243" s="293"/>
      <c r="C243" s="293"/>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293"/>
      <c r="Z243" s="293"/>
      <c r="AA243" s="293"/>
    </row>
    <row r="244" spans="2:27" ht="12" customHeight="1">
      <c r="B244" s="293"/>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293"/>
      <c r="Z244" s="293"/>
      <c r="AA244" s="293"/>
    </row>
    <row r="245" spans="2:27" ht="12" customHeight="1">
      <c r="B245" s="293"/>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293"/>
      <c r="Z245" s="293"/>
      <c r="AA245" s="293"/>
    </row>
    <row r="246" spans="2:27" ht="12" customHeight="1">
      <c r="B246" s="293"/>
      <c r="C246" s="293"/>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293"/>
      <c r="Z246" s="293"/>
      <c r="AA246" s="293"/>
    </row>
    <row r="247" spans="2:27" ht="12" customHeight="1">
      <c r="B247" s="293"/>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c r="Z247" s="293"/>
      <c r="AA247" s="293"/>
    </row>
    <row r="248" spans="2:27" ht="12" customHeight="1">
      <c r="B248" s="293"/>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3"/>
    </row>
    <row r="249" spans="2:27" ht="12" customHeight="1">
      <c r="B249" s="293"/>
      <c r="C249" s="293"/>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row>
    <row r="250" spans="2:27" ht="12" customHeight="1">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c r="Z250" s="293"/>
      <c r="AA250" s="293"/>
    </row>
    <row r="251" spans="2:27" ht="12" customHeight="1">
      <c r="B251" s="293"/>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293"/>
      <c r="Z251" s="293"/>
      <c r="AA251" s="293"/>
    </row>
    <row r="252" spans="2:27" ht="12" customHeight="1">
      <c r="B252" s="293"/>
      <c r="C252" s="293"/>
      <c r="D252" s="293"/>
      <c r="E252" s="293"/>
      <c r="F252" s="293"/>
      <c r="G252" s="293"/>
      <c r="H252" s="293"/>
      <c r="I252" s="293"/>
      <c r="J252" s="293"/>
      <c r="K252" s="293"/>
      <c r="L252" s="293"/>
      <c r="M252" s="293"/>
      <c r="N252" s="293"/>
      <c r="O252" s="293"/>
      <c r="P252" s="293"/>
      <c r="Q252" s="293"/>
      <c r="R252" s="293"/>
      <c r="S252" s="293"/>
      <c r="T252" s="293"/>
      <c r="U252" s="293"/>
      <c r="V252" s="293"/>
      <c r="W252" s="293"/>
      <c r="X252" s="293"/>
      <c r="Y252" s="293"/>
      <c r="Z252" s="293"/>
      <c r="AA252" s="293"/>
    </row>
    <row r="253" spans="2:27" ht="12" customHeight="1">
      <c r="B253" s="293"/>
      <c r="C253" s="293"/>
      <c r="D253" s="293"/>
      <c r="E253" s="293"/>
      <c r="F253" s="293"/>
      <c r="G253" s="293"/>
      <c r="H253" s="293"/>
      <c r="I253" s="293"/>
      <c r="J253" s="293"/>
      <c r="K253" s="293"/>
      <c r="L253" s="293"/>
      <c r="M253" s="293"/>
      <c r="N253" s="293"/>
      <c r="O253" s="293"/>
      <c r="P253" s="293"/>
      <c r="Q253" s="293"/>
      <c r="R253" s="293"/>
      <c r="S253" s="293"/>
      <c r="T253" s="293"/>
      <c r="U253" s="293"/>
      <c r="V253" s="293"/>
      <c r="W253" s="293"/>
      <c r="X253" s="293"/>
      <c r="Y253" s="293"/>
      <c r="Z253" s="293"/>
      <c r="AA253" s="293"/>
    </row>
    <row r="254" spans="2:27" ht="12" customHeight="1">
      <c r="B254" s="293"/>
      <c r="C254" s="293"/>
      <c r="D254" s="293"/>
      <c r="E254" s="293"/>
      <c r="F254" s="293"/>
      <c r="G254" s="293"/>
      <c r="H254" s="293"/>
      <c r="I254" s="293"/>
      <c r="J254" s="293"/>
      <c r="K254" s="293"/>
      <c r="L254" s="293"/>
      <c r="M254" s="293"/>
      <c r="N254" s="293"/>
      <c r="O254" s="293"/>
      <c r="P254" s="293"/>
      <c r="Q254" s="293"/>
      <c r="R254" s="293"/>
      <c r="S254" s="293"/>
      <c r="T254" s="293"/>
      <c r="U254" s="293"/>
      <c r="V254" s="293"/>
      <c r="W254" s="293"/>
      <c r="X254" s="293"/>
      <c r="Y254" s="293"/>
      <c r="Z254" s="293"/>
      <c r="AA254" s="293"/>
    </row>
    <row r="255" spans="2:27" ht="12" customHeight="1">
      <c r="B255" s="293"/>
      <c r="C255" s="293"/>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row>
    <row r="256" spans="2:27" ht="12" customHeight="1">
      <c r="B256" s="293"/>
      <c r="C256" s="293"/>
      <c r="D256" s="293"/>
      <c r="E256" s="293"/>
      <c r="F256" s="293"/>
      <c r="G256" s="293"/>
      <c r="H256" s="293"/>
      <c r="I256" s="293"/>
      <c r="J256" s="293"/>
      <c r="K256" s="293"/>
      <c r="L256" s="293"/>
      <c r="M256" s="293"/>
      <c r="N256" s="293"/>
      <c r="O256" s="293"/>
      <c r="P256" s="293"/>
      <c r="Q256" s="293"/>
      <c r="R256" s="293"/>
      <c r="S256" s="293"/>
      <c r="T256" s="293"/>
      <c r="U256" s="293"/>
      <c r="V256" s="293"/>
      <c r="W256" s="293"/>
      <c r="X256" s="293"/>
      <c r="Y256" s="293"/>
      <c r="Z256" s="293"/>
      <c r="AA256" s="293"/>
    </row>
    <row r="257" spans="2:27" ht="12" customHeight="1">
      <c r="B257" s="293"/>
      <c r="C257" s="293"/>
      <c r="D257" s="293"/>
      <c r="E257" s="293"/>
      <c r="F257" s="293"/>
      <c r="G257" s="293"/>
      <c r="H257" s="293"/>
      <c r="I257" s="293"/>
      <c r="J257" s="293"/>
      <c r="K257" s="293"/>
      <c r="L257" s="293"/>
      <c r="M257" s="293"/>
      <c r="N257" s="293"/>
      <c r="O257" s="293"/>
      <c r="P257" s="293"/>
      <c r="Q257" s="293"/>
      <c r="R257" s="293"/>
      <c r="S257" s="293"/>
      <c r="T257" s="293"/>
      <c r="U257" s="293"/>
      <c r="V257" s="293"/>
      <c r="W257" s="293"/>
      <c r="X257" s="293"/>
      <c r="Y257" s="293"/>
      <c r="Z257" s="293"/>
      <c r="AA257" s="293"/>
    </row>
    <row r="258" spans="2:27" ht="12" customHeight="1">
      <c r="B258" s="293"/>
      <c r="C258" s="293"/>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row>
    <row r="259" spans="2:27" ht="12" customHeight="1">
      <c r="B259" s="293"/>
      <c r="C259" s="293"/>
      <c r="D259" s="293"/>
      <c r="E259" s="293"/>
      <c r="F259" s="293"/>
      <c r="G259" s="293"/>
      <c r="H259" s="293"/>
      <c r="I259" s="293"/>
      <c r="J259" s="293"/>
      <c r="K259" s="293"/>
      <c r="L259" s="293"/>
      <c r="M259" s="293"/>
      <c r="N259" s="293"/>
      <c r="O259" s="293"/>
      <c r="P259" s="293"/>
      <c r="Q259" s="293"/>
      <c r="R259" s="293"/>
      <c r="S259" s="293"/>
      <c r="T259" s="293"/>
      <c r="U259" s="293"/>
      <c r="V259" s="293"/>
      <c r="W259" s="293"/>
      <c r="X259" s="293"/>
      <c r="Y259" s="293"/>
      <c r="Z259" s="293"/>
      <c r="AA259" s="293"/>
    </row>
    <row r="260" spans="2:27" ht="12" customHeight="1">
      <c r="B260" s="293"/>
      <c r="C260" s="293"/>
      <c r="D260" s="293"/>
      <c r="E260" s="293"/>
      <c r="F260" s="293"/>
      <c r="G260" s="293"/>
      <c r="H260" s="293"/>
      <c r="I260" s="293"/>
      <c r="J260" s="293"/>
      <c r="K260" s="293"/>
      <c r="L260" s="293"/>
      <c r="M260" s="293"/>
      <c r="N260" s="293"/>
      <c r="O260" s="293"/>
      <c r="P260" s="293"/>
      <c r="Q260" s="293"/>
      <c r="R260" s="293"/>
      <c r="S260" s="293"/>
      <c r="T260" s="293"/>
      <c r="U260" s="293"/>
      <c r="V260" s="293"/>
      <c r="W260" s="293"/>
      <c r="X260" s="293"/>
      <c r="Y260" s="293"/>
      <c r="Z260" s="293"/>
      <c r="AA260" s="293"/>
    </row>
    <row r="261" spans="2:27" ht="12" customHeight="1">
      <c r="B261" s="293"/>
      <c r="C261" s="293"/>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row>
    <row r="262" spans="2:27" ht="12" customHeight="1">
      <c r="B262" s="293"/>
      <c r="C262" s="293"/>
      <c r="D262" s="293"/>
      <c r="E262" s="293"/>
      <c r="F262" s="293"/>
      <c r="G262" s="293"/>
      <c r="H262" s="293"/>
      <c r="I262" s="293"/>
      <c r="J262" s="293"/>
      <c r="K262" s="293"/>
      <c r="L262" s="293"/>
      <c r="M262" s="293"/>
      <c r="N262" s="293"/>
      <c r="O262" s="293"/>
      <c r="P262" s="293"/>
      <c r="Q262" s="293"/>
      <c r="R262" s="293"/>
      <c r="S262" s="293"/>
      <c r="T262" s="293"/>
      <c r="U262" s="293"/>
      <c r="V262" s="293"/>
      <c r="W262" s="293"/>
      <c r="X262" s="293"/>
      <c r="Y262" s="293"/>
      <c r="Z262" s="293"/>
      <c r="AA262" s="293"/>
    </row>
    <row r="263" spans="2:27" ht="12" customHeight="1">
      <c r="B263" s="293"/>
      <c r="C263" s="293"/>
      <c r="D263" s="293"/>
      <c r="E263" s="293"/>
      <c r="F263" s="293"/>
      <c r="G263" s="293"/>
      <c r="H263" s="293"/>
      <c r="I263" s="293"/>
      <c r="J263" s="293"/>
      <c r="K263" s="293"/>
      <c r="L263" s="293"/>
      <c r="M263" s="293"/>
      <c r="N263" s="293"/>
      <c r="O263" s="293"/>
      <c r="P263" s="293"/>
      <c r="Q263" s="293"/>
      <c r="R263" s="293"/>
      <c r="S263" s="293"/>
      <c r="T263" s="293"/>
      <c r="U263" s="293"/>
      <c r="V263" s="293"/>
      <c r="W263" s="293"/>
      <c r="X263" s="293"/>
      <c r="Y263" s="293"/>
      <c r="Z263" s="293"/>
      <c r="AA263" s="293"/>
    </row>
    <row r="264" spans="2:27" ht="12" customHeight="1">
      <c r="B264" s="293"/>
      <c r="C264" s="293"/>
      <c r="D264" s="293"/>
      <c r="E264" s="293"/>
      <c r="F264" s="293"/>
      <c r="G264" s="293"/>
      <c r="H264" s="293"/>
      <c r="I264" s="293"/>
      <c r="J264" s="293"/>
      <c r="K264" s="293"/>
      <c r="L264" s="293"/>
      <c r="M264" s="293"/>
      <c r="N264" s="293"/>
      <c r="O264" s="293"/>
      <c r="P264" s="293"/>
      <c r="Q264" s="293"/>
      <c r="R264" s="293"/>
      <c r="S264" s="293"/>
      <c r="T264" s="293"/>
      <c r="U264" s="293"/>
      <c r="V264" s="293"/>
      <c r="W264" s="293"/>
      <c r="X264" s="293"/>
      <c r="Y264" s="293"/>
      <c r="Z264" s="293"/>
      <c r="AA264" s="293"/>
    </row>
    <row r="265" spans="2:27" ht="12" customHeight="1">
      <c r="B265" s="293"/>
      <c r="C265" s="293"/>
      <c r="D265" s="293"/>
      <c r="E265" s="293"/>
      <c r="F265" s="293"/>
      <c r="G265" s="293"/>
      <c r="H265" s="293"/>
      <c r="I265" s="293"/>
      <c r="J265" s="293"/>
      <c r="K265" s="293"/>
      <c r="L265" s="293"/>
      <c r="M265" s="293"/>
      <c r="N265" s="293"/>
      <c r="O265" s="293"/>
      <c r="P265" s="293"/>
      <c r="Q265" s="293"/>
      <c r="R265" s="293"/>
      <c r="S265" s="293"/>
      <c r="T265" s="293"/>
      <c r="U265" s="293"/>
      <c r="V265" s="293"/>
      <c r="W265" s="293"/>
      <c r="X265" s="293"/>
      <c r="Y265" s="293"/>
      <c r="Z265" s="293"/>
      <c r="AA265" s="293"/>
    </row>
    <row r="266" spans="2:27" ht="12" customHeight="1">
      <c r="B266" s="293"/>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293"/>
      <c r="Z266" s="293"/>
      <c r="AA266" s="293"/>
    </row>
    <row r="267" spans="2:27" ht="12" customHeight="1">
      <c r="B267" s="293"/>
      <c r="C267" s="293"/>
      <c r="D267" s="293"/>
      <c r="E267" s="293"/>
      <c r="F267" s="293"/>
      <c r="G267" s="293"/>
      <c r="H267" s="293"/>
      <c r="I267" s="293"/>
      <c r="J267" s="293"/>
      <c r="K267" s="293"/>
      <c r="L267" s="293"/>
      <c r="M267" s="293"/>
      <c r="N267" s="293"/>
      <c r="O267" s="293"/>
      <c r="P267" s="293"/>
      <c r="Q267" s="293"/>
      <c r="R267" s="293"/>
      <c r="S267" s="293"/>
      <c r="T267" s="293"/>
      <c r="U267" s="293"/>
      <c r="V267" s="293"/>
      <c r="W267" s="293"/>
      <c r="X267" s="293"/>
      <c r="Y267" s="293"/>
      <c r="Z267" s="293"/>
      <c r="AA267" s="293"/>
    </row>
    <row r="268" spans="2:27" ht="12" customHeight="1">
      <c r="B268" s="293"/>
      <c r="C268" s="293"/>
      <c r="D268" s="293"/>
      <c r="E268" s="293"/>
      <c r="F268" s="293"/>
      <c r="G268" s="293"/>
      <c r="H268" s="293"/>
      <c r="I268" s="293"/>
      <c r="J268" s="293"/>
      <c r="K268" s="293"/>
      <c r="L268" s="293"/>
      <c r="M268" s="293"/>
      <c r="N268" s="293"/>
      <c r="O268" s="293"/>
      <c r="P268" s="293"/>
      <c r="Q268" s="293"/>
      <c r="R268" s="293"/>
      <c r="S268" s="293"/>
      <c r="T268" s="293"/>
      <c r="U268" s="293"/>
      <c r="V268" s="293"/>
      <c r="W268" s="293"/>
      <c r="X268" s="293"/>
      <c r="Y268" s="293"/>
      <c r="Z268" s="293"/>
      <c r="AA268" s="293"/>
    </row>
    <row r="269" spans="2:27" ht="12" customHeight="1">
      <c r="B269" s="293"/>
      <c r="C269" s="293"/>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293"/>
      <c r="Z269" s="293"/>
      <c r="AA269" s="293"/>
    </row>
    <row r="270" spans="2:27" ht="12" customHeight="1">
      <c r="B270" s="293"/>
      <c r="C270" s="293"/>
      <c r="D270" s="293"/>
      <c r="E270" s="293"/>
      <c r="F270" s="293"/>
      <c r="G270" s="293"/>
      <c r="H270" s="293"/>
      <c r="I270" s="293"/>
      <c r="J270" s="293"/>
      <c r="K270" s="293"/>
      <c r="L270" s="293"/>
      <c r="M270" s="293"/>
      <c r="N270" s="293"/>
      <c r="O270" s="293"/>
      <c r="P270" s="293"/>
      <c r="Q270" s="293"/>
      <c r="R270" s="293"/>
      <c r="S270" s="293"/>
      <c r="T270" s="293"/>
      <c r="U270" s="293"/>
      <c r="V270" s="293"/>
      <c r="W270" s="293"/>
      <c r="X270" s="293"/>
      <c r="Y270" s="293"/>
      <c r="Z270" s="293"/>
      <c r="AA270" s="293"/>
    </row>
    <row r="271" spans="2:27" ht="12" customHeight="1">
      <c r="B271" s="293"/>
      <c r="C271" s="293"/>
      <c r="D271" s="293"/>
      <c r="E271" s="293"/>
      <c r="F271" s="293"/>
      <c r="G271" s="293"/>
      <c r="H271" s="293"/>
      <c r="I271" s="293"/>
      <c r="J271" s="293"/>
      <c r="K271" s="293"/>
      <c r="L271" s="293"/>
      <c r="M271" s="293"/>
      <c r="N271" s="293"/>
      <c r="O271" s="293"/>
      <c r="P271" s="293"/>
      <c r="Q271" s="293"/>
      <c r="R271" s="293"/>
      <c r="S271" s="293"/>
      <c r="T271" s="293"/>
      <c r="U271" s="293"/>
      <c r="V271" s="293"/>
      <c r="W271" s="293"/>
      <c r="X271" s="293"/>
      <c r="Y271" s="293"/>
      <c r="Z271" s="293"/>
      <c r="AA271" s="293"/>
    </row>
    <row r="272" spans="2:27" ht="12" customHeight="1">
      <c r="B272" s="293"/>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293"/>
      <c r="Z272" s="293"/>
      <c r="AA272" s="293"/>
    </row>
    <row r="273" spans="2:27" ht="12" customHeight="1">
      <c r="B273" s="293"/>
      <c r="C273" s="293"/>
      <c r="D273" s="293"/>
      <c r="E273" s="293"/>
      <c r="F273" s="293"/>
      <c r="G273" s="293"/>
      <c r="H273" s="293"/>
      <c r="I273" s="293"/>
      <c r="J273" s="293"/>
      <c r="K273" s="293"/>
      <c r="L273" s="293"/>
      <c r="M273" s="293"/>
      <c r="N273" s="293"/>
      <c r="O273" s="293"/>
      <c r="P273" s="293"/>
      <c r="Q273" s="293"/>
      <c r="R273" s="293"/>
      <c r="S273" s="293"/>
      <c r="T273" s="293"/>
      <c r="U273" s="293"/>
      <c r="V273" s="293"/>
      <c r="W273" s="293"/>
      <c r="X273" s="293"/>
      <c r="Y273" s="293"/>
      <c r="Z273" s="293"/>
      <c r="AA273" s="293"/>
    </row>
    <row r="274" spans="2:27" ht="12" customHeight="1">
      <c r="B274" s="293"/>
      <c r="C274" s="293"/>
      <c r="D274" s="293"/>
      <c r="E274" s="293"/>
      <c r="F274" s="293"/>
      <c r="G274" s="293"/>
      <c r="H274" s="293"/>
      <c r="I274" s="293"/>
      <c r="J274" s="293"/>
      <c r="K274" s="293"/>
      <c r="L274" s="293"/>
      <c r="M274" s="293"/>
      <c r="N274" s="293"/>
      <c r="O274" s="293"/>
      <c r="P274" s="293"/>
      <c r="Q274" s="293"/>
      <c r="R274" s="293"/>
      <c r="S274" s="293"/>
      <c r="T274" s="293"/>
      <c r="U274" s="293"/>
      <c r="V274" s="293"/>
      <c r="W274" s="293"/>
      <c r="X274" s="293"/>
      <c r="Y274" s="293"/>
      <c r="Z274" s="293"/>
      <c r="AA274" s="293"/>
    </row>
    <row r="275" spans="2:27" ht="12" customHeight="1">
      <c r="B275" s="293"/>
      <c r="C275" s="293"/>
      <c r="D275" s="293"/>
      <c r="E275" s="293"/>
      <c r="F275" s="293"/>
      <c r="G275" s="293"/>
      <c r="H275" s="293"/>
      <c r="I275" s="293"/>
      <c r="J275" s="293"/>
      <c r="K275" s="293"/>
      <c r="L275" s="293"/>
      <c r="M275" s="293"/>
      <c r="N275" s="293"/>
      <c r="O275" s="293"/>
      <c r="P275" s="293"/>
      <c r="Q275" s="293"/>
      <c r="R275" s="293"/>
      <c r="S275" s="293"/>
      <c r="T275" s="293"/>
      <c r="U275" s="293"/>
      <c r="V275" s="293"/>
      <c r="W275" s="293"/>
      <c r="X275" s="293"/>
      <c r="Y275" s="293"/>
      <c r="Z275" s="293"/>
      <c r="AA275" s="293"/>
    </row>
    <row r="276" spans="2:27" ht="12" customHeight="1">
      <c r="B276" s="293"/>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293"/>
      <c r="Z276" s="293"/>
      <c r="AA276" s="293"/>
    </row>
    <row r="277" spans="2:27" ht="12" customHeight="1">
      <c r="B277" s="293"/>
      <c r="C277" s="293"/>
      <c r="D277" s="293"/>
      <c r="E277" s="293"/>
      <c r="F277" s="293"/>
      <c r="G277" s="293"/>
      <c r="H277" s="293"/>
      <c r="I277" s="293"/>
      <c r="J277" s="293"/>
      <c r="K277" s="293"/>
      <c r="L277" s="293"/>
      <c r="M277" s="293"/>
      <c r="N277" s="293"/>
      <c r="O277" s="293"/>
      <c r="P277" s="293"/>
      <c r="Q277" s="293"/>
      <c r="R277" s="293"/>
      <c r="S277" s="293"/>
      <c r="T277" s="293"/>
      <c r="U277" s="293"/>
      <c r="V277" s="293"/>
      <c r="W277" s="293"/>
      <c r="X277" s="293"/>
      <c r="Y277" s="293"/>
      <c r="Z277" s="293"/>
      <c r="AA277" s="293"/>
    </row>
    <row r="278" spans="2:27" ht="12" customHeight="1">
      <c r="B278" s="293"/>
      <c r="C278" s="293"/>
      <c r="D278" s="293"/>
      <c r="E278" s="293"/>
      <c r="F278" s="293"/>
      <c r="G278" s="293"/>
      <c r="H278" s="293"/>
      <c r="I278" s="293"/>
      <c r="J278" s="293"/>
      <c r="K278" s="293"/>
      <c r="L278" s="293"/>
      <c r="M278" s="293"/>
      <c r="N278" s="293"/>
      <c r="O278" s="293"/>
      <c r="P278" s="293"/>
      <c r="Q278" s="293"/>
      <c r="R278" s="293"/>
      <c r="S278" s="293"/>
      <c r="T278" s="293"/>
      <c r="U278" s="293"/>
      <c r="V278" s="293"/>
      <c r="W278" s="293"/>
      <c r="X278" s="293"/>
      <c r="Y278" s="293"/>
      <c r="Z278" s="293"/>
      <c r="AA278" s="293"/>
    </row>
    <row r="279" spans="2:27" ht="12" customHeight="1">
      <c r="B279" s="293"/>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293"/>
      <c r="Z279" s="293"/>
      <c r="AA279" s="293"/>
    </row>
    <row r="280" spans="2:27" ht="12" customHeight="1">
      <c r="B280" s="293"/>
      <c r="C280" s="293"/>
      <c r="D280" s="293"/>
      <c r="E280" s="293"/>
      <c r="F280" s="293"/>
      <c r="G280" s="293"/>
      <c r="H280" s="293"/>
      <c r="I280" s="293"/>
      <c r="J280" s="293"/>
      <c r="K280" s="293"/>
      <c r="L280" s="293"/>
      <c r="M280" s="293"/>
      <c r="N280" s="293"/>
      <c r="O280" s="293"/>
      <c r="P280" s="293"/>
      <c r="Q280" s="293"/>
      <c r="R280" s="293"/>
      <c r="S280" s="293"/>
      <c r="T280" s="293"/>
      <c r="U280" s="293"/>
      <c r="V280" s="293"/>
      <c r="W280" s="293"/>
      <c r="X280" s="293"/>
      <c r="Y280" s="293"/>
      <c r="Z280" s="293"/>
      <c r="AA280" s="293"/>
    </row>
    <row r="281" spans="2:27" ht="12" customHeight="1">
      <c r="B281" s="293"/>
      <c r="C281" s="293"/>
      <c r="D281" s="293"/>
      <c r="E281" s="293"/>
      <c r="F281" s="293"/>
      <c r="G281" s="293"/>
      <c r="H281" s="293"/>
      <c r="I281" s="293"/>
      <c r="J281" s="293"/>
      <c r="K281" s="293"/>
      <c r="L281" s="293"/>
      <c r="M281" s="293"/>
      <c r="N281" s="293"/>
      <c r="O281" s="293"/>
      <c r="P281" s="293"/>
      <c r="Q281" s="293"/>
      <c r="R281" s="293"/>
      <c r="S281" s="293"/>
      <c r="T281" s="293"/>
      <c r="U281" s="293"/>
      <c r="V281" s="293"/>
      <c r="W281" s="293"/>
      <c r="X281" s="293"/>
      <c r="Y281" s="293"/>
      <c r="Z281" s="293"/>
      <c r="AA281" s="293"/>
    </row>
    <row r="282" spans="2:27" ht="12" customHeight="1">
      <c r="B282" s="293"/>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293"/>
      <c r="Z282" s="293"/>
      <c r="AA282" s="293"/>
    </row>
    <row r="283" spans="2:27" ht="12" customHeight="1">
      <c r="B283" s="293"/>
      <c r="C283" s="293"/>
      <c r="D283" s="293"/>
      <c r="E283" s="293"/>
      <c r="F283" s="293"/>
      <c r="G283" s="293"/>
      <c r="H283" s="293"/>
      <c r="I283" s="293"/>
      <c r="J283" s="293"/>
      <c r="K283" s="293"/>
      <c r="L283" s="293"/>
      <c r="M283" s="293"/>
      <c r="N283" s="293"/>
      <c r="O283" s="293"/>
      <c r="P283" s="293"/>
      <c r="Q283" s="293"/>
      <c r="R283" s="293"/>
      <c r="S283" s="293"/>
      <c r="T283" s="293"/>
      <c r="U283" s="293"/>
      <c r="V283" s="293"/>
      <c r="W283" s="293"/>
      <c r="X283" s="293"/>
      <c r="Y283" s="293"/>
      <c r="Z283" s="293"/>
      <c r="AA283" s="293"/>
    </row>
    <row r="284" spans="2:27" ht="12" customHeight="1">
      <c r="B284" s="293"/>
      <c r="C284" s="293"/>
      <c r="D284" s="293"/>
      <c r="E284" s="293"/>
      <c r="F284" s="293"/>
      <c r="G284" s="293"/>
      <c r="H284" s="293"/>
      <c r="I284" s="293"/>
      <c r="J284" s="293"/>
      <c r="K284" s="293"/>
      <c r="L284" s="293"/>
      <c r="M284" s="293"/>
      <c r="N284" s="293"/>
      <c r="O284" s="293"/>
      <c r="P284" s="293"/>
      <c r="Q284" s="293"/>
      <c r="R284" s="293"/>
      <c r="S284" s="293"/>
      <c r="T284" s="293"/>
      <c r="U284" s="293"/>
      <c r="V284" s="293"/>
      <c r="W284" s="293"/>
      <c r="X284" s="293"/>
      <c r="Y284" s="293"/>
      <c r="Z284" s="293"/>
      <c r="AA284" s="293"/>
    </row>
    <row r="285" spans="2:27" ht="12" customHeight="1">
      <c r="B285" s="293"/>
      <c r="C285" s="293"/>
      <c r="D285" s="293"/>
      <c r="E285" s="293"/>
      <c r="F285" s="293"/>
      <c r="G285" s="293"/>
      <c r="H285" s="293"/>
      <c r="I285" s="293"/>
      <c r="J285" s="293"/>
      <c r="K285" s="293"/>
      <c r="L285" s="293"/>
      <c r="M285" s="293"/>
      <c r="N285" s="293"/>
      <c r="O285" s="293"/>
      <c r="P285" s="293"/>
      <c r="Q285" s="293"/>
      <c r="R285" s="293"/>
      <c r="S285" s="293"/>
      <c r="T285" s="293"/>
      <c r="U285" s="293"/>
      <c r="V285" s="293"/>
      <c r="W285" s="293"/>
      <c r="X285" s="293"/>
      <c r="Y285" s="293"/>
      <c r="Z285" s="293"/>
      <c r="AA285" s="293"/>
    </row>
    <row r="286" spans="2:27" ht="12" customHeight="1">
      <c r="B286" s="293"/>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293"/>
      <c r="Z286" s="293"/>
      <c r="AA286" s="293"/>
    </row>
    <row r="287" spans="2:27" ht="12" customHeight="1">
      <c r="B287" s="293"/>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293"/>
      <c r="Z287" s="293"/>
      <c r="AA287" s="293"/>
    </row>
    <row r="288" spans="2:27" ht="12" customHeight="1">
      <c r="B288" s="293"/>
      <c r="C288" s="293"/>
      <c r="D288" s="293"/>
      <c r="E288" s="293"/>
      <c r="F288" s="293"/>
      <c r="G288" s="293"/>
      <c r="H288" s="293"/>
      <c r="I288" s="293"/>
      <c r="J288" s="293"/>
      <c r="K288" s="293"/>
      <c r="L288" s="293"/>
      <c r="M288" s="293"/>
      <c r="N288" s="293"/>
      <c r="O288" s="293"/>
      <c r="P288" s="293"/>
      <c r="Q288" s="293"/>
      <c r="R288" s="293"/>
      <c r="S288" s="293"/>
      <c r="T288" s="293"/>
      <c r="U288" s="293"/>
      <c r="V288" s="293"/>
      <c r="W288" s="293"/>
      <c r="X288" s="293"/>
      <c r="Y288" s="293"/>
      <c r="Z288" s="293"/>
      <c r="AA288" s="293"/>
    </row>
    <row r="289" spans="2:27" ht="12" customHeight="1">
      <c r="B289" s="293"/>
      <c r="C289" s="293"/>
      <c r="D289" s="293"/>
      <c r="E289" s="293"/>
      <c r="F289" s="293"/>
      <c r="G289" s="293"/>
      <c r="H289" s="293"/>
      <c r="I289" s="293"/>
      <c r="J289" s="293"/>
      <c r="K289" s="293"/>
      <c r="L289" s="293"/>
      <c r="M289" s="293"/>
      <c r="N289" s="293"/>
      <c r="O289" s="293"/>
      <c r="P289" s="293"/>
      <c r="Q289" s="293"/>
      <c r="R289" s="293"/>
      <c r="S289" s="293"/>
      <c r="T289" s="293"/>
      <c r="U289" s="293"/>
      <c r="V289" s="293"/>
      <c r="W289" s="293"/>
      <c r="X289" s="293"/>
      <c r="Y289" s="293"/>
      <c r="Z289" s="293"/>
      <c r="AA289" s="293"/>
    </row>
    <row r="290" spans="2:27" ht="12" customHeight="1">
      <c r="B290" s="293"/>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293"/>
      <c r="Z290" s="293"/>
      <c r="AA290" s="293"/>
    </row>
    <row r="291" spans="2:27" ht="12" customHeight="1">
      <c r="B291" s="293"/>
      <c r="C291" s="293"/>
      <c r="D291" s="293"/>
      <c r="E291" s="293"/>
      <c r="F291" s="293"/>
      <c r="G291" s="293"/>
      <c r="H291" s="293"/>
      <c r="I291" s="293"/>
      <c r="J291" s="293"/>
      <c r="K291" s="293"/>
      <c r="L291" s="293"/>
      <c r="M291" s="293"/>
      <c r="N291" s="293"/>
      <c r="O291" s="293"/>
      <c r="P291" s="293"/>
      <c r="Q291" s="293"/>
      <c r="R291" s="293"/>
      <c r="S291" s="293"/>
      <c r="T291" s="293"/>
      <c r="U291" s="293"/>
      <c r="V291" s="293"/>
      <c r="W291" s="293"/>
      <c r="X291" s="293"/>
      <c r="Y291" s="293"/>
      <c r="Z291" s="293"/>
      <c r="AA291" s="293"/>
    </row>
    <row r="292" spans="2:27" ht="12" customHeight="1">
      <c r="B292" s="293"/>
      <c r="C292" s="293"/>
      <c r="D292" s="293"/>
      <c r="E292" s="293"/>
      <c r="F292" s="293"/>
      <c r="G292" s="293"/>
      <c r="H292" s="293"/>
      <c r="I292" s="293"/>
      <c r="J292" s="293"/>
      <c r="K292" s="293"/>
      <c r="L292" s="293"/>
      <c r="M292" s="293"/>
      <c r="N292" s="293"/>
      <c r="O292" s="293"/>
      <c r="P292" s="293"/>
      <c r="Q292" s="293"/>
      <c r="R292" s="293"/>
      <c r="S292" s="293"/>
      <c r="T292" s="293"/>
      <c r="U292" s="293"/>
      <c r="V292" s="293"/>
      <c r="W292" s="293"/>
      <c r="X292" s="293"/>
      <c r="Y292" s="293"/>
      <c r="Z292" s="293"/>
      <c r="AA292" s="293"/>
    </row>
    <row r="293" spans="2:27" ht="12" customHeight="1">
      <c r="B293" s="293"/>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293"/>
      <c r="Z293" s="293"/>
      <c r="AA293" s="293"/>
    </row>
    <row r="294" spans="2:27" ht="12" customHeight="1">
      <c r="B294" s="293"/>
      <c r="C294" s="293"/>
      <c r="D294" s="293"/>
      <c r="E294" s="293"/>
      <c r="F294" s="293"/>
      <c r="G294" s="293"/>
      <c r="H294" s="293"/>
      <c r="I294" s="293"/>
      <c r="J294" s="293"/>
      <c r="K294" s="293"/>
      <c r="L294" s="293"/>
      <c r="M294" s="293"/>
      <c r="N294" s="293"/>
      <c r="O294" s="293"/>
      <c r="P294" s="293"/>
      <c r="Q294" s="293"/>
      <c r="R294" s="293"/>
      <c r="S294" s="293"/>
      <c r="T294" s="293"/>
      <c r="U294" s="293"/>
      <c r="V294" s="293"/>
      <c r="W294" s="293"/>
      <c r="X294" s="293"/>
      <c r="Y294" s="293"/>
      <c r="Z294" s="293"/>
      <c r="AA294" s="293"/>
    </row>
    <row r="295" spans="2:27" ht="12" customHeight="1">
      <c r="B295" s="293"/>
      <c r="C295" s="293"/>
      <c r="D295" s="293"/>
      <c r="E295" s="293"/>
      <c r="F295" s="293"/>
      <c r="G295" s="293"/>
      <c r="H295" s="293"/>
      <c r="I295" s="293"/>
      <c r="J295" s="293"/>
      <c r="K295" s="293"/>
      <c r="L295" s="293"/>
      <c r="M295" s="293"/>
      <c r="N295" s="293"/>
      <c r="O295" s="293"/>
      <c r="P295" s="293"/>
      <c r="Q295" s="293"/>
      <c r="R295" s="293"/>
      <c r="S295" s="293"/>
      <c r="T295" s="293"/>
      <c r="U295" s="293"/>
      <c r="V295" s="293"/>
      <c r="W295" s="293"/>
      <c r="X295" s="293"/>
      <c r="Y295" s="293"/>
      <c r="Z295" s="293"/>
      <c r="AA295" s="293"/>
    </row>
    <row r="296" spans="2:27" ht="12" customHeight="1">
      <c r="B296" s="293"/>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293"/>
      <c r="Z296" s="293"/>
      <c r="AA296" s="293"/>
    </row>
    <row r="297" spans="2:27" ht="12" customHeight="1">
      <c r="B297" s="293"/>
      <c r="C297" s="293"/>
      <c r="D297" s="293"/>
      <c r="E297" s="293"/>
      <c r="F297" s="293"/>
      <c r="G297" s="293"/>
      <c r="H297" s="293"/>
      <c r="I297" s="293"/>
      <c r="J297" s="293"/>
      <c r="K297" s="293"/>
      <c r="L297" s="293"/>
      <c r="M297" s="293"/>
      <c r="N297" s="293"/>
      <c r="O297" s="293"/>
      <c r="P297" s="293"/>
      <c r="Q297" s="293"/>
      <c r="R297" s="293"/>
      <c r="S297" s="293"/>
      <c r="T297" s="293"/>
      <c r="U297" s="293"/>
      <c r="V297" s="293"/>
      <c r="W297" s="293"/>
      <c r="X297" s="293"/>
      <c r="Y297" s="293"/>
      <c r="Z297" s="293"/>
      <c r="AA297" s="293"/>
    </row>
    <row r="298" spans="2:27" ht="12" customHeight="1">
      <c r="B298" s="293"/>
      <c r="C298" s="293"/>
      <c r="D298" s="293"/>
      <c r="E298" s="293"/>
      <c r="F298" s="293"/>
      <c r="G298" s="293"/>
      <c r="H298" s="293"/>
      <c r="I298" s="293"/>
      <c r="J298" s="293"/>
      <c r="K298" s="293"/>
      <c r="L298" s="293"/>
      <c r="M298" s="293"/>
      <c r="N298" s="293"/>
      <c r="O298" s="293"/>
      <c r="P298" s="293"/>
      <c r="Q298" s="293"/>
      <c r="R298" s="293"/>
      <c r="S298" s="293"/>
      <c r="T298" s="293"/>
      <c r="U298" s="293"/>
      <c r="V298" s="293"/>
      <c r="W298" s="293"/>
      <c r="X298" s="293"/>
      <c r="Y298" s="293"/>
      <c r="Z298" s="293"/>
      <c r="AA298" s="293"/>
    </row>
    <row r="299" spans="2:27" ht="12" customHeight="1">
      <c r="B299" s="293"/>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293"/>
      <c r="Z299" s="293"/>
      <c r="AA299" s="293"/>
    </row>
    <row r="300" spans="2:27" ht="12" customHeight="1">
      <c r="B300" s="293"/>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293"/>
      <c r="Z300" s="293"/>
      <c r="AA300" s="293"/>
    </row>
    <row r="301" spans="2:27" ht="12" customHeight="1">
      <c r="B301" s="293"/>
      <c r="C301" s="293"/>
      <c r="D301" s="293"/>
      <c r="E301" s="293"/>
      <c r="F301" s="293"/>
      <c r="G301" s="293"/>
      <c r="H301" s="293"/>
      <c r="I301" s="293"/>
      <c r="J301" s="293"/>
      <c r="K301" s="293"/>
      <c r="L301" s="293"/>
      <c r="M301" s="293"/>
      <c r="N301" s="293"/>
      <c r="O301" s="293"/>
      <c r="P301" s="293"/>
      <c r="Q301" s="293"/>
      <c r="R301" s="293"/>
      <c r="S301" s="293"/>
      <c r="T301" s="293"/>
      <c r="U301" s="293"/>
      <c r="V301" s="293"/>
      <c r="W301" s="293"/>
      <c r="X301" s="293"/>
      <c r="Y301" s="293"/>
      <c r="Z301" s="293"/>
      <c r="AA301" s="293"/>
    </row>
    <row r="302" spans="2:27" ht="12" customHeight="1">
      <c r="B302" s="293"/>
      <c r="C302" s="293"/>
      <c r="D302" s="293"/>
      <c r="E302" s="293"/>
      <c r="F302" s="293"/>
      <c r="G302" s="293"/>
      <c r="H302" s="293"/>
      <c r="I302" s="293"/>
      <c r="J302" s="293"/>
      <c r="K302" s="293"/>
      <c r="L302" s="293"/>
      <c r="M302" s="293"/>
      <c r="N302" s="293"/>
      <c r="O302" s="293"/>
      <c r="P302" s="293"/>
      <c r="Q302" s="293"/>
      <c r="R302" s="293"/>
      <c r="S302" s="293"/>
      <c r="T302" s="293"/>
      <c r="U302" s="293"/>
      <c r="V302" s="293"/>
      <c r="W302" s="293"/>
      <c r="X302" s="293"/>
      <c r="Y302" s="293"/>
      <c r="Z302" s="293"/>
      <c r="AA302" s="293"/>
    </row>
    <row r="303" spans="2:27" ht="12" customHeight="1">
      <c r="B303" s="293"/>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293"/>
      <c r="Z303" s="293"/>
      <c r="AA303" s="293"/>
    </row>
    <row r="304" spans="2:27" ht="12" customHeight="1">
      <c r="B304" s="293"/>
      <c r="C304" s="293"/>
      <c r="D304" s="293"/>
      <c r="E304" s="293"/>
      <c r="F304" s="293"/>
      <c r="G304" s="293"/>
      <c r="H304" s="293"/>
      <c r="I304" s="293"/>
      <c r="J304" s="293"/>
      <c r="K304" s="293"/>
      <c r="L304" s="293"/>
      <c r="M304" s="293"/>
      <c r="N304" s="293"/>
      <c r="O304" s="293"/>
      <c r="P304" s="293"/>
      <c r="Q304" s="293"/>
      <c r="R304" s="293"/>
      <c r="S304" s="293"/>
      <c r="T304" s="293"/>
      <c r="U304" s="293"/>
      <c r="V304" s="293"/>
      <c r="W304" s="293"/>
      <c r="X304" s="293"/>
      <c r="Y304" s="293"/>
      <c r="Z304" s="293"/>
      <c r="AA304" s="293"/>
    </row>
    <row r="305" spans="2:27" ht="12" customHeight="1">
      <c r="B305" s="293"/>
      <c r="C305" s="293"/>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293"/>
      <c r="Z305" s="293"/>
      <c r="AA305" s="293"/>
    </row>
    <row r="306" spans="2:27" ht="12" customHeight="1">
      <c r="B306" s="293"/>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c r="Z306" s="293"/>
      <c r="AA306" s="293"/>
    </row>
    <row r="307" spans="2:27" ht="12" customHeight="1">
      <c r="B307" s="293"/>
      <c r="C307" s="293"/>
      <c r="D307" s="293"/>
      <c r="E307" s="293"/>
      <c r="F307" s="293"/>
      <c r="G307" s="293"/>
      <c r="H307" s="293"/>
      <c r="I307" s="293"/>
      <c r="J307" s="293"/>
      <c r="K307" s="293"/>
      <c r="L307" s="293"/>
      <c r="M307" s="293"/>
      <c r="N307" s="293"/>
      <c r="O307" s="293"/>
      <c r="P307" s="293"/>
      <c r="Q307" s="293"/>
      <c r="R307" s="293"/>
      <c r="S307" s="293"/>
      <c r="T307" s="293"/>
      <c r="U307" s="293"/>
      <c r="V307" s="293"/>
      <c r="W307" s="293"/>
      <c r="X307" s="293"/>
      <c r="Y307" s="293"/>
      <c r="Z307" s="293"/>
      <c r="AA307" s="293"/>
    </row>
    <row r="308" spans="2:27" ht="12" customHeight="1">
      <c r="B308" s="293"/>
      <c r="C308" s="293"/>
      <c r="D308" s="293"/>
      <c r="E308" s="293"/>
      <c r="F308" s="293"/>
      <c r="G308" s="293"/>
      <c r="H308" s="293"/>
      <c r="I308" s="293"/>
      <c r="J308" s="293"/>
      <c r="K308" s="293"/>
      <c r="L308" s="293"/>
      <c r="M308" s="293"/>
      <c r="N308" s="293"/>
      <c r="O308" s="293"/>
      <c r="P308" s="293"/>
      <c r="Q308" s="293"/>
      <c r="R308" s="293"/>
      <c r="S308" s="293"/>
      <c r="T308" s="293"/>
      <c r="U308" s="293"/>
      <c r="V308" s="293"/>
      <c r="W308" s="293"/>
      <c r="X308" s="293"/>
      <c r="Y308" s="293"/>
      <c r="Z308" s="293"/>
      <c r="AA308" s="293"/>
    </row>
    <row r="309" spans="2:27" ht="12" customHeight="1">
      <c r="B309" s="293"/>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row>
    <row r="310" spans="2:27" ht="12" customHeight="1">
      <c r="B310" s="293"/>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row>
    <row r="311" spans="2:27" ht="12" customHeight="1">
      <c r="B311" s="293"/>
      <c r="C311" s="293"/>
      <c r="D311" s="293"/>
      <c r="E311" s="293"/>
      <c r="F311" s="293"/>
      <c r="G311" s="293"/>
      <c r="H311" s="293"/>
      <c r="I311" s="293"/>
      <c r="J311" s="293"/>
      <c r="K311" s="293"/>
      <c r="L311" s="293"/>
      <c r="M311" s="293"/>
      <c r="N311" s="293"/>
      <c r="O311" s="293"/>
      <c r="P311" s="293"/>
      <c r="Q311" s="293"/>
      <c r="R311" s="293"/>
      <c r="S311" s="293"/>
      <c r="T311" s="293"/>
      <c r="U311" s="293"/>
      <c r="V311" s="293"/>
      <c r="W311" s="293"/>
      <c r="X311" s="293"/>
      <c r="Y311" s="293"/>
      <c r="Z311" s="293"/>
      <c r="AA311" s="293"/>
    </row>
    <row r="312" spans="2:27" ht="12" customHeight="1">
      <c r="B312" s="293"/>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293"/>
      <c r="Z312" s="293"/>
      <c r="AA312" s="293"/>
    </row>
    <row r="313" spans="2:27" ht="12" customHeight="1">
      <c r="B313" s="293"/>
      <c r="C313" s="293"/>
      <c r="D313" s="293"/>
      <c r="E313" s="293"/>
      <c r="F313" s="293"/>
      <c r="G313" s="293"/>
      <c r="H313" s="293"/>
      <c r="I313" s="293"/>
      <c r="J313" s="293"/>
      <c r="K313" s="293"/>
      <c r="L313" s="293"/>
      <c r="M313" s="293"/>
      <c r="N313" s="293"/>
      <c r="O313" s="293"/>
      <c r="P313" s="293"/>
      <c r="Q313" s="293"/>
      <c r="R313" s="293"/>
      <c r="S313" s="293"/>
      <c r="T313" s="293"/>
      <c r="U313" s="293"/>
      <c r="V313" s="293"/>
      <c r="W313" s="293"/>
      <c r="X313" s="293"/>
      <c r="Y313" s="293"/>
      <c r="Z313" s="293"/>
      <c r="AA313" s="293"/>
    </row>
    <row r="314" spans="2:27" ht="12" customHeight="1">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293"/>
    </row>
    <row r="315" spans="2:27" ht="12" customHeight="1">
      <c r="B315" s="293"/>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293"/>
      <c r="Z315" s="293"/>
      <c r="AA315" s="293"/>
    </row>
    <row r="316" spans="2:27" ht="12" customHeight="1">
      <c r="B316" s="293"/>
      <c r="C316" s="293"/>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c r="Z316" s="293"/>
      <c r="AA316" s="293"/>
    </row>
    <row r="317" spans="2:27" ht="12" customHeight="1">
      <c r="B317" s="293"/>
      <c r="C317" s="293"/>
      <c r="D317" s="293"/>
      <c r="E317" s="293"/>
      <c r="F317" s="293"/>
      <c r="G317" s="293"/>
      <c r="H317" s="293"/>
      <c r="I317" s="293"/>
      <c r="J317" s="293"/>
      <c r="K317" s="293"/>
      <c r="L317" s="293"/>
      <c r="M317" s="293"/>
      <c r="N317" s="293"/>
      <c r="O317" s="293"/>
      <c r="P317" s="293"/>
      <c r="Q317" s="293"/>
      <c r="R317" s="293"/>
      <c r="S317" s="293"/>
      <c r="T317" s="293"/>
      <c r="U317" s="293"/>
      <c r="V317" s="293"/>
      <c r="W317" s="293"/>
      <c r="X317" s="293"/>
      <c r="Y317" s="293"/>
      <c r="Z317" s="293"/>
      <c r="AA317" s="293"/>
    </row>
    <row r="318" spans="2:27" ht="12" customHeight="1">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c r="Z318" s="293"/>
      <c r="AA318" s="293"/>
    </row>
    <row r="319" spans="2:27" ht="12" customHeight="1">
      <c r="B319" s="293"/>
      <c r="C319" s="293"/>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293"/>
      <c r="Z319" s="293"/>
      <c r="AA319" s="293"/>
    </row>
    <row r="320" spans="2:27" ht="12" customHeight="1">
      <c r="B320" s="293"/>
      <c r="C320" s="293"/>
      <c r="D320" s="293"/>
      <c r="E320" s="293"/>
      <c r="F320" s="293"/>
      <c r="G320" s="293"/>
      <c r="H320" s="293"/>
      <c r="I320" s="293"/>
      <c r="J320" s="293"/>
      <c r="K320" s="293"/>
      <c r="L320" s="293"/>
      <c r="M320" s="293"/>
      <c r="N320" s="293"/>
      <c r="O320" s="293"/>
      <c r="P320" s="293"/>
      <c r="Q320" s="293"/>
      <c r="R320" s="293"/>
      <c r="S320" s="293"/>
      <c r="T320" s="293"/>
      <c r="U320" s="293"/>
      <c r="V320" s="293"/>
      <c r="W320" s="293"/>
      <c r="X320" s="293"/>
      <c r="Y320" s="293"/>
      <c r="Z320" s="293"/>
      <c r="AA320" s="293"/>
    </row>
    <row r="321" spans="2:27" ht="12" customHeight="1">
      <c r="B321" s="293"/>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293"/>
      <c r="Z321" s="293"/>
      <c r="AA321" s="293"/>
    </row>
    <row r="322" spans="2:27" ht="12" customHeight="1">
      <c r="B322" s="293"/>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row>
    <row r="323" spans="2:27" ht="12" customHeight="1">
      <c r="B323" s="293"/>
      <c r="C323" s="293"/>
      <c r="D323" s="293"/>
      <c r="E323" s="293"/>
      <c r="F323" s="293"/>
      <c r="G323" s="293"/>
      <c r="H323" s="293"/>
      <c r="I323" s="293"/>
      <c r="J323" s="293"/>
      <c r="K323" s="293"/>
      <c r="L323" s="293"/>
      <c r="M323" s="293"/>
      <c r="N323" s="293"/>
      <c r="O323" s="293"/>
      <c r="P323" s="293"/>
      <c r="Q323" s="293"/>
      <c r="R323" s="293"/>
      <c r="S323" s="293"/>
      <c r="T323" s="293"/>
      <c r="U323" s="293"/>
      <c r="V323" s="293"/>
      <c r="W323" s="293"/>
      <c r="X323" s="293"/>
      <c r="Y323" s="293"/>
      <c r="Z323" s="293"/>
      <c r="AA323" s="293"/>
    </row>
    <row r="324" spans="2:27" ht="12" customHeight="1">
      <c r="B324" s="293"/>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293"/>
      <c r="Z324" s="293"/>
      <c r="AA324" s="293"/>
    </row>
    <row r="325" spans="2:27" ht="12" customHeight="1">
      <c r="B325" s="293"/>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293"/>
      <c r="Z325" s="293"/>
      <c r="AA325" s="293"/>
    </row>
    <row r="326" spans="2:27" ht="12" customHeight="1">
      <c r="B326" s="293"/>
      <c r="C326" s="293"/>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293"/>
      <c r="Z326" s="293"/>
      <c r="AA326" s="293"/>
    </row>
    <row r="327" spans="2:27" ht="12" customHeight="1">
      <c r="B327" s="293"/>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293"/>
      <c r="Z327" s="293"/>
      <c r="AA327" s="293"/>
    </row>
    <row r="328" spans="2:27" ht="12" customHeight="1">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293"/>
      <c r="Z328" s="293"/>
      <c r="AA328" s="293"/>
    </row>
    <row r="329" spans="2:27" ht="12" customHeight="1">
      <c r="B329" s="293"/>
      <c r="C329" s="293"/>
      <c r="D329" s="293"/>
      <c r="E329" s="293"/>
      <c r="F329" s="293"/>
      <c r="G329" s="293"/>
      <c r="H329" s="293"/>
      <c r="I329" s="293"/>
      <c r="J329" s="293"/>
      <c r="K329" s="293"/>
      <c r="L329" s="293"/>
      <c r="M329" s="293"/>
      <c r="N329" s="293"/>
      <c r="O329" s="293"/>
      <c r="P329" s="293"/>
      <c r="Q329" s="293"/>
      <c r="R329" s="293"/>
      <c r="S329" s="293"/>
      <c r="T329" s="293"/>
      <c r="U329" s="293"/>
      <c r="V329" s="293"/>
      <c r="W329" s="293"/>
      <c r="X329" s="293"/>
      <c r="Y329" s="293"/>
      <c r="Z329" s="293"/>
      <c r="AA329" s="293"/>
    </row>
    <row r="330" spans="2:27" ht="12" customHeight="1">
      <c r="B330" s="293"/>
      <c r="C330" s="293"/>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c r="Z330" s="293"/>
      <c r="AA330" s="293"/>
    </row>
    <row r="331" spans="2:27" ht="12" customHeight="1">
      <c r="B331" s="293"/>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293"/>
      <c r="Z331" s="293"/>
      <c r="AA331" s="293"/>
    </row>
    <row r="332" spans="2:27" ht="12" customHeight="1">
      <c r="B332" s="293"/>
      <c r="C332" s="293"/>
      <c r="D332" s="293"/>
      <c r="E332" s="293"/>
      <c r="F332" s="293"/>
      <c r="G332" s="293"/>
      <c r="H332" s="293"/>
      <c r="I332" s="293"/>
      <c r="J332" s="293"/>
      <c r="K332" s="293"/>
      <c r="L332" s="293"/>
      <c r="M332" s="293"/>
      <c r="N332" s="293"/>
      <c r="O332" s="293"/>
      <c r="P332" s="293"/>
      <c r="Q332" s="293"/>
      <c r="R332" s="293"/>
      <c r="S332" s="293"/>
      <c r="T332" s="293"/>
      <c r="U332" s="293"/>
      <c r="V332" s="293"/>
      <c r="W332" s="293"/>
      <c r="X332" s="293"/>
      <c r="Y332" s="293"/>
      <c r="Z332" s="293"/>
      <c r="AA332" s="293"/>
    </row>
    <row r="333" spans="2:27" ht="12" customHeight="1">
      <c r="B333" s="293"/>
      <c r="C333" s="293"/>
      <c r="D333" s="293"/>
      <c r="E333" s="293"/>
      <c r="F333" s="293"/>
      <c r="G333" s="293"/>
      <c r="H333" s="293"/>
      <c r="I333" s="293"/>
      <c r="J333" s="293"/>
      <c r="K333" s="293"/>
      <c r="L333" s="293"/>
      <c r="M333" s="293"/>
      <c r="N333" s="293"/>
      <c r="O333" s="293"/>
      <c r="P333" s="293"/>
      <c r="Q333" s="293"/>
      <c r="R333" s="293"/>
      <c r="S333" s="293"/>
      <c r="T333" s="293"/>
      <c r="U333" s="293"/>
      <c r="V333" s="293"/>
      <c r="W333" s="293"/>
      <c r="X333" s="293"/>
      <c r="Y333" s="293"/>
      <c r="Z333" s="293"/>
      <c r="AA333" s="293"/>
    </row>
    <row r="334" spans="2:27" ht="12" customHeight="1">
      <c r="B334" s="293"/>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c r="Z334" s="293"/>
      <c r="AA334" s="293"/>
    </row>
    <row r="335" spans="2:27" ht="12" customHeight="1">
      <c r="B335" s="293"/>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293"/>
      <c r="Z335" s="293"/>
      <c r="AA335" s="293"/>
    </row>
    <row r="336" spans="2:27" ht="12" customHeight="1">
      <c r="B336" s="293"/>
      <c r="C336" s="293"/>
      <c r="D336" s="293"/>
      <c r="E336" s="293"/>
      <c r="F336" s="293"/>
      <c r="G336" s="293"/>
      <c r="H336" s="293"/>
      <c r="I336" s="293"/>
      <c r="J336" s="293"/>
      <c r="K336" s="293"/>
      <c r="L336" s="293"/>
      <c r="M336" s="293"/>
      <c r="N336" s="293"/>
      <c r="O336" s="293"/>
      <c r="P336" s="293"/>
      <c r="Q336" s="293"/>
      <c r="R336" s="293"/>
      <c r="S336" s="293"/>
      <c r="T336" s="293"/>
      <c r="U336" s="293"/>
      <c r="V336" s="293"/>
      <c r="W336" s="293"/>
      <c r="X336" s="293"/>
      <c r="Y336" s="293"/>
      <c r="Z336" s="293"/>
      <c r="AA336" s="293"/>
    </row>
    <row r="337" spans="2:27" ht="12" customHeight="1">
      <c r="B337" s="293"/>
      <c r="C337" s="293"/>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293"/>
      <c r="Z337" s="293"/>
      <c r="AA337" s="293"/>
    </row>
    <row r="338" spans="2:27" ht="12" customHeight="1">
      <c r="B338" s="293"/>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293"/>
      <c r="Z338" s="293"/>
      <c r="AA338" s="293"/>
    </row>
    <row r="339" spans="2:27" ht="12" customHeight="1">
      <c r="B339" s="293"/>
      <c r="C339" s="293"/>
      <c r="D339" s="293"/>
      <c r="E339" s="293"/>
      <c r="F339" s="293"/>
      <c r="G339" s="293"/>
      <c r="H339" s="293"/>
      <c r="I339" s="293"/>
      <c r="J339" s="293"/>
      <c r="K339" s="293"/>
      <c r="L339" s="293"/>
      <c r="M339" s="293"/>
      <c r="N339" s="293"/>
      <c r="O339" s="293"/>
      <c r="P339" s="293"/>
      <c r="Q339" s="293"/>
      <c r="R339" s="293"/>
      <c r="S339" s="293"/>
      <c r="T339" s="293"/>
      <c r="U339" s="293"/>
      <c r="V339" s="293"/>
      <c r="W339" s="293"/>
      <c r="X339" s="293"/>
      <c r="Y339" s="293"/>
      <c r="Z339" s="293"/>
      <c r="AA339" s="293"/>
    </row>
    <row r="340" spans="2:27" ht="12" customHeight="1">
      <c r="B340" s="293"/>
      <c r="C340" s="293"/>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293"/>
      <c r="Z340" s="293"/>
      <c r="AA340" s="293"/>
    </row>
    <row r="341" spans="2:27" ht="12" customHeight="1">
      <c r="B341" s="293"/>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293"/>
      <c r="Z341" s="293"/>
      <c r="AA341" s="293"/>
    </row>
    <row r="342" spans="2:27" ht="12" customHeight="1">
      <c r="B342" s="293"/>
      <c r="C342" s="293"/>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c r="Z342" s="293"/>
      <c r="AA342" s="293"/>
    </row>
    <row r="343" spans="2:27" ht="12" customHeight="1">
      <c r="B343" s="293"/>
      <c r="C343" s="293"/>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293"/>
      <c r="Z343" s="293"/>
      <c r="AA343" s="293"/>
    </row>
    <row r="344" spans="2:27" ht="12" customHeight="1">
      <c r="B344" s="293"/>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293"/>
      <c r="Z344" s="293"/>
      <c r="AA344" s="293"/>
    </row>
    <row r="345" spans="2:27" ht="12" customHeight="1">
      <c r="B345" s="293"/>
      <c r="C345" s="293"/>
      <c r="D345" s="293"/>
      <c r="E345" s="293"/>
      <c r="F345" s="293"/>
      <c r="G345" s="293"/>
      <c r="H345" s="293"/>
      <c r="I345" s="293"/>
      <c r="J345" s="293"/>
      <c r="K345" s="293"/>
      <c r="L345" s="293"/>
      <c r="M345" s="293"/>
      <c r="N345" s="293"/>
      <c r="O345" s="293"/>
      <c r="P345" s="293"/>
      <c r="Q345" s="293"/>
      <c r="R345" s="293"/>
      <c r="S345" s="293"/>
      <c r="T345" s="293"/>
      <c r="U345" s="293"/>
      <c r="V345" s="293"/>
      <c r="W345" s="293"/>
      <c r="X345" s="293"/>
      <c r="Y345" s="293"/>
      <c r="Z345" s="293"/>
      <c r="AA345" s="293"/>
    </row>
    <row r="346" spans="2:27" ht="12" customHeight="1">
      <c r="B346" s="293"/>
      <c r="C346" s="293"/>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293"/>
      <c r="Z346" s="293"/>
      <c r="AA346" s="293"/>
    </row>
    <row r="347" spans="2:27" ht="12" customHeight="1">
      <c r="B347" s="293"/>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293"/>
      <c r="Z347" s="293"/>
      <c r="AA347" s="293"/>
    </row>
    <row r="348" spans="2:27" ht="12" customHeight="1">
      <c r="B348" s="293"/>
      <c r="C348" s="293"/>
      <c r="D348" s="293"/>
      <c r="E348" s="293"/>
      <c r="F348" s="293"/>
      <c r="G348" s="293"/>
      <c r="H348" s="293"/>
      <c r="I348" s="293"/>
      <c r="J348" s="293"/>
      <c r="K348" s="293"/>
      <c r="L348" s="293"/>
      <c r="M348" s="293"/>
      <c r="N348" s="293"/>
      <c r="O348" s="293"/>
      <c r="P348" s="293"/>
      <c r="Q348" s="293"/>
      <c r="R348" s="293"/>
      <c r="S348" s="293"/>
      <c r="T348" s="293"/>
      <c r="U348" s="293"/>
      <c r="V348" s="293"/>
      <c r="W348" s="293"/>
      <c r="X348" s="293"/>
      <c r="Y348" s="293"/>
      <c r="Z348" s="293"/>
      <c r="AA348" s="293"/>
    </row>
    <row r="349" spans="2:27" ht="12" customHeight="1">
      <c r="B349" s="293"/>
      <c r="C349" s="293"/>
      <c r="D349" s="293"/>
      <c r="E349" s="293"/>
      <c r="F349" s="293"/>
      <c r="G349" s="293"/>
      <c r="H349" s="293"/>
      <c r="I349" s="293"/>
      <c r="J349" s="293"/>
      <c r="K349" s="293"/>
      <c r="L349" s="293"/>
      <c r="M349" s="293"/>
      <c r="N349" s="293"/>
      <c r="O349" s="293"/>
      <c r="P349" s="293"/>
      <c r="Q349" s="293"/>
      <c r="R349" s="293"/>
      <c r="S349" s="293"/>
      <c r="T349" s="293"/>
      <c r="U349" s="293"/>
      <c r="V349" s="293"/>
      <c r="W349" s="293"/>
      <c r="X349" s="293"/>
      <c r="Y349" s="293"/>
      <c r="Z349" s="293"/>
      <c r="AA349" s="293"/>
    </row>
    <row r="350" spans="2:27" ht="12" customHeight="1">
      <c r="B350" s="293"/>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293"/>
      <c r="Z350" s="293"/>
      <c r="AA350" s="293"/>
    </row>
    <row r="351" spans="2:27" ht="12" customHeight="1">
      <c r="B351" s="293"/>
      <c r="C351" s="293"/>
      <c r="D351" s="293"/>
      <c r="E351" s="293"/>
      <c r="F351" s="293"/>
      <c r="G351" s="293"/>
      <c r="H351" s="293"/>
      <c r="I351" s="293"/>
      <c r="J351" s="293"/>
      <c r="K351" s="293"/>
      <c r="L351" s="293"/>
      <c r="M351" s="293"/>
      <c r="N351" s="293"/>
      <c r="O351" s="293"/>
      <c r="P351" s="293"/>
      <c r="Q351" s="293"/>
      <c r="R351" s="293"/>
      <c r="S351" s="293"/>
      <c r="T351" s="293"/>
      <c r="U351" s="293"/>
      <c r="V351" s="293"/>
      <c r="W351" s="293"/>
      <c r="X351" s="293"/>
      <c r="Y351" s="293"/>
      <c r="Z351" s="293"/>
      <c r="AA351" s="293"/>
    </row>
    <row r="352" spans="2:27" ht="12" customHeight="1">
      <c r="B352" s="293"/>
      <c r="C352" s="293"/>
      <c r="D352" s="293"/>
      <c r="E352" s="293"/>
      <c r="F352" s="293"/>
      <c r="G352" s="293"/>
      <c r="H352" s="293"/>
      <c r="I352" s="293"/>
      <c r="J352" s="293"/>
      <c r="K352" s="293"/>
      <c r="L352" s="293"/>
      <c r="M352" s="293"/>
      <c r="N352" s="293"/>
      <c r="O352" s="293"/>
      <c r="P352" s="293"/>
      <c r="Q352" s="293"/>
      <c r="R352" s="293"/>
      <c r="S352" s="293"/>
      <c r="T352" s="293"/>
      <c r="U352" s="293"/>
      <c r="V352" s="293"/>
      <c r="W352" s="293"/>
      <c r="X352" s="293"/>
      <c r="Y352" s="293"/>
      <c r="Z352" s="293"/>
      <c r="AA352" s="293"/>
    </row>
    <row r="353" spans="2:27" ht="12" customHeight="1">
      <c r="B353" s="293"/>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293"/>
      <c r="Z353" s="293"/>
      <c r="AA353" s="293"/>
    </row>
    <row r="354" spans="2:27" ht="12" customHeight="1">
      <c r="B354" s="293"/>
      <c r="C354" s="293"/>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293"/>
      <c r="Z354" s="293"/>
      <c r="AA354" s="293"/>
    </row>
    <row r="355" spans="2:27" ht="12" customHeight="1">
      <c r="B355" s="293"/>
      <c r="C355" s="293"/>
      <c r="D355" s="293"/>
      <c r="E355" s="293"/>
      <c r="F355" s="293"/>
      <c r="G355" s="293"/>
      <c r="H355" s="293"/>
      <c r="I355" s="293"/>
      <c r="J355" s="293"/>
      <c r="K355" s="293"/>
      <c r="L355" s="293"/>
      <c r="M355" s="293"/>
      <c r="N355" s="293"/>
      <c r="O355" s="293"/>
      <c r="P355" s="293"/>
      <c r="Q355" s="293"/>
      <c r="R355" s="293"/>
      <c r="S355" s="293"/>
      <c r="T355" s="293"/>
      <c r="U355" s="293"/>
      <c r="V355" s="293"/>
      <c r="W355" s="293"/>
      <c r="X355" s="293"/>
      <c r="Y355" s="293"/>
      <c r="Z355" s="293"/>
      <c r="AA355" s="293"/>
    </row>
    <row r="356" spans="2:27" ht="12" customHeight="1">
      <c r="B356" s="293"/>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293"/>
      <c r="Z356" s="293"/>
      <c r="AA356" s="293"/>
    </row>
    <row r="357" spans="2:27" ht="12" customHeight="1">
      <c r="B357" s="293"/>
      <c r="C357" s="293"/>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293"/>
      <c r="Z357" s="293"/>
      <c r="AA357" s="293"/>
    </row>
    <row r="358" spans="2:27" ht="12" customHeight="1">
      <c r="B358" s="293"/>
      <c r="C358" s="293"/>
      <c r="D358" s="293"/>
      <c r="E358" s="293"/>
      <c r="F358" s="293"/>
      <c r="G358" s="293"/>
      <c r="H358" s="293"/>
      <c r="I358" s="293"/>
      <c r="J358" s="293"/>
      <c r="K358" s="293"/>
      <c r="L358" s="293"/>
      <c r="M358" s="293"/>
      <c r="N358" s="293"/>
      <c r="O358" s="293"/>
      <c r="P358" s="293"/>
      <c r="Q358" s="293"/>
      <c r="R358" s="293"/>
      <c r="S358" s="293"/>
      <c r="T358" s="293"/>
      <c r="U358" s="293"/>
      <c r="V358" s="293"/>
      <c r="W358" s="293"/>
      <c r="X358" s="293"/>
      <c r="Y358" s="293"/>
      <c r="Z358" s="293"/>
      <c r="AA358" s="293"/>
    </row>
    <row r="359" spans="2:27" ht="12" customHeight="1">
      <c r="B359" s="293"/>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293"/>
      <c r="Z359" s="293"/>
      <c r="AA359" s="293"/>
    </row>
    <row r="360" spans="2:27" ht="12" customHeight="1">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row>
    <row r="361" spans="2:27" ht="12" customHeight="1">
      <c r="B361" s="293"/>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293"/>
      <c r="Z361" s="293"/>
      <c r="AA361" s="293"/>
    </row>
    <row r="362" spans="2:27" ht="12" customHeight="1">
      <c r="B362" s="293"/>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293"/>
      <c r="Z362" s="293"/>
      <c r="AA362" s="293"/>
    </row>
    <row r="363" spans="2:27" ht="12" customHeight="1">
      <c r="B363" s="293"/>
      <c r="C363" s="293"/>
      <c r="D363" s="293"/>
      <c r="E363" s="293"/>
      <c r="F363" s="293"/>
      <c r="G363" s="293"/>
      <c r="H363" s="293"/>
      <c r="I363" s="293"/>
      <c r="J363" s="293"/>
      <c r="K363" s="293"/>
      <c r="L363" s="293"/>
      <c r="M363" s="293"/>
      <c r="N363" s="293"/>
      <c r="O363" s="293"/>
      <c r="P363" s="293"/>
      <c r="Q363" s="293"/>
      <c r="R363" s="293"/>
      <c r="S363" s="293"/>
      <c r="T363" s="293"/>
      <c r="U363" s="293"/>
      <c r="V363" s="293"/>
      <c r="W363" s="293"/>
      <c r="X363" s="293"/>
      <c r="Y363" s="293"/>
      <c r="Z363" s="293"/>
      <c r="AA363" s="293"/>
    </row>
    <row r="364" spans="2:27" ht="12" customHeight="1">
      <c r="B364" s="293"/>
      <c r="C364" s="293"/>
      <c r="D364" s="293"/>
      <c r="E364" s="293"/>
      <c r="F364" s="293"/>
      <c r="G364" s="293"/>
      <c r="H364" s="293"/>
      <c r="I364" s="293"/>
      <c r="J364" s="293"/>
      <c r="K364" s="293"/>
      <c r="L364" s="293"/>
      <c r="M364" s="293"/>
      <c r="N364" s="293"/>
      <c r="O364" s="293"/>
      <c r="P364" s="293"/>
      <c r="Q364" s="293"/>
      <c r="R364" s="293"/>
      <c r="S364" s="293"/>
      <c r="T364" s="293"/>
      <c r="U364" s="293"/>
      <c r="V364" s="293"/>
      <c r="W364" s="293"/>
      <c r="X364" s="293"/>
      <c r="Y364" s="293"/>
      <c r="Z364" s="293"/>
      <c r="AA364" s="293"/>
    </row>
    <row r="365" spans="2:27" ht="12" customHeight="1">
      <c r="B365" s="293"/>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293"/>
      <c r="Z365" s="293"/>
      <c r="AA365" s="293"/>
    </row>
    <row r="366" spans="2:27" ht="12" customHeight="1">
      <c r="B366" s="293"/>
      <c r="C366" s="293"/>
      <c r="D366" s="293"/>
      <c r="E366" s="293"/>
      <c r="F366" s="293"/>
      <c r="G366" s="293"/>
      <c r="H366" s="293"/>
      <c r="I366" s="293"/>
      <c r="J366" s="293"/>
      <c r="K366" s="293"/>
      <c r="L366" s="293"/>
      <c r="M366" s="293"/>
      <c r="N366" s="293"/>
      <c r="O366" s="293"/>
      <c r="P366" s="293"/>
      <c r="Q366" s="293"/>
      <c r="R366" s="293"/>
      <c r="S366" s="293"/>
      <c r="T366" s="293"/>
      <c r="U366" s="293"/>
      <c r="V366" s="293"/>
      <c r="W366" s="293"/>
      <c r="X366" s="293"/>
      <c r="Y366" s="293"/>
      <c r="Z366" s="293"/>
      <c r="AA366" s="293"/>
    </row>
    <row r="367" spans="2:27" ht="12" customHeight="1">
      <c r="B367" s="293"/>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293"/>
      <c r="Z367" s="293"/>
      <c r="AA367" s="293"/>
    </row>
    <row r="368" spans="2:27" ht="12" customHeight="1">
      <c r="B368" s="293"/>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293"/>
      <c r="Z368" s="293"/>
      <c r="AA368" s="293"/>
    </row>
    <row r="369" spans="2:27" ht="12" customHeight="1">
      <c r="B369" s="293"/>
      <c r="C369" s="293"/>
      <c r="D369" s="293"/>
      <c r="E369" s="293"/>
      <c r="F369" s="293"/>
      <c r="G369" s="293"/>
      <c r="H369" s="293"/>
      <c r="I369" s="293"/>
      <c r="J369" s="293"/>
      <c r="K369" s="293"/>
      <c r="L369" s="293"/>
      <c r="M369" s="293"/>
      <c r="N369" s="293"/>
      <c r="O369" s="293"/>
      <c r="P369" s="293"/>
      <c r="Q369" s="293"/>
      <c r="R369" s="293"/>
      <c r="S369" s="293"/>
      <c r="T369" s="293"/>
      <c r="U369" s="293"/>
      <c r="V369" s="293"/>
      <c r="W369" s="293"/>
      <c r="X369" s="293"/>
      <c r="Y369" s="293"/>
      <c r="Z369" s="293"/>
      <c r="AA369" s="293"/>
    </row>
    <row r="370" spans="2:27" ht="12" customHeight="1">
      <c r="B370" s="293"/>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293"/>
      <c r="Z370" s="293"/>
      <c r="AA370" s="293"/>
    </row>
    <row r="371" spans="2:27" ht="12" customHeight="1">
      <c r="B371" s="293"/>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293"/>
      <c r="Z371" s="293"/>
      <c r="AA371" s="293"/>
    </row>
    <row r="372" spans="2:27" ht="12" customHeight="1">
      <c r="B372" s="293"/>
      <c r="C372" s="293"/>
      <c r="D372" s="293"/>
      <c r="E372" s="293"/>
      <c r="F372" s="293"/>
      <c r="G372" s="293"/>
      <c r="H372" s="293"/>
      <c r="I372" s="293"/>
      <c r="J372" s="293"/>
      <c r="K372" s="293"/>
      <c r="L372" s="293"/>
      <c r="M372" s="293"/>
      <c r="N372" s="293"/>
      <c r="O372" s="293"/>
      <c r="P372" s="293"/>
      <c r="Q372" s="293"/>
      <c r="R372" s="293"/>
      <c r="S372" s="293"/>
      <c r="T372" s="293"/>
      <c r="U372" s="293"/>
      <c r="V372" s="293"/>
      <c r="W372" s="293"/>
      <c r="X372" s="293"/>
      <c r="Y372" s="293"/>
      <c r="Z372" s="293"/>
      <c r="AA372" s="293"/>
    </row>
    <row r="373" spans="2:27" ht="12" customHeight="1">
      <c r="B373" s="293"/>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293"/>
      <c r="Z373" s="293"/>
      <c r="AA373" s="293"/>
    </row>
    <row r="374" spans="2:27" ht="12" customHeight="1">
      <c r="B374" s="293"/>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293"/>
      <c r="Z374" s="293"/>
      <c r="AA374" s="293"/>
    </row>
    <row r="375" spans="2:27" ht="12" customHeight="1">
      <c r="B375" s="293"/>
      <c r="C375" s="293"/>
      <c r="D375" s="293"/>
      <c r="E375" s="293"/>
      <c r="F375" s="293"/>
      <c r="G375" s="293"/>
      <c r="H375" s="293"/>
      <c r="I375" s="293"/>
      <c r="J375" s="293"/>
      <c r="K375" s="293"/>
      <c r="L375" s="293"/>
      <c r="M375" s="293"/>
      <c r="N375" s="293"/>
      <c r="O375" s="293"/>
      <c r="P375" s="293"/>
      <c r="Q375" s="293"/>
      <c r="R375" s="293"/>
      <c r="S375" s="293"/>
      <c r="T375" s="293"/>
      <c r="U375" s="293"/>
      <c r="V375" s="293"/>
      <c r="W375" s="293"/>
      <c r="X375" s="293"/>
      <c r="Y375" s="293"/>
      <c r="Z375" s="293"/>
      <c r="AA375" s="293"/>
    </row>
    <row r="376" spans="2:27" ht="15.75" customHeight="1">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c r="AA376" s="292"/>
    </row>
    <row r="377" spans="2:27" ht="15.75" customHeight="1">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c r="AA377" s="292"/>
    </row>
    <row r="378" spans="2:27" ht="15.75" customHeight="1">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c r="AA378" s="292"/>
    </row>
    <row r="379" spans="2:27" ht="15.75" customHeight="1">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c r="AA379" s="292"/>
    </row>
    <row r="380" spans="2:27" ht="15.75" customHeight="1">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c r="AA380" s="292"/>
    </row>
    <row r="381" spans="2:27" ht="15.75" customHeight="1">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c r="AA381" s="292"/>
    </row>
    <row r="382" spans="2:27" ht="15.75" customHeight="1">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c r="AA382" s="292"/>
    </row>
    <row r="383" spans="2:27" ht="15.75" customHeight="1">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c r="AA383" s="292"/>
    </row>
    <row r="384" spans="2:27" ht="15.75" customHeight="1">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c r="AA384" s="292"/>
    </row>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T1"/>
    <mergeCell ref="B2:T2"/>
    <mergeCell ref="D4:T4"/>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BV814"/>
  <sheetViews>
    <sheetView showGridLines="0" zoomScale="110" zoomScaleNormal="110" workbookViewId="0">
      <pane xSplit="3" ySplit="7" topLeftCell="D199" activePane="bottomRight" state="frozen"/>
      <selection pane="topRight" activeCell="C1" sqref="C1"/>
      <selection pane="bottomLeft" activeCell="A7" sqref="A7"/>
      <selection pane="bottomRight" activeCell="B4" sqref="B4"/>
    </sheetView>
  </sheetViews>
  <sheetFormatPr defaultColWidth="14.453125" defaultRowHeight="15" customHeight="1"/>
  <cols>
    <col min="1" max="1" width="0" style="184" hidden="1" customWidth="1"/>
    <col min="2" max="2" width="37" customWidth="1"/>
    <col min="3" max="3" width="25.453125" customWidth="1"/>
    <col min="4" max="19" width="5.453125" customWidth="1"/>
    <col min="20" max="20" width="5.08984375" customWidth="1"/>
    <col min="21" max="21" width="26.08984375" customWidth="1"/>
    <col min="22" max="37" width="5.453125" customWidth="1"/>
    <col min="38" max="38" width="3.08984375" customWidth="1"/>
    <col min="39" max="39" width="26.90625" customWidth="1"/>
    <col min="40" max="55" width="5.453125" customWidth="1"/>
    <col min="56" max="56" width="3.08984375" customWidth="1"/>
    <col min="57" max="57" width="25.453125" customWidth="1"/>
    <col min="58" max="73" width="5.453125" customWidth="1"/>
  </cols>
  <sheetData>
    <row r="1" spans="1:73" ht="14.25" customHeight="1">
      <c r="A1" s="292"/>
      <c r="B1" s="360" t="s">
        <v>53</v>
      </c>
      <c r="C1" s="346"/>
      <c r="D1" s="346"/>
      <c r="E1" s="346"/>
      <c r="F1" s="346"/>
      <c r="G1" s="346"/>
      <c r="H1" s="346"/>
      <c r="I1" s="346"/>
      <c r="J1" s="346"/>
      <c r="K1" s="346"/>
      <c r="L1" s="346"/>
      <c r="M1" s="346"/>
      <c r="N1" s="346"/>
      <c r="O1" s="346"/>
      <c r="P1" s="346"/>
      <c r="Q1" s="346"/>
      <c r="R1" s="346"/>
      <c r="S1" s="346"/>
      <c r="T1" s="38"/>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4.25" customHeight="1">
      <c r="A2" s="292"/>
      <c r="B2" s="360" t="s">
        <v>189</v>
      </c>
      <c r="C2" s="346"/>
      <c r="D2" s="346"/>
      <c r="E2" s="346"/>
      <c r="F2" s="346"/>
      <c r="G2" s="346"/>
      <c r="H2" s="346"/>
      <c r="I2" s="346"/>
      <c r="J2" s="346"/>
      <c r="K2" s="346"/>
      <c r="L2" s="346"/>
      <c r="M2" s="346"/>
      <c r="N2" s="346"/>
      <c r="O2" s="346"/>
      <c r="P2" s="346"/>
      <c r="Q2" s="346"/>
      <c r="R2" s="346"/>
      <c r="S2" s="346"/>
      <c r="T2" s="38"/>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ht="3.75" customHeight="1">
      <c r="A3" s="29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row>
    <row r="4" spans="1:73" s="184" customFormat="1" ht="20" customHeight="1">
      <c r="A4" s="292" t="s">
        <v>284</v>
      </c>
      <c r="B4" s="333" t="s">
        <v>285</v>
      </c>
      <c r="C4" s="333" t="s">
        <v>143</v>
      </c>
      <c r="D4" s="333" t="s">
        <v>283</v>
      </c>
      <c r="E4" s="333" t="s">
        <v>283</v>
      </c>
      <c r="F4" s="333" t="s">
        <v>283</v>
      </c>
      <c r="G4" s="333" t="s">
        <v>283</v>
      </c>
      <c r="H4" s="333" t="s">
        <v>283</v>
      </c>
      <c r="I4" s="333" t="s">
        <v>283</v>
      </c>
      <c r="J4" s="333" t="s">
        <v>283</v>
      </c>
      <c r="K4" s="333" t="s">
        <v>283</v>
      </c>
      <c r="L4" s="333" t="s">
        <v>283</v>
      </c>
      <c r="M4" s="333" t="s">
        <v>283</v>
      </c>
      <c r="N4" s="333" t="s">
        <v>283</v>
      </c>
      <c r="O4" s="333" t="s">
        <v>283</v>
      </c>
      <c r="P4" s="333" t="s">
        <v>283</v>
      </c>
      <c r="Q4" s="333" t="s">
        <v>283</v>
      </c>
      <c r="R4" s="333" t="s">
        <v>283</v>
      </c>
      <c r="S4" s="333" t="s">
        <v>283</v>
      </c>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row>
    <row r="5" spans="1:73" ht="12" customHeight="1">
      <c r="A5" s="292"/>
      <c r="B5" s="295"/>
      <c r="C5" s="296" t="s">
        <v>143</v>
      </c>
      <c r="D5" s="110" t="s">
        <v>144</v>
      </c>
      <c r="E5" s="111" t="s">
        <v>145</v>
      </c>
      <c r="F5" s="111" t="s">
        <v>146</v>
      </c>
      <c r="G5" s="111" t="s">
        <v>147</v>
      </c>
      <c r="H5" s="111" t="s">
        <v>148</v>
      </c>
      <c r="I5" s="111" t="s">
        <v>149</v>
      </c>
      <c r="J5" s="111" t="s">
        <v>150</v>
      </c>
      <c r="K5" s="111" t="s">
        <v>151</v>
      </c>
      <c r="L5" s="111" t="s">
        <v>152</v>
      </c>
      <c r="M5" s="111" t="s">
        <v>153</v>
      </c>
      <c r="N5" s="111" t="s">
        <v>154</v>
      </c>
      <c r="O5" s="111" t="s">
        <v>155</v>
      </c>
      <c r="P5" s="111" t="s">
        <v>156</v>
      </c>
      <c r="Q5" s="111" t="s">
        <v>157</v>
      </c>
      <c r="R5" s="111" t="s">
        <v>158</v>
      </c>
      <c r="S5" s="112" t="s">
        <v>159</v>
      </c>
      <c r="T5" s="39"/>
      <c r="U5" s="296" t="s">
        <v>143</v>
      </c>
      <c r="V5" s="110" t="s">
        <v>144</v>
      </c>
      <c r="W5" s="111" t="s">
        <v>145</v>
      </c>
      <c r="X5" s="111" t="s">
        <v>146</v>
      </c>
      <c r="Y5" s="111" t="s">
        <v>147</v>
      </c>
      <c r="Z5" s="111" t="s">
        <v>148</v>
      </c>
      <c r="AA5" s="111" t="s">
        <v>149</v>
      </c>
      <c r="AB5" s="111" t="s">
        <v>150</v>
      </c>
      <c r="AC5" s="111" t="s">
        <v>151</v>
      </c>
      <c r="AD5" s="111" t="s">
        <v>152</v>
      </c>
      <c r="AE5" s="111" t="s">
        <v>153</v>
      </c>
      <c r="AF5" s="111" t="s">
        <v>154</v>
      </c>
      <c r="AG5" s="111" t="s">
        <v>155</v>
      </c>
      <c r="AH5" s="111" t="s">
        <v>156</v>
      </c>
      <c r="AI5" s="111" t="s">
        <v>157</v>
      </c>
      <c r="AJ5" s="111" t="s">
        <v>158</v>
      </c>
      <c r="AK5" s="112" t="s">
        <v>159</v>
      </c>
      <c r="AL5" s="39"/>
      <c r="AM5" s="296" t="s">
        <v>143</v>
      </c>
      <c r="AN5" s="110" t="s">
        <v>144</v>
      </c>
      <c r="AO5" s="111" t="s">
        <v>145</v>
      </c>
      <c r="AP5" s="111" t="s">
        <v>146</v>
      </c>
      <c r="AQ5" s="111" t="s">
        <v>147</v>
      </c>
      <c r="AR5" s="111" t="s">
        <v>148</v>
      </c>
      <c r="AS5" s="111" t="s">
        <v>149</v>
      </c>
      <c r="AT5" s="111" t="s">
        <v>150</v>
      </c>
      <c r="AU5" s="111" t="s">
        <v>151</v>
      </c>
      <c r="AV5" s="111" t="s">
        <v>152</v>
      </c>
      <c r="AW5" s="111" t="s">
        <v>153</v>
      </c>
      <c r="AX5" s="111" t="s">
        <v>154</v>
      </c>
      <c r="AY5" s="111" t="s">
        <v>155</v>
      </c>
      <c r="AZ5" s="111" t="s">
        <v>156</v>
      </c>
      <c r="BA5" s="111" t="s">
        <v>157</v>
      </c>
      <c r="BB5" s="111" t="s">
        <v>158</v>
      </c>
      <c r="BC5" s="112" t="s">
        <v>159</v>
      </c>
      <c r="BD5" s="39"/>
      <c r="BE5" s="296" t="s">
        <v>143</v>
      </c>
      <c r="BF5" s="110" t="s">
        <v>144</v>
      </c>
      <c r="BG5" s="111" t="s">
        <v>145</v>
      </c>
      <c r="BH5" s="111" t="s">
        <v>146</v>
      </c>
      <c r="BI5" s="111" t="s">
        <v>147</v>
      </c>
      <c r="BJ5" s="111" t="s">
        <v>148</v>
      </c>
      <c r="BK5" s="111" t="s">
        <v>149</v>
      </c>
      <c r="BL5" s="111" t="s">
        <v>150</v>
      </c>
      <c r="BM5" s="111" t="s">
        <v>151</v>
      </c>
      <c r="BN5" s="111" t="s">
        <v>152</v>
      </c>
      <c r="BO5" s="111" t="s">
        <v>153</v>
      </c>
      <c r="BP5" s="111" t="s">
        <v>154</v>
      </c>
      <c r="BQ5" s="111" t="s">
        <v>155</v>
      </c>
      <c r="BR5" s="111" t="s">
        <v>156</v>
      </c>
      <c r="BS5" s="111" t="s">
        <v>157</v>
      </c>
      <c r="BT5" s="111" t="s">
        <v>158</v>
      </c>
      <c r="BU5" s="112" t="s">
        <v>159</v>
      </c>
    </row>
    <row r="6" spans="1:73" ht="12" customHeight="1">
      <c r="A6" s="292"/>
      <c r="B6" s="295"/>
      <c r="C6" s="297"/>
      <c r="D6" s="113" t="s">
        <v>161</v>
      </c>
      <c r="E6" s="114" t="s">
        <v>161</v>
      </c>
      <c r="F6" s="114" t="s">
        <v>161</v>
      </c>
      <c r="G6" s="114" t="s">
        <v>161</v>
      </c>
      <c r="H6" s="114" t="s">
        <v>161</v>
      </c>
      <c r="I6" s="114" t="s">
        <v>161</v>
      </c>
      <c r="J6" s="114" t="s">
        <v>161</v>
      </c>
      <c r="K6" s="114" t="s">
        <v>161</v>
      </c>
      <c r="L6" s="114" t="s">
        <v>161</v>
      </c>
      <c r="M6" s="114" t="s">
        <v>161</v>
      </c>
      <c r="N6" s="114" t="s">
        <v>161</v>
      </c>
      <c r="O6" s="114" t="s">
        <v>161</v>
      </c>
      <c r="P6" s="114" t="s">
        <v>161</v>
      </c>
      <c r="Q6" s="114" t="s">
        <v>161</v>
      </c>
      <c r="R6" s="114" t="s">
        <v>161</v>
      </c>
      <c r="S6" s="115" t="s">
        <v>161</v>
      </c>
      <c r="T6" s="39"/>
      <c r="U6" s="297"/>
      <c r="V6" s="113" t="s">
        <v>161</v>
      </c>
      <c r="W6" s="114" t="s">
        <v>161</v>
      </c>
      <c r="X6" s="114" t="s">
        <v>161</v>
      </c>
      <c r="Y6" s="114" t="s">
        <v>161</v>
      </c>
      <c r="Z6" s="114" t="s">
        <v>161</v>
      </c>
      <c r="AA6" s="114" t="s">
        <v>161</v>
      </c>
      <c r="AB6" s="114" t="s">
        <v>161</v>
      </c>
      <c r="AC6" s="114" t="s">
        <v>161</v>
      </c>
      <c r="AD6" s="114" t="s">
        <v>161</v>
      </c>
      <c r="AE6" s="114" t="s">
        <v>161</v>
      </c>
      <c r="AF6" s="114" t="s">
        <v>161</v>
      </c>
      <c r="AG6" s="114" t="s">
        <v>161</v>
      </c>
      <c r="AH6" s="114" t="s">
        <v>161</v>
      </c>
      <c r="AI6" s="114" t="s">
        <v>161</v>
      </c>
      <c r="AJ6" s="114" t="s">
        <v>161</v>
      </c>
      <c r="AK6" s="115" t="s">
        <v>161</v>
      </c>
      <c r="AL6" s="39"/>
      <c r="AM6" s="297"/>
      <c r="AN6" s="113" t="s">
        <v>161</v>
      </c>
      <c r="AO6" s="114" t="s">
        <v>161</v>
      </c>
      <c r="AP6" s="114" t="s">
        <v>161</v>
      </c>
      <c r="AQ6" s="114" t="s">
        <v>161</v>
      </c>
      <c r="AR6" s="114" t="s">
        <v>161</v>
      </c>
      <c r="AS6" s="114" t="s">
        <v>161</v>
      </c>
      <c r="AT6" s="114" t="s">
        <v>161</v>
      </c>
      <c r="AU6" s="114" t="s">
        <v>161</v>
      </c>
      <c r="AV6" s="114" t="s">
        <v>161</v>
      </c>
      <c r="AW6" s="114" t="s">
        <v>161</v>
      </c>
      <c r="AX6" s="114" t="s">
        <v>161</v>
      </c>
      <c r="AY6" s="114" t="s">
        <v>161</v>
      </c>
      <c r="AZ6" s="114" t="s">
        <v>161</v>
      </c>
      <c r="BA6" s="114" t="s">
        <v>161</v>
      </c>
      <c r="BB6" s="114" t="s">
        <v>161</v>
      </c>
      <c r="BC6" s="115" t="s">
        <v>161</v>
      </c>
      <c r="BD6" s="39"/>
      <c r="BE6" s="297"/>
      <c r="BF6" s="113" t="s">
        <v>161</v>
      </c>
      <c r="BG6" s="114" t="s">
        <v>161</v>
      </c>
      <c r="BH6" s="114" t="s">
        <v>161</v>
      </c>
      <c r="BI6" s="114" t="s">
        <v>161</v>
      </c>
      <c r="BJ6" s="114" t="s">
        <v>161</v>
      </c>
      <c r="BK6" s="114" t="s">
        <v>161</v>
      </c>
      <c r="BL6" s="114" t="s">
        <v>161</v>
      </c>
      <c r="BM6" s="114" t="s">
        <v>161</v>
      </c>
      <c r="BN6" s="114" t="s">
        <v>161</v>
      </c>
      <c r="BO6" s="114" t="s">
        <v>161</v>
      </c>
      <c r="BP6" s="114" t="s">
        <v>161</v>
      </c>
      <c r="BQ6" s="114" t="s">
        <v>161</v>
      </c>
      <c r="BR6" s="114" t="s">
        <v>161</v>
      </c>
      <c r="BS6" s="114" t="s">
        <v>161</v>
      </c>
      <c r="BT6" s="114" t="s">
        <v>161</v>
      </c>
      <c r="BU6" s="115" t="s">
        <v>161</v>
      </c>
    </row>
    <row r="7" spans="1:73" ht="12" customHeight="1">
      <c r="A7" s="292"/>
      <c r="B7" s="166"/>
      <c r="C7" s="17"/>
      <c r="D7" s="113" t="s">
        <v>145</v>
      </c>
      <c r="E7" s="114" t="s">
        <v>146</v>
      </c>
      <c r="F7" s="114" t="s">
        <v>147</v>
      </c>
      <c r="G7" s="114" t="s">
        <v>148</v>
      </c>
      <c r="H7" s="114" t="s">
        <v>149</v>
      </c>
      <c r="I7" s="114" t="s">
        <v>150</v>
      </c>
      <c r="J7" s="114" t="s">
        <v>151</v>
      </c>
      <c r="K7" s="114" t="s">
        <v>152</v>
      </c>
      <c r="L7" s="114" t="s">
        <v>153</v>
      </c>
      <c r="M7" s="114" t="s">
        <v>154</v>
      </c>
      <c r="N7" s="114" t="s">
        <v>155</v>
      </c>
      <c r="O7" s="114" t="s">
        <v>156</v>
      </c>
      <c r="P7" s="114" t="s">
        <v>157</v>
      </c>
      <c r="Q7" s="114" t="s">
        <v>158</v>
      </c>
      <c r="R7" s="114" t="s">
        <v>159</v>
      </c>
      <c r="S7" s="115" t="s">
        <v>162</v>
      </c>
      <c r="T7" s="39"/>
      <c r="U7" s="17"/>
      <c r="V7" s="133" t="s">
        <v>145</v>
      </c>
      <c r="W7" s="134" t="s">
        <v>146</v>
      </c>
      <c r="X7" s="134" t="s">
        <v>147</v>
      </c>
      <c r="Y7" s="134" t="s">
        <v>148</v>
      </c>
      <c r="Z7" s="134" t="s">
        <v>149</v>
      </c>
      <c r="AA7" s="134" t="s">
        <v>150</v>
      </c>
      <c r="AB7" s="134" t="s">
        <v>151</v>
      </c>
      <c r="AC7" s="134" t="s">
        <v>152</v>
      </c>
      <c r="AD7" s="134" t="s">
        <v>153</v>
      </c>
      <c r="AE7" s="134" t="s">
        <v>154</v>
      </c>
      <c r="AF7" s="134" t="s">
        <v>155</v>
      </c>
      <c r="AG7" s="134" t="s">
        <v>156</v>
      </c>
      <c r="AH7" s="134" t="s">
        <v>157</v>
      </c>
      <c r="AI7" s="134" t="s">
        <v>158</v>
      </c>
      <c r="AJ7" s="134" t="s">
        <v>159</v>
      </c>
      <c r="AK7" s="135" t="s">
        <v>162</v>
      </c>
      <c r="AL7" s="39"/>
      <c r="AM7" s="17"/>
      <c r="AN7" s="133" t="s">
        <v>145</v>
      </c>
      <c r="AO7" s="134" t="s">
        <v>146</v>
      </c>
      <c r="AP7" s="134" t="s">
        <v>147</v>
      </c>
      <c r="AQ7" s="134" t="s">
        <v>148</v>
      </c>
      <c r="AR7" s="134" t="s">
        <v>149</v>
      </c>
      <c r="AS7" s="134" t="s">
        <v>150</v>
      </c>
      <c r="AT7" s="134" t="s">
        <v>151</v>
      </c>
      <c r="AU7" s="134" t="s">
        <v>152</v>
      </c>
      <c r="AV7" s="134" t="s">
        <v>153</v>
      </c>
      <c r="AW7" s="134" t="s">
        <v>154</v>
      </c>
      <c r="AX7" s="134" t="s">
        <v>155</v>
      </c>
      <c r="AY7" s="134" t="s">
        <v>156</v>
      </c>
      <c r="AZ7" s="134" t="s">
        <v>157</v>
      </c>
      <c r="BA7" s="134" t="s">
        <v>158</v>
      </c>
      <c r="BB7" s="134" t="s">
        <v>159</v>
      </c>
      <c r="BC7" s="135" t="s">
        <v>162</v>
      </c>
      <c r="BD7" s="39"/>
      <c r="BE7" s="17"/>
      <c r="BF7" s="133" t="s">
        <v>145</v>
      </c>
      <c r="BG7" s="134" t="s">
        <v>146</v>
      </c>
      <c r="BH7" s="134" t="s">
        <v>147</v>
      </c>
      <c r="BI7" s="134" t="s">
        <v>148</v>
      </c>
      <c r="BJ7" s="134" t="s">
        <v>149</v>
      </c>
      <c r="BK7" s="134" t="s">
        <v>150</v>
      </c>
      <c r="BL7" s="134" t="s">
        <v>151</v>
      </c>
      <c r="BM7" s="134" t="s">
        <v>152</v>
      </c>
      <c r="BN7" s="134" t="s">
        <v>153</v>
      </c>
      <c r="BO7" s="134" t="s">
        <v>154</v>
      </c>
      <c r="BP7" s="134" t="s">
        <v>155</v>
      </c>
      <c r="BQ7" s="134" t="s">
        <v>156</v>
      </c>
      <c r="BR7" s="134" t="s">
        <v>157</v>
      </c>
      <c r="BS7" s="134" t="s">
        <v>158</v>
      </c>
      <c r="BT7" s="134" t="s">
        <v>159</v>
      </c>
      <c r="BU7" s="135" t="s">
        <v>162</v>
      </c>
    </row>
    <row r="8" spans="1:73" ht="12" customHeight="1">
      <c r="A8" s="292" t="s">
        <v>286</v>
      </c>
      <c r="B8" s="296" t="s">
        <v>190</v>
      </c>
      <c r="C8" s="155" t="s">
        <v>191</v>
      </c>
      <c r="D8" s="156">
        <v>9</v>
      </c>
      <c r="E8" s="117">
        <v>22</v>
      </c>
      <c r="F8" s="167">
        <v>13</v>
      </c>
      <c r="G8" s="167">
        <v>16</v>
      </c>
      <c r="H8" s="117">
        <v>11</v>
      </c>
      <c r="I8" s="117">
        <v>2</v>
      </c>
      <c r="J8" s="117">
        <v>2</v>
      </c>
      <c r="K8" s="117">
        <v>6</v>
      </c>
      <c r="L8" s="117">
        <v>4</v>
      </c>
      <c r="M8" s="117">
        <v>6</v>
      </c>
      <c r="N8" s="117">
        <v>5</v>
      </c>
      <c r="O8" s="117">
        <v>5</v>
      </c>
      <c r="P8" s="117">
        <v>2</v>
      </c>
      <c r="Q8" s="117">
        <v>2</v>
      </c>
      <c r="R8" s="117">
        <v>3</v>
      </c>
      <c r="S8" s="119">
        <v>2</v>
      </c>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row>
    <row r="9" spans="1:73" ht="12" customHeight="1">
      <c r="A9" s="292" t="s">
        <v>286</v>
      </c>
      <c r="B9" s="297" t="s">
        <v>287</v>
      </c>
      <c r="C9" s="116" t="s">
        <v>220</v>
      </c>
      <c r="D9" s="123"/>
      <c r="E9" s="39"/>
      <c r="F9" s="19">
        <v>1</v>
      </c>
      <c r="G9" s="19"/>
      <c r="H9" s="39"/>
      <c r="I9" s="39"/>
      <c r="J9" s="39"/>
      <c r="K9" s="39"/>
      <c r="L9" s="39"/>
      <c r="M9" s="39"/>
      <c r="N9" s="39"/>
      <c r="O9" s="39"/>
      <c r="P9" s="39"/>
      <c r="Q9" s="39"/>
      <c r="R9" s="39"/>
      <c r="S9" s="124"/>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row>
    <row r="10" spans="1:73" ht="12" customHeight="1">
      <c r="A10" s="292" t="s">
        <v>286</v>
      </c>
      <c r="B10" s="297"/>
      <c r="C10" s="116" t="s">
        <v>221</v>
      </c>
      <c r="D10" s="123"/>
      <c r="E10" s="39">
        <v>1</v>
      </c>
      <c r="F10" s="19"/>
      <c r="G10" s="19">
        <v>1</v>
      </c>
      <c r="H10" s="39"/>
      <c r="I10" s="39"/>
      <c r="J10" s="39"/>
      <c r="K10" s="39">
        <v>1</v>
      </c>
      <c r="L10" s="39"/>
      <c r="M10" s="39"/>
      <c r="N10" s="39"/>
      <c r="O10" s="39"/>
      <c r="P10" s="39"/>
      <c r="Q10" s="39"/>
      <c r="R10" s="39"/>
      <c r="S10" s="124"/>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row>
    <row r="11" spans="1:73" ht="12" customHeight="1">
      <c r="A11" s="292" t="s">
        <v>286</v>
      </c>
      <c r="B11" s="297"/>
      <c r="C11" s="116" t="s">
        <v>222</v>
      </c>
      <c r="D11" s="123"/>
      <c r="E11" s="39"/>
      <c r="F11" s="19"/>
      <c r="G11" s="19"/>
      <c r="H11" s="39"/>
      <c r="I11" s="39"/>
      <c r="J11" s="39">
        <v>1</v>
      </c>
      <c r="K11" s="39"/>
      <c r="L11" s="39"/>
      <c r="M11" s="39"/>
      <c r="N11" s="39">
        <v>3</v>
      </c>
      <c r="O11" s="39"/>
      <c r="P11" s="39"/>
      <c r="Q11" s="39"/>
      <c r="R11" s="39"/>
      <c r="S11" s="124"/>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row>
    <row r="12" spans="1:73" ht="12" customHeight="1">
      <c r="A12" s="292" t="s">
        <v>286</v>
      </c>
      <c r="B12" s="297"/>
      <c r="C12" s="116" t="s">
        <v>226</v>
      </c>
      <c r="D12" s="123">
        <v>1</v>
      </c>
      <c r="E12" s="39"/>
      <c r="F12" s="19">
        <v>1</v>
      </c>
      <c r="G12" s="19"/>
      <c r="H12" s="39"/>
      <c r="I12" s="39"/>
      <c r="J12" s="39">
        <v>3</v>
      </c>
      <c r="K12" s="39">
        <v>1</v>
      </c>
      <c r="L12" s="39"/>
      <c r="M12" s="39">
        <v>1</v>
      </c>
      <c r="N12" s="39"/>
      <c r="O12" s="39"/>
      <c r="P12" s="39"/>
      <c r="Q12" s="39"/>
      <c r="R12" s="39"/>
      <c r="S12" s="124"/>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ht="12" customHeight="1">
      <c r="A13" s="292" t="s">
        <v>286</v>
      </c>
      <c r="B13" s="297"/>
      <c r="C13" s="116" t="s">
        <v>224</v>
      </c>
      <c r="D13" s="123">
        <v>6</v>
      </c>
      <c r="E13" s="39"/>
      <c r="F13" s="19"/>
      <c r="G13" s="19"/>
      <c r="H13" s="39"/>
      <c r="I13" s="39"/>
      <c r="J13" s="39">
        <v>1</v>
      </c>
      <c r="K13" s="39"/>
      <c r="L13" s="39"/>
      <c r="M13" s="39"/>
      <c r="N13" s="39"/>
      <c r="O13" s="39"/>
      <c r="P13" s="39"/>
      <c r="Q13" s="39"/>
      <c r="R13" s="39"/>
      <c r="S13" s="124"/>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row>
    <row r="14" spans="1:73" ht="12" customHeight="1">
      <c r="A14" s="292" t="s">
        <v>286</v>
      </c>
      <c r="B14" s="297"/>
      <c r="C14" s="28" t="s">
        <v>216</v>
      </c>
      <c r="D14" s="120">
        <v>4</v>
      </c>
      <c r="E14" s="121">
        <v>8</v>
      </c>
      <c r="F14" s="138">
        <v>2</v>
      </c>
      <c r="G14" s="138">
        <v>5</v>
      </c>
      <c r="H14" s="121">
        <v>2</v>
      </c>
      <c r="I14" s="121">
        <v>1</v>
      </c>
      <c r="J14" s="121">
        <v>1</v>
      </c>
      <c r="K14" s="121">
        <v>10</v>
      </c>
      <c r="L14" s="121">
        <v>2</v>
      </c>
      <c r="M14" s="121">
        <v>5</v>
      </c>
      <c r="N14" s="121">
        <v>6</v>
      </c>
      <c r="O14" s="121">
        <v>1</v>
      </c>
      <c r="P14" s="121">
        <v>1</v>
      </c>
      <c r="Q14" s="121">
        <v>1</v>
      </c>
      <c r="R14" s="121"/>
      <c r="S14" s="122"/>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row>
    <row r="15" spans="1:73" ht="12" customHeight="1">
      <c r="A15" s="292" t="s">
        <v>286</v>
      </c>
      <c r="B15" s="297"/>
      <c r="C15" s="28" t="s">
        <v>217</v>
      </c>
      <c r="D15" s="120"/>
      <c r="E15" s="121"/>
      <c r="F15" s="138"/>
      <c r="G15" s="138"/>
      <c r="H15" s="121"/>
      <c r="I15" s="121"/>
      <c r="J15" s="121"/>
      <c r="K15" s="121"/>
      <c r="L15" s="121"/>
      <c r="M15" s="121"/>
      <c r="N15" s="121"/>
      <c r="O15" s="121"/>
      <c r="P15" s="121"/>
      <c r="Q15" s="121"/>
      <c r="R15" s="121"/>
      <c r="S15" s="122"/>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row>
    <row r="16" spans="1:73" ht="12" customHeight="1">
      <c r="A16" s="292" t="s">
        <v>286</v>
      </c>
      <c r="B16" s="297"/>
      <c r="C16" s="132" t="s">
        <v>288</v>
      </c>
      <c r="D16" s="123"/>
      <c r="E16" s="39"/>
      <c r="F16" s="39"/>
      <c r="G16" s="39"/>
      <c r="H16" s="39"/>
      <c r="I16" s="39"/>
      <c r="J16" s="39"/>
      <c r="K16" s="39"/>
      <c r="L16" s="39"/>
      <c r="M16" s="39"/>
      <c r="N16" s="39"/>
      <c r="O16" s="39"/>
      <c r="P16" s="39"/>
      <c r="Q16" s="39"/>
      <c r="R16" s="39"/>
      <c r="S16" s="12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ht="12" customHeight="1">
      <c r="A17" s="292" t="s">
        <v>286</v>
      </c>
      <c r="B17" s="297"/>
      <c r="C17" s="132" t="s">
        <v>289</v>
      </c>
      <c r="D17" s="123"/>
      <c r="E17" s="39"/>
      <c r="F17" s="39"/>
      <c r="G17" s="39"/>
      <c r="H17" s="39"/>
      <c r="I17" s="39"/>
      <c r="J17" s="39"/>
      <c r="K17" s="39"/>
      <c r="L17" s="39"/>
      <c r="M17" s="39"/>
      <c r="N17" s="39"/>
      <c r="O17" s="39"/>
      <c r="P17" s="39"/>
      <c r="Q17" s="39"/>
      <c r="R17" s="39"/>
      <c r="S17" s="124"/>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ht="12" customHeight="1">
      <c r="A18" s="292" t="s">
        <v>286</v>
      </c>
      <c r="B18" s="297"/>
      <c r="C18" s="42" t="s">
        <v>290</v>
      </c>
      <c r="D18" s="120"/>
      <c r="E18" s="40"/>
      <c r="F18" s="40"/>
      <c r="G18" s="40"/>
      <c r="H18" s="40"/>
      <c r="I18" s="40"/>
      <c r="J18" s="40"/>
      <c r="K18" s="40"/>
      <c r="L18" s="40"/>
      <c r="M18" s="40"/>
      <c r="N18" s="40"/>
      <c r="O18" s="40"/>
      <c r="P18" s="40"/>
      <c r="Q18" s="40"/>
      <c r="R18" s="40"/>
      <c r="S18" s="122"/>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row>
    <row r="19" spans="1:73" ht="12" customHeight="1">
      <c r="A19" s="292" t="s">
        <v>286</v>
      </c>
      <c r="B19" s="297"/>
      <c r="C19" s="132" t="s">
        <v>228</v>
      </c>
      <c r="D19" s="123"/>
      <c r="E19" s="39"/>
      <c r="F19" s="39"/>
      <c r="G19" s="39"/>
      <c r="H19" s="39"/>
      <c r="I19" s="39"/>
      <c r="J19" s="39"/>
      <c r="K19" s="39"/>
      <c r="L19" s="39"/>
      <c r="M19" s="39"/>
      <c r="N19" s="39"/>
      <c r="O19" s="39"/>
      <c r="P19" s="39"/>
      <c r="Q19" s="39"/>
      <c r="R19" s="39"/>
      <c r="S19" s="12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row>
    <row r="20" spans="1:73" ht="12" customHeight="1">
      <c r="A20" s="292" t="s">
        <v>286</v>
      </c>
      <c r="B20" s="297"/>
      <c r="C20" s="132" t="s">
        <v>229</v>
      </c>
      <c r="D20" s="123"/>
      <c r="E20" s="39"/>
      <c r="F20" s="39"/>
      <c r="G20" s="39"/>
      <c r="H20" s="39"/>
      <c r="I20" s="39"/>
      <c r="J20" s="39"/>
      <c r="K20" s="39"/>
      <c r="L20" s="39"/>
      <c r="M20" s="39"/>
      <c r="N20" s="39"/>
      <c r="O20" s="39"/>
      <c r="P20" s="39"/>
      <c r="Q20" s="39"/>
      <c r="R20" s="39"/>
      <c r="S20" s="124"/>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row>
    <row r="21" spans="1:73" ht="12" customHeight="1">
      <c r="A21" s="292" t="s">
        <v>286</v>
      </c>
      <c r="B21" s="297"/>
      <c r="C21" s="132" t="s">
        <v>230</v>
      </c>
      <c r="D21" s="123"/>
      <c r="E21" s="39"/>
      <c r="F21" s="39"/>
      <c r="G21" s="39"/>
      <c r="H21" s="39"/>
      <c r="I21" s="39"/>
      <c r="J21" s="39"/>
      <c r="K21" s="39"/>
      <c r="L21" s="39"/>
      <c r="M21" s="39"/>
      <c r="N21" s="39"/>
      <c r="O21" s="39"/>
      <c r="P21" s="39"/>
      <c r="Q21" s="39"/>
      <c r="R21" s="39"/>
      <c r="S21" s="124"/>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row>
    <row r="22" spans="1:73" ht="12" customHeight="1">
      <c r="A22" s="292" t="s">
        <v>286</v>
      </c>
      <c r="B22" s="297"/>
      <c r="C22" s="132" t="s">
        <v>231</v>
      </c>
      <c r="D22" s="123"/>
      <c r="E22" s="39"/>
      <c r="F22" s="39"/>
      <c r="G22" s="39"/>
      <c r="H22" s="39"/>
      <c r="I22" s="39"/>
      <c r="J22" s="39"/>
      <c r="K22" s="39"/>
      <c r="L22" s="39"/>
      <c r="M22" s="39"/>
      <c r="N22" s="39"/>
      <c r="O22" s="39"/>
      <c r="P22" s="39"/>
      <c r="Q22" s="39"/>
      <c r="R22" s="39"/>
      <c r="S22" s="12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row>
    <row r="23" spans="1:73" ht="12" customHeight="1">
      <c r="A23" s="292" t="s">
        <v>286</v>
      </c>
      <c r="B23" s="297"/>
      <c r="C23" s="132" t="s">
        <v>232</v>
      </c>
      <c r="D23" s="123"/>
      <c r="E23" s="39"/>
      <c r="F23" s="39"/>
      <c r="G23" s="39"/>
      <c r="H23" s="39"/>
      <c r="I23" s="39"/>
      <c r="J23" s="39"/>
      <c r="K23" s="39"/>
      <c r="L23" s="39"/>
      <c r="M23" s="39"/>
      <c r="N23" s="39"/>
      <c r="O23" s="39"/>
      <c r="P23" s="39"/>
      <c r="Q23" s="39"/>
      <c r="R23" s="39"/>
      <c r="S23" s="124"/>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row>
    <row r="24" spans="1:73" ht="12" customHeight="1">
      <c r="A24" s="292" t="s">
        <v>286</v>
      </c>
      <c r="B24" s="297"/>
      <c r="C24" s="132" t="s">
        <v>233</v>
      </c>
      <c r="D24" s="123"/>
      <c r="E24" s="39"/>
      <c r="F24" s="39"/>
      <c r="G24" s="39"/>
      <c r="H24" s="39"/>
      <c r="I24" s="39"/>
      <c r="J24" s="39"/>
      <c r="K24" s="39"/>
      <c r="L24" s="39"/>
      <c r="M24" s="39"/>
      <c r="N24" s="39"/>
      <c r="O24" s="39"/>
      <c r="P24" s="39"/>
      <c r="Q24" s="39"/>
      <c r="R24" s="39"/>
      <c r="S24" s="124"/>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row>
    <row r="25" spans="1:73" ht="12" customHeight="1">
      <c r="A25" s="292" t="s">
        <v>286</v>
      </c>
      <c r="B25" s="297"/>
      <c r="C25" s="157" t="s">
        <v>234</v>
      </c>
      <c r="D25" s="147"/>
      <c r="E25" s="148"/>
      <c r="F25" s="148"/>
      <c r="G25" s="148"/>
      <c r="H25" s="148"/>
      <c r="I25" s="148"/>
      <c r="J25" s="148"/>
      <c r="K25" s="148"/>
      <c r="L25" s="148"/>
      <c r="M25" s="148"/>
      <c r="N25" s="148"/>
      <c r="O25" s="148"/>
      <c r="P25" s="148"/>
      <c r="Q25" s="148"/>
      <c r="R25" s="148"/>
      <c r="S25" s="14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row>
    <row r="26" spans="1:73" ht="12" customHeight="1">
      <c r="A26" s="292" t="s">
        <v>286</v>
      </c>
      <c r="B26" s="297"/>
      <c r="C26" s="41" t="s">
        <v>10</v>
      </c>
      <c r="D26" s="123"/>
      <c r="E26" s="39"/>
      <c r="F26" s="39"/>
      <c r="G26" s="39"/>
      <c r="H26" s="39"/>
      <c r="I26" s="39"/>
      <c r="J26" s="39"/>
      <c r="K26" s="39"/>
      <c r="L26" s="39"/>
      <c r="M26" s="39"/>
      <c r="N26" s="39"/>
      <c r="O26" s="39"/>
      <c r="P26" s="39"/>
      <c r="Q26" s="39"/>
      <c r="R26" s="39"/>
      <c r="S26" s="124"/>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row>
    <row r="27" spans="1:73" ht="12" customHeight="1">
      <c r="A27" s="292" t="s">
        <v>286</v>
      </c>
      <c r="B27" s="297"/>
      <c r="C27" s="132" t="s">
        <v>11</v>
      </c>
      <c r="D27" s="123"/>
      <c r="E27" s="39"/>
      <c r="F27" s="39"/>
      <c r="G27" s="39"/>
      <c r="H27" s="39"/>
      <c r="I27" s="39"/>
      <c r="J27" s="39"/>
      <c r="K27" s="39"/>
      <c r="L27" s="39"/>
      <c r="M27" s="39"/>
      <c r="N27" s="39"/>
      <c r="O27" s="39"/>
      <c r="P27" s="39"/>
      <c r="Q27" s="39"/>
      <c r="R27" s="39"/>
      <c r="S27" s="124"/>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row>
    <row r="28" spans="1:73" ht="12" customHeight="1">
      <c r="A28" s="292" t="s">
        <v>286</v>
      </c>
      <c r="B28" s="297"/>
      <c r="C28" s="132" t="s">
        <v>237</v>
      </c>
      <c r="D28" s="123"/>
      <c r="E28" s="39"/>
      <c r="F28" s="39"/>
      <c r="G28" s="39"/>
      <c r="H28" s="39"/>
      <c r="I28" s="39"/>
      <c r="J28" s="39"/>
      <c r="K28" s="39"/>
      <c r="L28" s="39"/>
      <c r="M28" s="39"/>
      <c r="N28" s="39"/>
      <c r="O28" s="39"/>
      <c r="P28" s="39"/>
      <c r="Q28" s="39"/>
      <c r="R28" s="39"/>
      <c r="S28" s="124"/>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row>
    <row r="29" spans="1:73" ht="12" customHeight="1">
      <c r="A29" s="292" t="s">
        <v>286</v>
      </c>
      <c r="B29" s="297"/>
      <c r="C29" s="132" t="s">
        <v>13</v>
      </c>
      <c r="D29" s="123"/>
      <c r="E29" s="39"/>
      <c r="F29" s="39"/>
      <c r="G29" s="39"/>
      <c r="H29" s="39"/>
      <c r="I29" s="39"/>
      <c r="J29" s="39"/>
      <c r="K29" s="39"/>
      <c r="L29" s="39"/>
      <c r="M29" s="39"/>
      <c r="N29" s="39"/>
      <c r="O29" s="39"/>
      <c r="P29" s="39"/>
      <c r="Q29" s="39"/>
      <c r="R29" s="39"/>
      <c r="S29" s="124"/>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row>
    <row r="30" spans="1:73" ht="12" customHeight="1">
      <c r="A30" s="292" t="s">
        <v>286</v>
      </c>
      <c r="B30" s="297"/>
      <c r="C30" s="116" t="s">
        <v>238</v>
      </c>
      <c r="D30" s="123"/>
      <c r="E30" s="39"/>
      <c r="F30" s="39"/>
      <c r="G30" s="39"/>
      <c r="H30" s="39"/>
      <c r="I30" s="39"/>
      <c r="J30" s="39"/>
      <c r="K30" s="39"/>
      <c r="L30" s="39"/>
      <c r="M30" s="39"/>
      <c r="N30" s="39"/>
      <c r="O30" s="39"/>
      <c r="P30" s="39"/>
      <c r="Q30" s="39"/>
      <c r="R30" s="39"/>
      <c r="S30" s="124"/>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row>
    <row r="31" spans="1:73" ht="12" customHeight="1">
      <c r="A31" s="292" t="s">
        <v>286</v>
      </c>
      <c r="B31" s="297"/>
      <c r="C31" s="129" t="s">
        <v>291</v>
      </c>
      <c r="D31" s="120"/>
      <c r="E31" s="40"/>
      <c r="F31" s="40"/>
      <c r="G31" s="40"/>
      <c r="H31" s="40"/>
      <c r="I31" s="40"/>
      <c r="J31" s="40"/>
      <c r="K31" s="40"/>
      <c r="L31" s="40"/>
      <c r="M31" s="40"/>
      <c r="N31" s="40"/>
      <c r="O31" s="40"/>
      <c r="P31" s="40"/>
      <c r="Q31" s="40"/>
      <c r="R31" s="40"/>
      <c r="S31" s="122"/>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row>
    <row r="32" spans="1:73" ht="12" customHeight="1">
      <c r="A32" s="292" t="s">
        <v>286</v>
      </c>
      <c r="B32" s="297"/>
      <c r="C32" s="129" t="s">
        <v>292</v>
      </c>
      <c r="D32" s="120"/>
      <c r="E32" s="40"/>
      <c r="F32" s="40"/>
      <c r="G32" s="40"/>
      <c r="H32" s="40"/>
      <c r="I32" s="40"/>
      <c r="J32" s="40"/>
      <c r="K32" s="40"/>
      <c r="L32" s="40"/>
      <c r="M32" s="40"/>
      <c r="N32" s="40"/>
      <c r="O32" s="40"/>
      <c r="P32" s="40"/>
      <c r="Q32" s="40"/>
      <c r="R32" s="40"/>
      <c r="S32" s="122"/>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row>
    <row r="33" spans="1:73" ht="12" customHeight="1">
      <c r="A33" s="292" t="s">
        <v>286</v>
      </c>
      <c r="B33" s="297"/>
      <c r="C33" s="129" t="s">
        <v>293</v>
      </c>
      <c r="D33" s="120"/>
      <c r="E33" s="40"/>
      <c r="F33" s="40"/>
      <c r="G33" s="40"/>
      <c r="H33" s="40"/>
      <c r="I33" s="40"/>
      <c r="J33" s="40"/>
      <c r="K33" s="40"/>
      <c r="L33" s="40"/>
      <c r="M33" s="40"/>
      <c r="N33" s="40"/>
      <c r="O33" s="40"/>
      <c r="P33" s="40"/>
      <c r="Q33" s="40"/>
      <c r="R33" s="40"/>
      <c r="S33" s="122"/>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row>
    <row r="34" spans="1:73" ht="12" customHeight="1">
      <c r="A34" s="292" t="s">
        <v>286</v>
      </c>
      <c r="B34" s="297"/>
      <c r="C34" s="129" t="s">
        <v>294</v>
      </c>
      <c r="D34" s="120"/>
      <c r="E34" s="40"/>
      <c r="F34" s="40"/>
      <c r="G34" s="40"/>
      <c r="H34" s="40"/>
      <c r="I34" s="40"/>
      <c r="J34" s="40"/>
      <c r="K34" s="40"/>
      <c r="L34" s="40"/>
      <c r="M34" s="40"/>
      <c r="N34" s="40"/>
      <c r="O34" s="40"/>
      <c r="P34" s="40"/>
      <c r="Q34" s="40"/>
      <c r="R34" s="40"/>
      <c r="S34" s="122"/>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row>
    <row r="35" spans="1:73" ht="12" customHeight="1">
      <c r="A35" s="292" t="s">
        <v>286</v>
      </c>
      <c r="B35" s="297"/>
      <c r="C35" s="129" t="s">
        <v>295</v>
      </c>
      <c r="D35" s="120"/>
      <c r="E35" s="40"/>
      <c r="F35" s="40"/>
      <c r="G35" s="40"/>
      <c r="H35" s="40"/>
      <c r="I35" s="40"/>
      <c r="J35" s="40"/>
      <c r="K35" s="40"/>
      <c r="L35" s="40"/>
      <c r="M35" s="40"/>
      <c r="N35" s="40"/>
      <c r="O35" s="40"/>
      <c r="P35" s="40"/>
      <c r="Q35" s="40"/>
      <c r="R35" s="40"/>
      <c r="S35" s="122"/>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row>
    <row r="36" spans="1:73" ht="12" customHeight="1">
      <c r="A36" s="292" t="s">
        <v>286</v>
      </c>
      <c r="B36" s="297"/>
      <c r="C36" s="129" t="s">
        <v>296</v>
      </c>
      <c r="D36" s="120"/>
      <c r="E36" s="40"/>
      <c r="F36" s="40"/>
      <c r="G36" s="40"/>
      <c r="H36" s="40"/>
      <c r="I36" s="40"/>
      <c r="J36" s="40"/>
      <c r="K36" s="40"/>
      <c r="L36" s="40"/>
      <c r="M36" s="40"/>
      <c r="N36" s="40"/>
      <c r="O36" s="40"/>
      <c r="P36" s="40"/>
      <c r="Q36" s="40"/>
      <c r="R36" s="40"/>
      <c r="S36" s="122"/>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row>
    <row r="37" spans="1:73" ht="12" customHeight="1">
      <c r="A37" s="292" t="s">
        <v>286</v>
      </c>
      <c r="B37" s="297"/>
      <c r="C37" s="129" t="s">
        <v>48</v>
      </c>
      <c r="D37" s="120"/>
      <c r="E37" s="40"/>
      <c r="F37" s="40"/>
      <c r="G37" s="40"/>
      <c r="H37" s="40"/>
      <c r="I37" s="40"/>
      <c r="J37" s="40"/>
      <c r="K37" s="40"/>
      <c r="L37" s="40"/>
      <c r="M37" s="40"/>
      <c r="N37" s="40"/>
      <c r="O37" s="40"/>
      <c r="P37" s="40"/>
      <c r="Q37" s="40"/>
      <c r="R37" s="40"/>
      <c r="S37" s="122"/>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row>
    <row r="38" spans="1:73" ht="12" customHeight="1">
      <c r="A38" s="292" t="s">
        <v>286</v>
      </c>
      <c r="B38" s="297"/>
      <c r="C38" s="129" t="s">
        <v>49</v>
      </c>
      <c r="D38" s="120"/>
      <c r="E38" s="40"/>
      <c r="F38" s="40"/>
      <c r="G38" s="40"/>
      <c r="H38" s="40"/>
      <c r="I38" s="40"/>
      <c r="J38" s="40"/>
      <c r="K38" s="40"/>
      <c r="L38" s="40"/>
      <c r="M38" s="40"/>
      <c r="N38" s="40"/>
      <c r="O38" s="40"/>
      <c r="P38" s="40"/>
      <c r="Q38" s="40"/>
      <c r="R38" s="40"/>
      <c r="S38" s="122"/>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row>
    <row r="39" spans="1:73" ht="12" customHeight="1">
      <c r="A39" s="292" t="s">
        <v>286</v>
      </c>
      <c r="B39" s="297"/>
      <c r="C39" s="132" t="s">
        <v>297</v>
      </c>
      <c r="D39" s="123"/>
      <c r="E39" s="39"/>
      <c r="F39" s="39"/>
      <c r="G39" s="39"/>
      <c r="H39" s="39"/>
      <c r="I39" s="39"/>
      <c r="J39" s="39"/>
      <c r="K39" s="39"/>
      <c r="L39" s="39"/>
      <c r="M39" s="39"/>
      <c r="N39" s="39"/>
      <c r="O39" s="39"/>
      <c r="P39" s="39"/>
      <c r="Q39" s="39"/>
      <c r="R39" s="39"/>
      <c r="S39" s="124"/>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row>
    <row r="40" spans="1:73" ht="12" customHeight="1">
      <c r="A40" s="292" t="s">
        <v>286</v>
      </c>
      <c r="B40" s="297"/>
      <c r="C40" s="132" t="s">
        <v>298</v>
      </c>
      <c r="D40" s="123"/>
      <c r="E40" s="39"/>
      <c r="F40" s="39"/>
      <c r="G40" s="39"/>
      <c r="H40" s="39"/>
      <c r="I40" s="39"/>
      <c r="J40" s="39"/>
      <c r="K40" s="39"/>
      <c r="L40" s="39"/>
      <c r="M40" s="39"/>
      <c r="N40" s="39"/>
      <c r="O40" s="39"/>
      <c r="P40" s="39"/>
      <c r="Q40" s="39"/>
      <c r="R40" s="39"/>
      <c r="S40" s="124"/>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row>
    <row r="41" spans="1:73" ht="12" customHeight="1">
      <c r="A41" s="292" t="s">
        <v>286</v>
      </c>
      <c r="B41" s="297"/>
      <c r="C41" s="132" t="s">
        <v>299</v>
      </c>
      <c r="D41" s="123"/>
      <c r="E41" s="39"/>
      <c r="F41" s="39"/>
      <c r="G41" s="39"/>
      <c r="H41" s="39"/>
      <c r="I41" s="39"/>
      <c r="J41" s="39"/>
      <c r="K41" s="39"/>
      <c r="L41" s="39"/>
      <c r="M41" s="39"/>
      <c r="N41" s="39"/>
      <c r="O41" s="39"/>
      <c r="P41" s="39"/>
      <c r="Q41" s="39"/>
      <c r="R41" s="39"/>
      <c r="S41" s="124"/>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row>
    <row r="42" spans="1:73" ht="12" customHeight="1">
      <c r="A42" s="292" t="s">
        <v>286</v>
      </c>
      <c r="B42" s="297"/>
      <c r="C42" s="132" t="s">
        <v>300</v>
      </c>
      <c r="D42" s="123"/>
      <c r="E42" s="39"/>
      <c r="F42" s="39"/>
      <c r="G42" s="39"/>
      <c r="H42" s="39"/>
      <c r="I42" s="39"/>
      <c r="J42" s="39"/>
      <c r="K42" s="39"/>
      <c r="L42" s="39"/>
      <c r="M42" s="39"/>
      <c r="N42" s="39"/>
      <c r="O42" s="39"/>
      <c r="P42" s="39"/>
      <c r="Q42" s="39"/>
      <c r="R42" s="39"/>
      <c r="S42" s="124"/>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row>
    <row r="43" spans="1:73" ht="12" customHeight="1">
      <c r="A43" s="292" t="s">
        <v>286</v>
      </c>
      <c r="B43" s="297"/>
      <c r="C43" s="129" t="s">
        <v>37</v>
      </c>
      <c r="D43" s="120"/>
      <c r="E43" s="40"/>
      <c r="F43" s="40"/>
      <c r="G43" s="40"/>
      <c r="H43" s="40"/>
      <c r="I43" s="40"/>
      <c r="J43" s="40"/>
      <c r="K43" s="40"/>
      <c r="L43" s="40"/>
      <c r="M43" s="40"/>
      <c r="N43" s="40"/>
      <c r="O43" s="40"/>
      <c r="P43" s="40"/>
      <c r="Q43" s="40"/>
      <c r="R43" s="40"/>
      <c r="S43" s="122"/>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row>
    <row r="44" spans="1:73" ht="12" customHeight="1">
      <c r="A44" s="292" t="s">
        <v>286</v>
      </c>
      <c r="B44" s="297"/>
      <c r="C44" s="129" t="s">
        <v>38</v>
      </c>
      <c r="D44" s="120"/>
      <c r="E44" s="40"/>
      <c r="F44" s="40"/>
      <c r="G44" s="40"/>
      <c r="H44" s="40"/>
      <c r="I44" s="40"/>
      <c r="J44" s="40"/>
      <c r="K44" s="40"/>
      <c r="L44" s="40"/>
      <c r="M44" s="40"/>
      <c r="N44" s="40"/>
      <c r="O44" s="40"/>
      <c r="P44" s="40"/>
      <c r="Q44" s="40"/>
      <c r="R44" s="40"/>
      <c r="S44" s="122"/>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row>
    <row r="45" spans="1:73" ht="12" customHeight="1">
      <c r="A45" s="292" t="s">
        <v>286</v>
      </c>
      <c r="B45" s="297"/>
      <c r="C45" s="42" t="s">
        <v>39</v>
      </c>
      <c r="D45" s="120"/>
      <c r="E45" s="40"/>
      <c r="F45" s="40"/>
      <c r="G45" s="40"/>
      <c r="H45" s="40"/>
      <c r="I45" s="40"/>
      <c r="J45" s="40"/>
      <c r="K45" s="40"/>
      <c r="L45" s="40"/>
      <c r="M45" s="40"/>
      <c r="N45" s="40"/>
      <c r="O45" s="40"/>
      <c r="P45" s="40"/>
      <c r="Q45" s="40"/>
      <c r="R45" s="40"/>
      <c r="S45" s="122"/>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row>
    <row r="46" spans="1:73" ht="12" customHeight="1">
      <c r="A46" s="292" t="s">
        <v>286</v>
      </c>
      <c r="B46" s="297"/>
      <c r="C46" s="42" t="s">
        <v>40</v>
      </c>
      <c r="D46" s="120"/>
      <c r="E46" s="40"/>
      <c r="F46" s="40"/>
      <c r="G46" s="40"/>
      <c r="H46" s="40"/>
      <c r="I46" s="40"/>
      <c r="J46" s="40"/>
      <c r="K46" s="40"/>
      <c r="L46" s="40"/>
      <c r="M46" s="40"/>
      <c r="N46" s="40"/>
      <c r="O46" s="40"/>
      <c r="P46" s="40"/>
      <c r="Q46" s="40"/>
      <c r="R46" s="40"/>
      <c r="S46" s="122"/>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row>
    <row r="47" spans="1:73" ht="12" customHeight="1">
      <c r="A47" s="292" t="s">
        <v>286</v>
      </c>
      <c r="B47" s="297"/>
      <c r="C47" s="42" t="s">
        <v>41</v>
      </c>
      <c r="D47" s="125"/>
      <c r="E47" s="126"/>
      <c r="F47" s="126"/>
      <c r="G47" s="126"/>
      <c r="H47" s="126"/>
      <c r="I47" s="126"/>
      <c r="J47" s="126"/>
      <c r="K47" s="126"/>
      <c r="L47" s="126"/>
      <c r="M47" s="126"/>
      <c r="N47" s="126"/>
      <c r="O47" s="126"/>
      <c r="P47" s="126"/>
      <c r="Q47" s="126"/>
      <c r="R47" s="126"/>
      <c r="S47" s="12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row>
    <row r="48" spans="1:73" ht="12" customHeight="1">
      <c r="A48" s="292" t="s">
        <v>286</v>
      </c>
      <c r="B48" s="296" t="s">
        <v>192</v>
      </c>
      <c r="C48" s="155" t="s">
        <v>191</v>
      </c>
      <c r="D48" s="19"/>
      <c r="E48" s="39"/>
      <c r="F48" s="39"/>
      <c r="G48" s="39"/>
      <c r="H48" s="39"/>
      <c r="I48" s="39">
        <v>4</v>
      </c>
      <c r="J48" s="39"/>
      <c r="K48" s="39"/>
      <c r="L48" s="39"/>
      <c r="M48" s="39"/>
      <c r="N48" s="39"/>
      <c r="O48" s="39"/>
      <c r="P48" s="39">
        <v>1</v>
      </c>
      <c r="Q48" s="39"/>
      <c r="R48" s="39"/>
      <c r="S48" s="124"/>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row>
    <row r="49" spans="1:73" ht="12" customHeight="1">
      <c r="A49" s="292" t="s">
        <v>286</v>
      </c>
      <c r="B49" s="297"/>
      <c r="C49" s="116" t="s">
        <v>220</v>
      </c>
      <c r="D49" s="19"/>
      <c r="E49" s="39"/>
      <c r="F49" s="39"/>
      <c r="G49" s="39"/>
      <c r="H49" s="39"/>
      <c r="I49" s="39"/>
      <c r="J49" s="39"/>
      <c r="K49" s="39"/>
      <c r="L49" s="39"/>
      <c r="M49" s="39"/>
      <c r="N49" s="39"/>
      <c r="O49" s="39"/>
      <c r="P49" s="39"/>
      <c r="Q49" s="39"/>
      <c r="R49" s="39"/>
      <c r="S49" s="124"/>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row>
    <row r="50" spans="1:73" ht="12" customHeight="1">
      <c r="A50" s="292" t="s">
        <v>286</v>
      </c>
      <c r="B50" s="297"/>
      <c r="C50" s="116" t="s">
        <v>221</v>
      </c>
      <c r="D50" s="43"/>
      <c r="E50" s="39"/>
      <c r="F50" s="39"/>
      <c r="G50" s="39"/>
      <c r="H50" s="39"/>
      <c r="I50" s="39"/>
      <c r="J50" s="39"/>
      <c r="K50" s="39"/>
      <c r="L50" s="39"/>
      <c r="M50" s="39"/>
      <c r="N50" s="39"/>
      <c r="O50" s="39"/>
      <c r="P50" s="39"/>
      <c r="Q50" s="39"/>
      <c r="R50" s="39"/>
      <c r="S50" s="124"/>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row>
    <row r="51" spans="1:73" ht="12" customHeight="1">
      <c r="A51" s="292" t="s">
        <v>286</v>
      </c>
      <c r="B51" s="297"/>
      <c r="C51" s="116" t="s">
        <v>222</v>
      </c>
      <c r="D51" s="43"/>
      <c r="E51" s="39"/>
      <c r="F51" s="39"/>
      <c r="G51" s="39"/>
      <c r="H51" s="39"/>
      <c r="I51" s="39"/>
      <c r="J51" s="39"/>
      <c r="K51" s="39"/>
      <c r="L51" s="39"/>
      <c r="M51" s="39"/>
      <c r="N51" s="39"/>
      <c r="O51" s="39"/>
      <c r="P51" s="39"/>
      <c r="Q51" s="39"/>
      <c r="R51" s="39"/>
      <c r="S51" s="124"/>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row>
    <row r="52" spans="1:73" ht="12" customHeight="1">
      <c r="A52" s="292" t="s">
        <v>286</v>
      </c>
      <c r="B52" s="297"/>
      <c r="C52" s="116" t="s">
        <v>226</v>
      </c>
      <c r="D52" s="43"/>
      <c r="E52" s="39"/>
      <c r="F52" s="39"/>
      <c r="G52" s="39"/>
      <c r="H52" s="39"/>
      <c r="I52" s="39"/>
      <c r="J52" s="39"/>
      <c r="K52" s="39"/>
      <c r="L52" s="39"/>
      <c r="M52" s="39"/>
      <c r="N52" s="39"/>
      <c r="O52" s="39"/>
      <c r="P52" s="39"/>
      <c r="Q52" s="39"/>
      <c r="R52" s="39"/>
      <c r="S52" s="124"/>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row>
    <row r="53" spans="1:73" ht="12" customHeight="1">
      <c r="A53" s="292" t="s">
        <v>286</v>
      </c>
      <c r="B53" s="297"/>
      <c r="C53" s="116" t="s">
        <v>224</v>
      </c>
      <c r="D53" s="43"/>
      <c r="E53" s="39"/>
      <c r="F53" s="39"/>
      <c r="G53" s="39"/>
      <c r="H53" s="39"/>
      <c r="I53" s="39"/>
      <c r="J53" s="39"/>
      <c r="K53" s="39"/>
      <c r="L53" s="39"/>
      <c r="M53" s="39"/>
      <c r="N53" s="39"/>
      <c r="O53" s="39"/>
      <c r="P53" s="39"/>
      <c r="Q53" s="39"/>
      <c r="R53" s="39"/>
      <c r="S53" s="124"/>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row>
    <row r="54" spans="1:73" ht="12" customHeight="1">
      <c r="A54" s="292" t="s">
        <v>286</v>
      </c>
      <c r="B54" s="297"/>
      <c r="C54" s="28" t="s">
        <v>216</v>
      </c>
      <c r="D54" s="138"/>
      <c r="E54" s="121"/>
      <c r="F54" s="121">
        <v>2</v>
      </c>
      <c r="G54" s="121"/>
      <c r="H54" s="121"/>
      <c r="I54" s="121">
        <v>1</v>
      </c>
      <c r="J54" s="121"/>
      <c r="K54" s="121"/>
      <c r="L54" s="121">
        <v>1</v>
      </c>
      <c r="M54" s="121"/>
      <c r="N54" s="121"/>
      <c r="O54" s="121"/>
      <c r="P54" s="121"/>
      <c r="Q54" s="121">
        <v>2</v>
      </c>
      <c r="R54" s="121">
        <v>1</v>
      </c>
      <c r="S54" s="122"/>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row>
    <row r="55" spans="1:73" ht="12" customHeight="1">
      <c r="A55" s="292" t="s">
        <v>286</v>
      </c>
      <c r="B55" s="297"/>
      <c r="C55" s="28" t="s">
        <v>217</v>
      </c>
      <c r="D55" s="168"/>
      <c r="E55" s="121"/>
      <c r="F55" s="121"/>
      <c r="G55" s="121"/>
      <c r="H55" s="121"/>
      <c r="I55" s="121"/>
      <c r="J55" s="121"/>
      <c r="K55" s="121"/>
      <c r="L55" s="121"/>
      <c r="M55" s="121"/>
      <c r="N55" s="121"/>
      <c r="O55" s="121"/>
      <c r="P55" s="121"/>
      <c r="Q55" s="121">
        <v>3</v>
      </c>
      <c r="R55" s="121"/>
      <c r="S55" s="122"/>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row>
    <row r="56" spans="1:73" ht="12" customHeight="1">
      <c r="A56" s="292" t="s">
        <v>286</v>
      </c>
      <c r="B56" s="297"/>
      <c r="C56" s="116" t="s">
        <v>288</v>
      </c>
      <c r="D56" s="43"/>
      <c r="E56" s="39"/>
      <c r="F56" s="39"/>
      <c r="G56" s="39"/>
      <c r="H56" s="39"/>
      <c r="I56" s="39"/>
      <c r="J56" s="39"/>
      <c r="K56" s="39"/>
      <c r="L56" s="39">
        <v>1</v>
      </c>
      <c r="M56" s="39"/>
      <c r="N56" s="39">
        <v>1</v>
      </c>
      <c r="O56" s="39"/>
      <c r="P56" s="39"/>
      <c r="Q56" s="39"/>
      <c r="R56" s="39"/>
      <c r="S56" s="124"/>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row>
    <row r="57" spans="1:73" ht="12" customHeight="1">
      <c r="A57" s="292" t="s">
        <v>286</v>
      </c>
      <c r="B57" s="297"/>
      <c r="C57" s="116" t="s">
        <v>289</v>
      </c>
      <c r="D57" s="43"/>
      <c r="E57" s="39"/>
      <c r="F57" s="39"/>
      <c r="G57" s="39"/>
      <c r="H57" s="39"/>
      <c r="I57" s="39"/>
      <c r="J57" s="39"/>
      <c r="K57" s="39"/>
      <c r="L57" s="39"/>
      <c r="M57" s="39"/>
      <c r="N57" s="39"/>
      <c r="O57" s="39"/>
      <c r="P57" s="39"/>
      <c r="Q57" s="39"/>
      <c r="R57" s="39"/>
      <c r="S57" s="124"/>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row>
    <row r="58" spans="1:73" ht="12" customHeight="1">
      <c r="A58" s="292" t="s">
        <v>286</v>
      </c>
      <c r="B58" s="297"/>
      <c r="C58" s="28" t="s">
        <v>290</v>
      </c>
      <c r="D58" s="138">
        <v>11</v>
      </c>
      <c r="E58" s="121">
        <v>15</v>
      </c>
      <c r="F58" s="121">
        <v>16</v>
      </c>
      <c r="G58" s="121">
        <v>34</v>
      </c>
      <c r="H58" s="121">
        <v>15</v>
      </c>
      <c r="I58" s="121">
        <v>19</v>
      </c>
      <c r="J58" s="121">
        <v>10</v>
      </c>
      <c r="K58" s="121">
        <v>20</v>
      </c>
      <c r="L58" s="121">
        <v>22</v>
      </c>
      <c r="M58" s="121">
        <v>22</v>
      </c>
      <c r="N58" s="121">
        <v>18</v>
      </c>
      <c r="O58" s="121">
        <v>13</v>
      </c>
      <c r="P58" s="121">
        <v>6</v>
      </c>
      <c r="Q58" s="121">
        <v>8</v>
      </c>
      <c r="R58" s="121">
        <v>10</v>
      </c>
      <c r="S58" s="122">
        <v>3</v>
      </c>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row>
    <row r="59" spans="1:73" ht="12" customHeight="1">
      <c r="A59" s="292" t="s">
        <v>286</v>
      </c>
      <c r="B59" s="297"/>
      <c r="C59" s="116" t="s">
        <v>228</v>
      </c>
      <c r="D59" s="19">
        <v>1</v>
      </c>
      <c r="E59" s="39">
        <v>2</v>
      </c>
      <c r="F59" s="39">
        <v>1</v>
      </c>
      <c r="G59" s="39">
        <v>2</v>
      </c>
      <c r="H59" s="39">
        <v>5</v>
      </c>
      <c r="I59" s="39">
        <v>1</v>
      </c>
      <c r="J59" s="39">
        <v>3</v>
      </c>
      <c r="K59" s="39">
        <v>7</v>
      </c>
      <c r="L59" s="39">
        <v>3</v>
      </c>
      <c r="M59" s="39">
        <v>5</v>
      </c>
      <c r="N59" s="39">
        <v>7</v>
      </c>
      <c r="O59" s="39">
        <v>5</v>
      </c>
      <c r="P59" s="39">
        <v>2</v>
      </c>
      <c r="Q59" s="39">
        <v>2</v>
      </c>
      <c r="R59" s="39">
        <v>2</v>
      </c>
      <c r="S59" s="124">
        <v>2</v>
      </c>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row>
    <row r="60" spans="1:73" ht="12" customHeight="1">
      <c r="A60" s="292" t="s">
        <v>286</v>
      </c>
      <c r="B60" s="297"/>
      <c r="C60" s="116" t="s">
        <v>229</v>
      </c>
      <c r="D60" s="123"/>
      <c r="E60" s="39"/>
      <c r="F60" s="39"/>
      <c r="G60" s="39"/>
      <c r="H60" s="39"/>
      <c r="I60" s="39"/>
      <c r="J60" s="39"/>
      <c r="K60" s="39"/>
      <c r="L60" s="39"/>
      <c r="M60" s="39"/>
      <c r="N60" s="39"/>
      <c r="O60" s="39"/>
      <c r="P60" s="39"/>
      <c r="Q60" s="39"/>
      <c r="R60" s="39"/>
      <c r="S60" s="124"/>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row>
    <row r="61" spans="1:73" ht="12" customHeight="1">
      <c r="A61" s="292" t="s">
        <v>286</v>
      </c>
      <c r="B61" s="297"/>
      <c r="C61" s="116" t="s">
        <v>230</v>
      </c>
      <c r="D61" s="123"/>
      <c r="E61" s="39"/>
      <c r="F61" s="39"/>
      <c r="G61" s="39"/>
      <c r="H61" s="39"/>
      <c r="I61" s="39"/>
      <c r="J61" s="39"/>
      <c r="K61" s="39"/>
      <c r="L61" s="39"/>
      <c r="M61" s="39">
        <v>1</v>
      </c>
      <c r="N61" s="39"/>
      <c r="O61" s="39"/>
      <c r="P61" s="39"/>
      <c r="Q61" s="39"/>
      <c r="R61" s="39">
        <v>1</v>
      </c>
      <c r="S61" s="124"/>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row>
    <row r="62" spans="1:73" ht="12" customHeight="1">
      <c r="A62" s="292" t="s">
        <v>286</v>
      </c>
      <c r="B62" s="297"/>
      <c r="C62" s="116" t="s">
        <v>231</v>
      </c>
      <c r="D62" s="123"/>
      <c r="E62" s="39"/>
      <c r="F62" s="39"/>
      <c r="G62" s="39"/>
      <c r="H62" s="39"/>
      <c r="I62" s="39"/>
      <c r="J62" s="39"/>
      <c r="K62" s="39"/>
      <c r="L62" s="39"/>
      <c r="M62" s="39"/>
      <c r="N62" s="39"/>
      <c r="O62" s="39"/>
      <c r="P62" s="39"/>
      <c r="Q62" s="39"/>
      <c r="R62" s="39"/>
      <c r="S62" s="124"/>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row>
    <row r="63" spans="1:73" ht="12" customHeight="1">
      <c r="A63" s="292" t="s">
        <v>286</v>
      </c>
      <c r="B63" s="297"/>
      <c r="C63" s="116" t="s">
        <v>232</v>
      </c>
      <c r="D63" s="123"/>
      <c r="E63" s="39"/>
      <c r="F63" s="39"/>
      <c r="G63" s="39"/>
      <c r="H63" s="39"/>
      <c r="I63" s="39"/>
      <c r="J63" s="39"/>
      <c r="K63" s="39"/>
      <c r="L63" s="39"/>
      <c r="M63" s="39"/>
      <c r="N63" s="39"/>
      <c r="O63" s="39"/>
      <c r="P63" s="39"/>
      <c r="Q63" s="39"/>
      <c r="R63" s="39"/>
      <c r="S63" s="124"/>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row>
    <row r="64" spans="1:73" ht="12" customHeight="1">
      <c r="A64" s="292" t="s">
        <v>286</v>
      </c>
      <c r="B64" s="297"/>
      <c r="C64" s="116" t="s">
        <v>233</v>
      </c>
      <c r="D64" s="123"/>
      <c r="E64" s="39"/>
      <c r="F64" s="39"/>
      <c r="G64" s="39"/>
      <c r="H64" s="39"/>
      <c r="I64" s="39"/>
      <c r="J64" s="39"/>
      <c r="K64" s="39"/>
      <c r="L64" s="39"/>
      <c r="M64" s="39"/>
      <c r="N64" s="39"/>
      <c r="O64" s="39"/>
      <c r="P64" s="39"/>
      <c r="Q64" s="39"/>
      <c r="R64" s="39"/>
      <c r="S64" s="124"/>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row>
    <row r="65" spans="1:73" ht="12" customHeight="1">
      <c r="A65" s="292" t="s">
        <v>286</v>
      </c>
      <c r="B65" s="297"/>
      <c r="C65" s="157" t="s">
        <v>234</v>
      </c>
      <c r="D65" s="147"/>
      <c r="E65" s="148"/>
      <c r="F65" s="148"/>
      <c r="G65" s="148"/>
      <c r="H65" s="148"/>
      <c r="I65" s="148"/>
      <c r="J65" s="148"/>
      <c r="K65" s="148"/>
      <c r="L65" s="148"/>
      <c r="M65" s="148"/>
      <c r="N65" s="148"/>
      <c r="O65" s="148"/>
      <c r="P65" s="148"/>
      <c r="Q65" s="148"/>
      <c r="R65" s="148"/>
      <c r="S65" s="14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row>
    <row r="66" spans="1:73" ht="12" customHeight="1">
      <c r="A66" s="292" t="s">
        <v>286</v>
      </c>
      <c r="B66" s="297"/>
      <c r="C66" s="41" t="s">
        <v>10</v>
      </c>
      <c r="D66" s="123"/>
      <c r="E66" s="39"/>
      <c r="F66" s="39"/>
      <c r="G66" s="39"/>
      <c r="H66" s="39"/>
      <c r="I66" s="39"/>
      <c r="J66" s="39"/>
      <c r="K66" s="39"/>
      <c r="L66" s="39"/>
      <c r="M66" s="39"/>
      <c r="N66" s="39"/>
      <c r="O66" s="39"/>
      <c r="P66" s="39"/>
      <c r="Q66" s="39"/>
      <c r="R66" s="39"/>
      <c r="S66" s="124"/>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row>
    <row r="67" spans="1:73" ht="12" customHeight="1">
      <c r="A67" s="292" t="s">
        <v>286</v>
      </c>
      <c r="B67" s="297"/>
      <c r="C67" s="116" t="s">
        <v>11</v>
      </c>
      <c r="D67" s="123"/>
      <c r="E67" s="39"/>
      <c r="F67" s="39"/>
      <c r="G67" s="39"/>
      <c r="H67" s="39"/>
      <c r="I67" s="39"/>
      <c r="J67" s="39"/>
      <c r="K67" s="39"/>
      <c r="L67" s="39"/>
      <c r="M67" s="39"/>
      <c r="N67" s="39"/>
      <c r="O67" s="39"/>
      <c r="P67" s="39"/>
      <c r="Q67" s="39"/>
      <c r="R67" s="39"/>
      <c r="S67" s="124"/>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row>
    <row r="68" spans="1:73" ht="12" customHeight="1">
      <c r="A68" s="292" t="s">
        <v>286</v>
      </c>
      <c r="B68" s="297"/>
      <c r="C68" s="116" t="s">
        <v>237</v>
      </c>
      <c r="D68" s="123">
        <v>4</v>
      </c>
      <c r="E68" s="39"/>
      <c r="F68" s="39"/>
      <c r="G68" s="39"/>
      <c r="H68" s="39"/>
      <c r="I68" s="39"/>
      <c r="J68" s="39"/>
      <c r="K68" s="39"/>
      <c r="L68" s="39"/>
      <c r="M68" s="39"/>
      <c r="N68" s="39"/>
      <c r="O68" s="39"/>
      <c r="P68" s="39"/>
      <c r="Q68" s="39"/>
      <c r="R68" s="39"/>
      <c r="S68" s="124"/>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row>
    <row r="69" spans="1:73" ht="12" customHeight="1">
      <c r="A69" s="292" t="s">
        <v>286</v>
      </c>
      <c r="B69" s="297"/>
      <c r="C69" s="132" t="s">
        <v>13</v>
      </c>
      <c r="D69" s="123"/>
      <c r="E69" s="39"/>
      <c r="F69" s="39"/>
      <c r="G69" s="39"/>
      <c r="H69" s="39"/>
      <c r="I69" s="39"/>
      <c r="J69" s="39"/>
      <c r="K69" s="39"/>
      <c r="L69" s="39"/>
      <c r="M69" s="39"/>
      <c r="N69" s="39"/>
      <c r="O69" s="39"/>
      <c r="P69" s="39"/>
      <c r="Q69" s="39"/>
      <c r="R69" s="39"/>
      <c r="S69" s="124"/>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row>
    <row r="70" spans="1:73" ht="12" customHeight="1">
      <c r="A70" s="292" t="s">
        <v>286</v>
      </c>
      <c r="B70" s="297"/>
      <c r="C70" s="116" t="s">
        <v>238</v>
      </c>
      <c r="D70" s="123"/>
      <c r="E70" s="39">
        <v>2</v>
      </c>
      <c r="F70" s="39">
        <v>1</v>
      </c>
      <c r="G70" s="39"/>
      <c r="H70" s="39"/>
      <c r="I70" s="39"/>
      <c r="J70" s="39"/>
      <c r="K70" s="39"/>
      <c r="L70" s="39"/>
      <c r="M70" s="39"/>
      <c r="N70" s="39"/>
      <c r="O70" s="39"/>
      <c r="P70" s="39"/>
      <c r="Q70" s="39"/>
      <c r="R70" s="39"/>
      <c r="S70" s="124"/>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row>
    <row r="71" spans="1:73" ht="12" customHeight="1">
      <c r="A71" s="292" t="s">
        <v>286</v>
      </c>
      <c r="B71" s="297"/>
      <c r="C71" s="136" t="s">
        <v>291</v>
      </c>
      <c r="D71" s="120"/>
      <c r="E71" s="121"/>
      <c r="F71" s="121"/>
      <c r="G71" s="121"/>
      <c r="H71" s="121">
        <v>13</v>
      </c>
      <c r="I71" s="121"/>
      <c r="J71" s="121"/>
      <c r="K71" s="121"/>
      <c r="L71" s="121"/>
      <c r="M71" s="121"/>
      <c r="N71" s="121"/>
      <c r="O71" s="121"/>
      <c r="P71" s="121"/>
      <c r="Q71" s="121"/>
      <c r="R71" s="121"/>
      <c r="S71" s="122"/>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row>
    <row r="72" spans="1:73" ht="12" customHeight="1">
      <c r="A72" s="292" t="s">
        <v>286</v>
      </c>
      <c r="B72" s="297"/>
      <c r="C72" s="129" t="s">
        <v>292</v>
      </c>
      <c r="D72" s="120"/>
      <c r="E72" s="40"/>
      <c r="F72" s="40"/>
      <c r="G72" s="40"/>
      <c r="H72" s="40"/>
      <c r="I72" s="40"/>
      <c r="J72" s="40"/>
      <c r="K72" s="40"/>
      <c r="L72" s="40"/>
      <c r="M72" s="40"/>
      <c r="N72" s="40"/>
      <c r="O72" s="40"/>
      <c r="P72" s="40"/>
      <c r="Q72" s="40"/>
      <c r="R72" s="40"/>
      <c r="S72" s="122"/>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row>
    <row r="73" spans="1:73" ht="12" customHeight="1">
      <c r="A73" s="292" t="s">
        <v>286</v>
      </c>
      <c r="B73" s="297"/>
      <c r="C73" s="129" t="s">
        <v>293</v>
      </c>
      <c r="D73" s="120"/>
      <c r="E73" s="40"/>
      <c r="F73" s="40"/>
      <c r="G73" s="40"/>
      <c r="H73" s="40"/>
      <c r="I73" s="40"/>
      <c r="J73" s="40"/>
      <c r="K73" s="40"/>
      <c r="L73" s="40"/>
      <c r="M73" s="40"/>
      <c r="N73" s="40"/>
      <c r="O73" s="40"/>
      <c r="P73" s="40"/>
      <c r="Q73" s="40"/>
      <c r="R73" s="40"/>
      <c r="S73" s="122"/>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row>
    <row r="74" spans="1:73" ht="12" customHeight="1">
      <c r="A74" s="292" t="s">
        <v>286</v>
      </c>
      <c r="B74" s="297"/>
      <c r="C74" s="129" t="s">
        <v>294</v>
      </c>
      <c r="D74" s="120"/>
      <c r="E74" s="40"/>
      <c r="F74" s="40"/>
      <c r="G74" s="40"/>
      <c r="H74" s="40"/>
      <c r="I74" s="40"/>
      <c r="J74" s="40"/>
      <c r="K74" s="40"/>
      <c r="L74" s="40"/>
      <c r="M74" s="40"/>
      <c r="N74" s="40"/>
      <c r="O74" s="40"/>
      <c r="P74" s="40"/>
      <c r="Q74" s="40"/>
      <c r="R74" s="40"/>
      <c r="S74" s="122"/>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row>
    <row r="75" spans="1:73" ht="12" customHeight="1">
      <c r="A75" s="292" t="s">
        <v>286</v>
      </c>
      <c r="B75" s="297"/>
      <c r="C75" s="129" t="s">
        <v>301</v>
      </c>
      <c r="D75" s="120"/>
      <c r="E75" s="40">
        <v>3</v>
      </c>
      <c r="F75" s="40">
        <v>1</v>
      </c>
      <c r="G75" s="40"/>
      <c r="H75" s="40"/>
      <c r="I75" s="40">
        <v>2</v>
      </c>
      <c r="J75" s="40">
        <v>3</v>
      </c>
      <c r="K75" s="40"/>
      <c r="L75" s="40">
        <v>1</v>
      </c>
      <c r="M75" s="40"/>
      <c r="N75" s="40"/>
      <c r="O75" s="40"/>
      <c r="P75" s="40"/>
      <c r="Q75" s="40"/>
      <c r="R75" s="40"/>
      <c r="S75" s="122"/>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row>
    <row r="76" spans="1:73" ht="12" customHeight="1">
      <c r="A76" s="292" t="s">
        <v>286</v>
      </c>
      <c r="B76" s="297"/>
      <c r="C76" s="129" t="s">
        <v>296</v>
      </c>
      <c r="D76" s="120"/>
      <c r="E76" s="40"/>
      <c r="F76" s="40"/>
      <c r="G76" s="40"/>
      <c r="H76" s="40"/>
      <c r="I76" s="40"/>
      <c r="J76" s="40"/>
      <c r="K76" s="40"/>
      <c r="L76" s="40"/>
      <c r="M76" s="40"/>
      <c r="N76" s="40"/>
      <c r="O76" s="40"/>
      <c r="P76" s="40"/>
      <c r="Q76" s="40"/>
      <c r="R76" s="40"/>
      <c r="S76" s="122"/>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row>
    <row r="77" spans="1:73" ht="12" customHeight="1">
      <c r="A77" s="292" t="s">
        <v>286</v>
      </c>
      <c r="B77" s="297"/>
      <c r="C77" s="129" t="s">
        <v>48</v>
      </c>
      <c r="D77" s="120"/>
      <c r="E77" s="40"/>
      <c r="F77" s="40"/>
      <c r="G77" s="40"/>
      <c r="H77" s="40"/>
      <c r="I77" s="40"/>
      <c r="J77" s="40"/>
      <c r="K77" s="40"/>
      <c r="L77" s="40"/>
      <c r="M77" s="40"/>
      <c r="N77" s="40"/>
      <c r="O77" s="40"/>
      <c r="P77" s="40"/>
      <c r="Q77" s="40"/>
      <c r="R77" s="40"/>
      <c r="S77" s="122"/>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row>
    <row r="78" spans="1:73" ht="12" customHeight="1">
      <c r="A78" s="292" t="s">
        <v>286</v>
      </c>
      <c r="B78" s="297"/>
      <c r="C78" s="129" t="s">
        <v>49</v>
      </c>
      <c r="D78" s="120"/>
      <c r="E78" s="40"/>
      <c r="F78" s="40"/>
      <c r="G78" s="40"/>
      <c r="H78" s="40"/>
      <c r="I78" s="40"/>
      <c r="J78" s="40"/>
      <c r="K78" s="40"/>
      <c r="L78" s="40"/>
      <c r="M78" s="40"/>
      <c r="N78" s="40"/>
      <c r="O78" s="40"/>
      <c r="P78" s="40"/>
      <c r="Q78" s="40"/>
      <c r="R78" s="40"/>
      <c r="S78" s="122"/>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row>
    <row r="79" spans="1:73" ht="12" customHeight="1">
      <c r="A79" s="292" t="s">
        <v>286</v>
      </c>
      <c r="B79" s="297"/>
      <c r="C79" s="116" t="s">
        <v>297</v>
      </c>
      <c r="D79" s="123">
        <v>7</v>
      </c>
      <c r="E79" s="39">
        <v>3</v>
      </c>
      <c r="F79" s="39">
        <v>7</v>
      </c>
      <c r="G79" s="39">
        <v>8</v>
      </c>
      <c r="H79" s="39">
        <v>8</v>
      </c>
      <c r="I79" s="39">
        <v>4</v>
      </c>
      <c r="J79" s="39">
        <v>10</v>
      </c>
      <c r="K79" s="39">
        <v>6</v>
      </c>
      <c r="L79" s="39">
        <v>7</v>
      </c>
      <c r="M79" s="39">
        <v>4</v>
      </c>
      <c r="N79" s="39">
        <v>3</v>
      </c>
      <c r="O79" s="39">
        <v>3</v>
      </c>
      <c r="P79" s="39"/>
      <c r="Q79" s="39">
        <v>1</v>
      </c>
      <c r="R79" s="39"/>
      <c r="S79" s="124">
        <v>2</v>
      </c>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row>
    <row r="80" spans="1:73" ht="12" customHeight="1">
      <c r="A80" s="292" t="s">
        <v>286</v>
      </c>
      <c r="B80" s="297"/>
      <c r="C80" s="132" t="s">
        <v>298</v>
      </c>
      <c r="D80" s="123"/>
      <c r="E80" s="39"/>
      <c r="F80" s="39"/>
      <c r="G80" s="39"/>
      <c r="H80" s="39"/>
      <c r="I80" s="39"/>
      <c r="J80" s="39"/>
      <c r="K80" s="39"/>
      <c r="L80" s="39"/>
      <c r="M80" s="39"/>
      <c r="N80" s="39"/>
      <c r="O80" s="39"/>
      <c r="P80" s="39"/>
      <c r="Q80" s="39"/>
      <c r="R80" s="39"/>
      <c r="S80" s="124"/>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row>
    <row r="81" spans="1:73" ht="12" customHeight="1">
      <c r="A81" s="292" t="s">
        <v>286</v>
      </c>
      <c r="B81" s="297"/>
      <c r="C81" s="132" t="s">
        <v>299</v>
      </c>
      <c r="D81" s="123"/>
      <c r="E81" s="39"/>
      <c r="F81" s="39"/>
      <c r="G81" s="39"/>
      <c r="H81" s="39"/>
      <c r="I81" s="39"/>
      <c r="J81" s="39"/>
      <c r="K81" s="39"/>
      <c r="L81" s="39"/>
      <c r="M81" s="39"/>
      <c r="N81" s="39"/>
      <c r="O81" s="39"/>
      <c r="P81" s="39"/>
      <c r="Q81" s="39"/>
      <c r="R81" s="39"/>
      <c r="S81" s="124"/>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row>
    <row r="82" spans="1:73" ht="12" customHeight="1">
      <c r="A82" s="292" t="s">
        <v>286</v>
      </c>
      <c r="B82" s="297"/>
      <c r="C82" s="132" t="s">
        <v>300</v>
      </c>
      <c r="D82" s="123"/>
      <c r="E82" s="39"/>
      <c r="F82" s="39"/>
      <c r="G82" s="39"/>
      <c r="H82" s="39"/>
      <c r="I82" s="39"/>
      <c r="J82" s="39"/>
      <c r="K82" s="39"/>
      <c r="L82" s="39"/>
      <c r="M82" s="39"/>
      <c r="N82" s="39"/>
      <c r="O82" s="39"/>
      <c r="P82" s="39"/>
      <c r="Q82" s="39"/>
      <c r="R82" s="39"/>
      <c r="S82" s="124"/>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row>
    <row r="83" spans="1:73" ht="12" customHeight="1">
      <c r="A83" s="292" t="s">
        <v>286</v>
      </c>
      <c r="B83" s="297"/>
      <c r="C83" s="136" t="s">
        <v>37</v>
      </c>
      <c r="D83" s="120"/>
      <c r="E83" s="40"/>
      <c r="F83" s="40"/>
      <c r="G83" s="40"/>
      <c r="H83" s="40"/>
      <c r="I83" s="40"/>
      <c r="J83" s="40"/>
      <c r="K83" s="40"/>
      <c r="L83" s="40"/>
      <c r="M83" s="40"/>
      <c r="N83" s="40"/>
      <c r="O83" s="40"/>
      <c r="P83" s="40"/>
      <c r="Q83" s="40"/>
      <c r="R83" s="40"/>
      <c r="S83" s="122"/>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row>
    <row r="84" spans="1:73" ht="12" customHeight="1">
      <c r="A84" s="292" t="s">
        <v>286</v>
      </c>
      <c r="B84" s="297"/>
      <c r="C84" s="136" t="s">
        <v>38</v>
      </c>
      <c r="D84" s="120"/>
      <c r="E84" s="121"/>
      <c r="F84" s="121"/>
      <c r="G84" s="121"/>
      <c r="H84" s="121"/>
      <c r="I84" s="121"/>
      <c r="J84" s="121"/>
      <c r="K84" s="121"/>
      <c r="L84" s="121"/>
      <c r="M84" s="121"/>
      <c r="N84" s="121"/>
      <c r="O84" s="121"/>
      <c r="P84" s="121"/>
      <c r="Q84" s="121"/>
      <c r="R84" s="121"/>
      <c r="S84" s="122"/>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row>
    <row r="85" spans="1:73" ht="12" customHeight="1">
      <c r="A85" s="292" t="s">
        <v>286</v>
      </c>
      <c r="B85" s="297"/>
      <c r="C85" s="28" t="s">
        <v>39</v>
      </c>
      <c r="D85" s="120"/>
      <c r="E85" s="121"/>
      <c r="F85" s="121"/>
      <c r="G85" s="121"/>
      <c r="H85" s="121"/>
      <c r="I85" s="121"/>
      <c r="J85" s="121"/>
      <c r="K85" s="121"/>
      <c r="L85" s="121"/>
      <c r="M85" s="121"/>
      <c r="N85" s="121"/>
      <c r="O85" s="121"/>
      <c r="P85" s="121"/>
      <c r="Q85" s="121"/>
      <c r="R85" s="121"/>
      <c r="S85" s="122"/>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row>
    <row r="86" spans="1:73" ht="12" customHeight="1">
      <c r="A86" s="292" t="s">
        <v>286</v>
      </c>
      <c r="B86" s="297"/>
      <c r="C86" s="28" t="s">
        <v>40</v>
      </c>
      <c r="D86" s="120"/>
      <c r="E86" s="121"/>
      <c r="F86" s="121"/>
      <c r="G86" s="121"/>
      <c r="H86" s="121"/>
      <c r="I86" s="121"/>
      <c r="J86" s="121"/>
      <c r="K86" s="121"/>
      <c r="L86" s="121"/>
      <c r="M86" s="121"/>
      <c r="N86" s="121"/>
      <c r="O86" s="121"/>
      <c r="P86" s="121"/>
      <c r="Q86" s="121"/>
      <c r="R86" s="121"/>
      <c r="S86" s="122"/>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row>
    <row r="87" spans="1:73" ht="12" customHeight="1">
      <c r="A87" s="292" t="s">
        <v>286</v>
      </c>
      <c r="B87" s="297"/>
      <c r="C87" s="28" t="s">
        <v>41</v>
      </c>
      <c r="D87" s="120">
        <f>D70*2</f>
        <v>0</v>
      </c>
      <c r="E87" s="121">
        <f t="shared" ref="E87:S87" si="0">E70*2</f>
        <v>4</v>
      </c>
      <c r="F87" s="121">
        <f t="shared" si="0"/>
        <v>2</v>
      </c>
      <c r="G87" s="121">
        <f t="shared" si="0"/>
        <v>0</v>
      </c>
      <c r="H87" s="121">
        <f t="shared" si="0"/>
        <v>0</v>
      </c>
      <c r="I87" s="121">
        <f t="shared" si="0"/>
        <v>0</v>
      </c>
      <c r="J87" s="121">
        <f t="shared" si="0"/>
        <v>0</v>
      </c>
      <c r="K87" s="121">
        <f t="shared" si="0"/>
        <v>0</v>
      </c>
      <c r="L87" s="121">
        <f t="shared" si="0"/>
        <v>0</v>
      </c>
      <c r="M87" s="121">
        <f t="shared" si="0"/>
        <v>0</v>
      </c>
      <c r="N87" s="121">
        <f t="shared" si="0"/>
        <v>0</v>
      </c>
      <c r="O87" s="121">
        <f t="shared" si="0"/>
        <v>0</v>
      </c>
      <c r="P87" s="121">
        <f t="shared" si="0"/>
        <v>0</v>
      </c>
      <c r="Q87" s="121">
        <f t="shared" si="0"/>
        <v>0</v>
      </c>
      <c r="R87" s="121">
        <f t="shared" si="0"/>
        <v>0</v>
      </c>
      <c r="S87" s="122">
        <f t="shared" si="0"/>
        <v>0</v>
      </c>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row>
    <row r="88" spans="1:73" ht="12" customHeight="1">
      <c r="A88" s="292" t="s">
        <v>286</v>
      </c>
      <c r="B88" s="296" t="s">
        <v>193</v>
      </c>
      <c r="C88" s="155" t="s">
        <v>191</v>
      </c>
      <c r="D88" s="156">
        <v>4</v>
      </c>
      <c r="E88" s="117">
        <v>17</v>
      </c>
      <c r="F88" s="117">
        <v>15</v>
      </c>
      <c r="G88" s="117">
        <v>18</v>
      </c>
      <c r="H88" s="117">
        <v>23</v>
      </c>
      <c r="I88" s="117">
        <v>21</v>
      </c>
      <c r="J88" s="117">
        <v>17</v>
      </c>
      <c r="K88" s="117">
        <v>20</v>
      </c>
      <c r="L88" s="117">
        <v>25</v>
      </c>
      <c r="M88" s="117">
        <v>19</v>
      </c>
      <c r="N88" s="117">
        <v>19</v>
      </c>
      <c r="O88" s="117">
        <v>17</v>
      </c>
      <c r="P88" s="117">
        <v>4</v>
      </c>
      <c r="Q88" s="117">
        <v>4</v>
      </c>
      <c r="R88" s="117">
        <v>9</v>
      </c>
      <c r="S88" s="119">
        <v>1</v>
      </c>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row>
    <row r="89" spans="1:73" ht="12" customHeight="1">
      <c r="A89" s="292" t="s">
        <v>286</v>
      </c>
      <c r="B89" s="297"/>
      <c r="C89" s="116" t="s">
        <v>220</v>
      </c>
      <c r="D89" s="123"/>
      <c r="E89" s="39"/>
      <c r="F89" s="39"/>
      <c r="G89" s="39"/>
      <c r="H89" s="39"/>
      <c r="I89" s="39"/>
      <c r="J89" s="39"/>
      <c r="K89" s="39"/>
      <c r="L89" s="39"/>
      <c r="M89" s="39"/>
      <c r="N89" s="39">
        <v>1</v>
      </c>
      <c r="O89" s="39"/>
      <c r="P89" s="39"/>
      <c r="Q89" s="39"/>
      <c r="R89" s="39"/>
      <c r="S89" s="124"/>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row>
    <row r="90" spans="1:73" ht="12" customHeight="1">
      <c r="A90" s="292" t="s">
        <v>286</v>
      </c>
      <c r="B90" s="297"/>
      <c r="C90" s="116" t="s">
        <v>221</v>
      </c>
      <c r="D90" s="123">
        <v>1</v>
      </c>
      <c r="E90" s="39"/>
      <c r="F90" s="39"/>
      <c r="G90" s="39">
        <v>1</v>
      </c>
      <c r="H90" s="39"/>
      <c r="I90" s="39"/>
      <c r="J90" s="39"/>
      <c r="K90" s="39"/>
      <c r="L90" s="39"/>
      <c r="M90" s="39"/>
      <c r="N90" s="39"/>
      <c r="O90" s="39"/>
      <c r="P90" s="39"/>
      <c r="Q90" s="39">
        <v>1</v>
      </c>
      <c r="R90" s="39"/>
      <c r="S90" s="124"/>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row>
    <row r="91" spans="1:73" ht="12" customHeight="1">
      <c r="A91" s="292" t="s">
        <v>286</v>
      </c>
      <c r="B91" s="297"/>
      <c r="C91" s="116" t="s">
        <v>222</v>
      </c>
      <c r="D91" s="123"/>
      <c r="E91" s="39"/>
      <c r="F91" s="39"/>
      <c r="G91" s="39">
        <v>1</v>
      </c>
      <c r="H91" s="39"/>
      <c r="I91" s="39"/>
      <c r="J91" s="39"/>
      <c r="K91" s="39"/>
      <c r="L91" s="39"/>
      <c r="M91" s="39"/>
      <c r="N91" s="39"/>
      <c r="O91" s="39">
        <v>1</v>
      </c>
      <c r="P91" s="39"/>
      <c r="Q91" s="39"/>
      <c r="R91" s="39"/>
      <c r="S91" s="124"/>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row>
    <row r="92" spans="1:73" ht="12" customHeight="1">
      <c r="A92" s="292" t="s">
        <v>286</v>
      </c>
      <c r="B92" s="297"/>
      <c r="C92" s="116" t="s">
        <v>226</v>
      </c>
      <c r="D92" s="123"/>
      <c r="E92" s="39"/>
      <c r="F92" s="39"/>
      <c r="G92" s="39">
        <v>1</v>
      </c>
      <c r="H92" s="39"/>
      <c r="I92" s="39"/>
      <c r="J92" s="39">
        <v>5</v>
      </c>
      <c r="K92" s="39"/>
      <c r="L92" s="39">
        <v>1</v>
      </c>
      <c r="M92" s="39">
        <v>2</v>
      </c>
      <c r="N92" s="39"/>
      <c r="O92" s="39"/>
      <c r="P92" s="39"/>
      <c r="Q92" s="39">
        <v>2</v>
      </c>
      <c r="R92" s="39">
        <v>2</v>
      </c>
      <c r="S92" s="124"/>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row>
    <row r="93" spans="1:73" ht="12" customHeight="1">
      <c r="A93" s="292" t="s">
        <v>286</v>
      </c>
      <c r="B93" s="297"/>
      <c r="C93" s="116" t="s">
        <v>224</v>
      </c>
      <c r="D93" s="123"/>
      <c r="E93" s="39"/>
      <c r="F93" s="39"/>
      <c r="G93" s="39"/>
      <c r="H93" s="39"/>
      <c r="I93" s="39"/>
      <c r="J93" s="39"/>
      <c r="K93" s="39"/>
      <c r="L93" s="39"/>
      <c r="M93" s="39"/>
      <c r="N93" s="39"/>
      <c r="O93" s="39"/>
      <c r="P93" s="39"/>
      <c r="Q93" s="39"/>
      <c r="R93" s="39"/>
      <c r="S93" s="124"/>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row>
    <row r="94" spans="1:73" ht="12" customHeight="1">
      <c r="A94" s="292" t="s">
        <v>286</v>
      </c>
      <c r="B94" s="297"/>
      <c r="C94" s="28" t="s">
        <v>216</v>
      </c>
      <c r="D94" s="120"/>
      <c r="E94" s="121">
        <v>3</v>
      </c>
      <c r="F94" s="121">
        <v>7</v>
      </c>
      <c r="G94" s="121">
        <v>1</v>
      </c>
      <c r="H94" s="121">
        <v>7</v>
      </c>
      <c r="I94" s="121">
        <v>4</v>
      </c>
      <c r="J94" s="121">
        <v>2</v>
      </c>
      <c r="K94" s="121">
        <v>3</v>
      </c>
      <c r="L94" s="121">
        <v>3</v>
      </c>
      <c r="M94" s="121">
        <v>1</v>
      </c>
      <c r="N94" s="121"/>
      <c r="O94" s="121">
        <v>3</v>
      </c>
      <c r="P94" s="121">
        <v>1</v>
      </c>
      <c r="Q94" s="121"/>
      <c r="R94" s="121">
        <v>1</v>
      </c>
      <c r="S94" s="122">
        <v>1</v>
      </c>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row>
    <row r="95" spans="1:73" ht="12" customHeight="1">
      <c r="A95" s="292" t="s">
        <v>286</v>
      </c>
      <c r="B95" s="297"/>
      <c r="C95" s="28" t="s">
        <v>217</v>
      </c>
      <c r="D95" s="120"/>
      <c r="E95" s="121"/>
      <c r="F95" s="121"/>
      <c r="G95" s="121"/>
      <c r="H95" s="121"/>
      <c r="I95" s="121"/>
      <c r="J95" s="121"/>
      <c r="K95" s="121"/>
      <c r="L95" s="121"/>
      <c r="M95" s="121"/>
      <c r="N95" s="121"/>
      <c r="O95" s="121"/>
      <c r="P95" s="121"/>
      <c r="Q95" s="121"/>
      <c r="R95" s="121"/>
      <c r="S95" s="122"/>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row>
    <row r="96" spans="1:73" ht="12" customHeight="1">
      <c r="A96" s="292" t="s">
        <v>286</v>
      </c>
      <c r="B96" s="297"/>
      <c r="C96" s="116" t="s">
        <v>288</v>
      </c>
      <c r="D96" s="123"/>
      <c r="E96" s="39"/>
      <c r="F96" s="39">
        <v>1</v>
      </c>
      <c r="G96" s="39"/>
      <c r="H96" s="39"/>
      <c r="I96" s="39"/>
      <c r="J96" s="39">
        <v>1</v>
      </c>
      <c r="K96" s="39"/>
      <c r="L96" s="39"/>
      <c r="M96" s="39"/>
      <c r="N96" s="39"/>
      <c r="O96" s="39"/>
      <c r="P96" s="39"/>
      <c r="Q96" s="39"/>
      <c r="R96" s="39"/>
      <c r="S96" s="124"/>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row>
    <row r="97" spans="1:73" ht="12" customHeight="1">
      <c r="A97" s="292" t="s">
        <v>286</v>
      </c>
      <c r="B97" s="297"/>
      <c r="C97" s="116" t="s">
        <v>289</v>
      </c>
      <c r="D97" s="123"/>
      <c r="E97" s="39"/>
      <c r="F97" s="39"/>
      <c r="G97" s="39"/>
      <c r="H97" s="39"/>
      <c r="I97" s="39"/>
      <c r="J97" s="39"/>
      <c r="K97" s="39"/>
      <c r="L97" s="39"/>
      <c r="M97" s="39"/>
      <c r="N97" s="39"/>
      <c r="O97" s="39"/>
      <c r="P97" s="39"/>
      <c r="Q97" s="39"/>
      <c r="R97" s="39"/>
      <c r="S97" s="124"/>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row>
    <row r="98" spans="1:73" ht="12" customHeight="1">
      <c r="A98" s="292" t="s">
        <v>286</v>
      </c>
      <c r="B98" s="297"/>
      <c r="C98" s="28" t="s">
        <v>290</v>
      </c>
      <c r="D98" s="120">
        <v>40</v>
      </c>
      <c r="E98" s="121">
        <v>37</v>
      </c>
      <c r="F98" s="121">
        <v>50</v>
      </c>
      <c r="G98" s="121">
        <v>29</v>
      </c>
      <c r="H98" s="121">
        <v>34</v>
      </c>
      <c r="I98" s="121">
        <v>32</v>
      </c>
      <c r="J98" s="121">
        <v>52</v>
      </c>
      <c r="K98" s="121">
        <v>44</v>
      </c>
      <c r="L98" s="121">
        <v>36</v>
      </c>
      <c r="M98" s="121">
        <v>22</v>
      </c>
      <c r="N98" s="121">
        <v>43</v>
      </c>
      <c r="O98" s="121">
        <v>47</v>
      </c>
      <c r="P98" s="121">
        <v>43</v>
      </c>
      <c r="Q98" s="121">
        <v>31</v>
      </c>
      <c r="R98" s="121">
        <v>19</v>
      </c>
      <c r="S98" s="122">
        <v>18</v>
      </c>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row>
    <row r="99" spans="1:73" ht="12" customHeight="1">
      <c r="A99" s="292" t="s">
        <v>286</v>
      </c>
      <c r="B99" s="297"/>
      <c r="C99" s="116" t="s">
        <v>228</v>
      </c>
      <c r="D99" s="123"/>
      <c r="E99" s="39">
        <v>1</v>
      </c>
      <c r="F99" s="39"/>
      <c r="G99" s="39"/>
      <c r="H99" s="39"/>
      <c r="I99" s="39">
        <v>5</v>
      </c>
      <c r="J99" s="39">
        <v>10</v>
      </c>
      <c r="K99" s="39">
        <v>4</v>
      </c>
      <c r="L99" s="39">
        <v>11</v>
      </c>
      <c r="M99" s="39">
        <v>10</v>
      </c>
      <c r="N99" s="39">
        <v>19</v>
      </c>
      <c r="O99" s="39">
        <v>9</v>
      </c>
      <c r="P99" s="39">
        <v>10</v>
      </c>
      <c r="Q99" s="39">
        <v>9</v>
      </c>
      <c r="R99" s="39">
        <v>3</v>
      </c>
      <c r="S99" s="124">
        <v>4</v>
      </c>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row>
    <row r="100" spans="1:73" ht="12" customHeight="1">
      <c r="A100" s="292" t="s">
        <v>286</v>
      </c>
      <c r="B100" s="297"/>
      <c r="C100" s="116" t="s">
        <v>229</v>
      </c>
      <c r="D100" s="123"/>
      <c r="E100" s="39"/>
      <c r="F100" s="39"/>
      <c r="G100" s="39"/>
      <c r="H100" s="39"/>
      <c r="I100" s="39"/>
      <c r="J100" s="39"/>
      <c r="K100" s="39">
        <v>1</v>
      </c>
      <c r="L100" s="39"/>
      <c r="M100" s="39">
        <v>3</v>
      </c>
      <c r="N100" s="39">
        <v>1</v>
      </c>
      <c r="O100" s="39"/>
      <c r="P100" s="39">
        <v>2</v>
      </c>
      <c r="Q100" s="39"/>
      <c r="R100" s="39"/>
      <c r="S100" s="124"/>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row>
    <row r="101" spans="1:73" ht="12" customHeight="1">
      <c r="A101" s="292" t="s">
        <v>286</v>
      </c>
      <c r="B101" s="297"/>
      <c r="C101" s="132" t="s">
        <v>230</v>
      </c>
      <c r="D101" s="123"/>
      <c r="E101" s="39"/>
      <c r="F101" s="39"/>
      <c r="G101" s="39"/>
      <c r="H101" s="39"/>
      <c r="I101" s="39"/>
      <c r="J101" s="39"/>
      <c r="K101" s="39"/>
      <c r="L101" s="39"/>
      <c r="M101" s="39">
        <v>1</v>
      </c>
      <c r="N101" s="39"/>
      <c r="O101" s="39"/>
      <c r="P101" s="39"/>
      <c r="Q101" s="39"/>
      <c r="R101" s="39"/>
      <c r="S101" s="124"/>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row>
    <row r="102" spans="1:73" ht="12" customHeight="1">
      <c r="A102" s="292" t="s">
        <v>286</v>
      </c>
      <c r="B102" s="297"/>
      <c r="C102" s="132" t="s">
        <v>231</v>
      </c>
      <c r="D102" s="123"/>
      <c r="E102" s="39"/>
      <c r="F102" s="39"/>
      <c r="G102" s="39"/>
      <c r="H102" s="39"/>
      <c r="I102" s="39"/>
      <c r="J102" s="39"/>
      <c r="K102" s="39"/>
      <c r="L102" s="39"/>
      <c r="M102" s="39"/>
      <c r="N102" s="39"/>
      <c r="O102" s="39"/>
      <c r="P102" s="39"/>
      <c r="Q102" s="39"/>
      <c r="R102" s="39"/>
      <c r="S102" s="124"/>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row>
    <row r="103" spans="1:73" ht="12" customHeight="1">
      <c r="A103" s="292" t="s">
        <v>286</v>
      </c>
      <c r="B103" s="297"/>
      <c r="C103" s="132" t="s">
        <v>232</v>
      </c>
      <c r="D103" s="123"/>
      <c r="E103" s="39"/>
      <c r="F103" s="39"/>
      <c r="G103" s="39"/>
      <c r="H103" s="39"/>
      <c r="I103" s="39"/>
      <c r="J103" s="39"/>
      <c r="K103" s="39"/>
      <c r="L103" s="39"/>
      <c r="M103" s="39"/>
      <c r="N103" s="39"/>
      <c r="O103" s="39"/>
      <c r="P103" s="39"/>
      <c r="Q103" s="39"/>
      <c r="R103" s="39"/>
      <c r="S103" s="124"/>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row>
    <row r="104" spans="1:73" ht="12" customHeight="1">
      <c r="A104" s="292" t="s">
        <v>286</v>
      </c>
      <c r="B104" s="297"/>
      <c r="C104" s="132" t="s">
        <v>233</v>
      </c>
      <c r="D104" s="123"/>
      <c r="E104" s="39"/>
      <c r="F104" s="39"/>
      <c r="G104" s="39"/>
      <c r="H104" s="39"/>
      <c r="I104" s="39"/>
      <c r="J104" s="39"/>
      <c r="K104" s="39"/>
      <c r="L104" s="39"/>
      <c r="M104" s="39"/>
      <c r="N104" s="39"/>
      <c r="O104" s="39"/>
      <c r="P104" s="39"/>
      <c r="Q104" s="39"/>
      <c r="R104" s="39"/>
      <c r="S104" s="124"/>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row>
    <row r="105" spans="1:73" ht="12" customHeight="1">
      <c r="A105" s="292" t="s">
        <v>286</v>
      </c>
      <c r="B105" s="297"/>
      <c r="C105" s="162" t="s">
        <v>234</v>
      </c>
      <c r="D105" s="147"/>
      <c r="E105" s="148"/>
      <c r="F105" s="148"/>
      <c r="G105" s="148"/>
      <c r="H105" s="148"/>
      <c r="I105" s="148"/>
      <c r="J105" s="148"/>
      <c r="K105" s="148"/>
      <c r="L105" s="148"/>
      <c r="M105" s="148"/>
      <c r="N105" s="148"/>
      <c r="O105" s="148"/>
      <c r="P105" s="148"/>
      <c r="Q105" s="148"/>
      <c r="R105" s="148"/>
      <c r="S105" s="14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row>
    <row r="106" spans="1:73" ht="12" customHeight="1">
      <c r="A106" s="292" t="s">
        <v>286</v>
      </c>
      <c r="B106" s="297"/>
      <c r="C106" s="41" t="s">
        <v>10</v>
      </c>
      <c r="D106" s="123"/>
      <c r="E106" s="39"/>
      <c r="F106" s="39"/>
      <c r="G106" s="39"/>
      <c r="H106" s="39"/>
      <c r="I106" s="39"/>
      <c r="J106" s="39"/>
      <c r="K106" s="39"/>
      <c r="L106" s="39"/>
      <c r="M106" s="39"/>
      <c r="N106" s="39"/>
      <c r="O106" s="39"/>
      <c r="P106" s="39"/>
      <c r="Q106" s="39"/>
      <c r="R106" s="39"/>
      <c r="S106" s="124"/>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row>
    <row r="107" spans="1:73" ht="12" customHeight="1">
      <c r="A107" s="292" t="s">
        <v>286</v>
      </c>
      <c r="B107" s="297"/>
      <c r="C107" s="132" t="s">
        <v>11</v>
      </c>
      <c r="D107" s="123"/>
      <c r="E107" s="39"/>
      <c r="F107" s="39"/>
      <c r="G107" s="39"/>
      <c r="H107" s="39"/>
      <c r="I107" s="39"/>
      <c r="J107" s="39"/>
      <c r="K107" s="39"/>
      <c r="L107" s="39"/>
      <c r="M107" s="39"/>
      <c r="N107" s="39"/>
      <c r="O107" s="39"/>
      <c r="P107" s="39"/>
      <c r="Q107" s="39"/>
      <c r="R107" s="39"/>
      <c r="S107" s="124"/>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row>
    <row r="108" spans="1:73" ht="12" customHeight="1">
      <c r="A108" s="292" t="s">
        <v>286</v>
      </c>
      <c r="B108" s="297"/>
      <c r="C108" s="116" t="s">
        <v>237</v>
      </c>
      <c r="D108" s="123"/>
      <c r="E108" s="39"/>
      <c r="F108" s="39"/>
      <c r="G108" s="39"/>
      <c r="H108" s="39"/>
      <c r="I108" s="39"/>
      <c r="J108" s="39"/>
      <c r="K108" s="39"/>
      <c r="L108" s="39"/>
      <c r="M108" s="39"/>
      <c r="N108" s="39"/>
      <c r="O108" s="39"/>
      <c r="P108" s="39"/>
      <c r="Q108" s="39"/>
      <c r="R108" s="39"/>
      <c r="S108" s="124"/>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row>
    <row r="109" spans="1:73" ht="12" customHeight="1">
      <c r="A109" s="292" t="s">
        <v>286</v>
      </c>
      <c r="B109" s="297"/>
      <c r="C109" s="116" t="s">
        <v>13</v>
      </c>
      <c r="D109" s="123"/>
      <c r="E109" s="39"/>
      <c r="F109" s="39"/>
      <c r="G109" s="39"/>
      <c r="H109" s="39"/>
      <c r="I109" s="39"/>
      <c r="J109" s="39"/>
      <c r="K109" s="39"/>
      <c r="L109" s="39"/>
      <c r="M109" s="39"/>
      <c r="N109" s="39"/>
      <c r="O109" s="39"/>
      <c r="P109" s="39"/>
      <c r="Q109" s="39"/>
      <c r="R109" s="39"/>
      <c r="S109" s="124"/>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row>
    <row r="110" spans="1:73" ht="12" customHeight="1">
      <c r="A110" s="292" t="s">
        <v>286</v>
      </c>
      <c r="B110" s="297"/>
      <c r="C110" s="116" t="s">
        <v>238</v>
      </c>
      <c r="D110" s="123"/>
      <c r="E110" s="39">
        <v>2</v>
      </c>
      <c r="F110" s="39"/>
      <c r="G110" s="39"/>
      <c r="H110" s="39"/>
      <c r="I110" s="39"/>
      <c r="J110" s="39"/>
      <c r="K110" s="39">
        <v>1</v>
      </c>
      <c r="L110" s="39">
        <v>2</v>
      </c>
      <c r="M110" s="39"/>
      <c r="N110" s="39">
        <v>1</v>
      </c>
      <c r="O110" s="39">
        <v>1</v>
      </c>
      <c r="P110" s="39">
        <v>1</v>
      </c>
      <c r="Q110" s="39"/>
      <c r="R110" s="39"/>
      <c r="S110" s="124"/>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row>
    <row r="111" spans="1:73" ht="12" customHeight="1">
      <c r="A111" s="292" t="s">
        <v>286</v>
      </c>
      <c r="B111" s="297"/>
      <c r="C111" s="136" t="s">
        <v>291</v>
      </c>
      <c r="D111" s="120">
        <v>11</v>
      </c>
      <c r="E111" s="121">
        <v>3</v>
      </c>
      <c r="F111" s="121">
        <v>4</v>
      </c>
      <c r="G111" s="121">
        <v>4</v>
      </c>
      <c r="H111" s="121">
        <v>1</v>
      </c>
      <c r="I111" s="121">
        <v>6</v>
      </c>
      <c r="J111" s="121">
        <v>7</v>
      </c>
      <c r="K111" s="121">
        <v>6</v>
      </c>
      <c r="L111" s="121">
        <v>4</v>
      </c>
      <c r="M111" s="121">
        <v>2</v>
      </c>
      <c r="N111" s="121">
        <v>1</v>
      </c>
      <c r="O111" s="121"/>
      <c r="P111" s="121"/>
      <c r="Q111" s="121"/>
      <c r="R111" s="121">
        <v>1</v>
      </c>
      <c r="S111" s="122"/>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row>
    <row r="112" spans="1:73" ht="12" customHeight="1">
      <c r="A112" s="292" t="s">
        <v>286</v>
      </c>
      <c r="B112" s="297"/>
      <c r="C112" s="129" t="s">
        <v>292</v>
      </c>
      <c r="D112" s="120"/>
      <c r="E112" s="40"/>
      <c r="F112" s="40"/>
      <c r="G112" s="40"/>
      <c r="H112" s="40"/>
      <c r="I112" s="40"/>
      <c r="J112" s="40"/>
      <c r="K112" s="40"/>
      <c r="L112" s="40"/>
      <c r="M112" s="40"/>
      <c r="N112" s="40"/>
      <c r="O112" s="40"/>
      <c r="P112" s="40"/>
      <c r="Q112" s="40"/>
      <c r="R112" s="40"/>
      <c r="S112" s="122"/>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row>
    <row r="113" spans="1:73" ht="12" customHeight="1">
      <c r="A113" s="292" t="s">
        <v>286</v>
      </c>
      <c r="B113" s="297"/>
      <c r="C113" s="129" t="s">
        <v>293</v>
      </c>
      <c r="D113" s="120"/>
      <c r="E113" s="40"/>
      <c r="F113" s="40"/>
      <c r="G113" s="40"/>
      <c r="H113" s="40"/>
      <c r="I113" s="40"/>
      <c r="J113" s="40"/>
      <c r="K113" s="40"/>
      <c r="L113" s="40"/>
      <c r="M113" s="40"/>
      <c r="N113" s="40"/>
      <c r="O113" s="40"/>
      <c r="P113" s="40"/>
      <c r="Q113" s="40"/>
      <c r="R113" s="40"/>
      <c r="S113" s="122"/>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row>
    <row r="114" spans="1:73" ht="12" customHeight="1">
      <c r="A114" s="292" t="s">
        <v>286</v>
      </c>
      <c r="B114" s="297"/>
      <c r="C114" s="129" t="s">
        <v>294</v>
      </c>
      <c r="D114" s="120"/>
      <c r="E114" s="40"/>
      <c r="F114" s="40"/>
      <c r="G114" s="40"/>
      <c r="H114" s="40"/>
      <c r="I114" s="40"/>
      <c r="J114" s="40"/>
      <c r="K114" s="40"/>
      <c r="L114" s="40"/>
      <c r="M114" s="40"/>
      <c r="N114" s="40"/>
      <c r="O114" s="40"/>
      <c r="P114" s="40"/>
      <c r="Q114" s="40"/>
      <c r="R114" s="40"/>
      <c r="S114" s="122"/>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row>
    <row r="115" spans="1:73" ht="12" customHeight="1">
      <c r="A115" s="292" t="s">
        <v>286</v>
      </c>
      <c r="B115" s="297"/>
      <c r="C115" s="129" t="s">
        <v>301</v>
      </c>
      <c r="D115" s="120">
        <v>2</v>
      </c>
      <c r="E115" s="40">
        <v>11</v>
      </c>
      <c r="F115" s="40">
        <v>5</v>
      </c>
      <c r="G115" s="40">
        <v>3</v>
      </c>
      <c r="H115" s="40">
        <v>3</v>
      </c>
      <c r="I115" s="40">
        <v>1</v>
      </c>
      <c r="J115" s="40">
        <v>1</v>
      </c>
      <c r="K115" s="40"/>
      <c r="L115" s="40">
        <v>1</v>
      </c>
      <c r="M115" s="40"/>
      <c r="N115" s="40">
        <v>1</v>
      </c>
      <c r="O115" s="40"/>
      <c r="P115" s="40"/>
      <c r="Q115" s="40"/>
      <c r="R115" s="40"/>
      <c r="S115" s="122"/>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row>
    <row r="116" spans="1:73" ht="12" customHeight="1">
      <c r="A116" s="292" t="s">
        <v>286</v>
      </c>
      <c r="B116" s="297"/>
      <c r="C116" s="129" t="s">
        <v>296</v>
      </c>
      <c r="D116" s="120"/>
      <c r="E116" s="40"/>
      <c r="F116" s="40"/>
      <c r="G116" s="40"/>
      <c r="H116" s="40"/>
      <c r="I116" s="40"/>
      <c r="J116" s="40"/>
      <c r="K116" s="40"/>
      <c r="L116" s="40"/>
      <c r="M116" s="40"/>
      <c r="N116" s="40"/>
      <c r="O116" s="40"/>
      <c r="P116" s="40"/>
      <c r="Q116" s="40"/>
      <c r="R116" s="40"/>
      <c r="S116" s="122"/>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row>
    <row r="117" spans="1:73" ht="12" customHeight="1">
      <c r="A117" s="292" t="s">
        <v>286</v>
      </c>
      <c r="B117" s="297"/>
      <c r="C117" s="129" t="s">
        <v>48</v>
      </c>
      <c r="D117" s="120"/>
      <c r="E117" s="40"/>
      <c r="F117" s="40"/>
      <c r="G117" s="40"/>
      <c r="H117" s="40"/>
      <c r="I117" s="40"/>
      <c r="J117" s="40"/>
      <c r="K117" s="40"/>
      <c r="L117" s="40"/>
      <c r="M117" s="40"/>
      <c r="N117" s="40"/>
      <c r="O117" s="40"/>
      <c r="P117" s="40"/>
      <c r="Q117" s="40"/>
      <c r="R117" s="40"/>
      <c r="S117" s="122"/>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row>
    <row r="118" spans="1:73" ht="12" customHeight="1">
      <c r="A118" s="292" t="s">
        <v>286</v>
      </c>
      <c r="B118" s="297"/>
      <c r="C118" s="129" t="s">
        <v>49</v>
      </c>
      <c r="D118" s="120"/>
      <c r="E118" s="40"/>
      <c r="F118" s="40"/>
      <c r="G118" s="40"/>
      <c r="H118" s="40"/>
      <c r="I118" s="40"/>
      <c r="J118" s="40"/>
      <c r="K118" s="40"/>
      <c r="L118" s="40"/>
      <c r="M118" s="40"/>
      <c r="N118" s="40"/>
      <c r="O118" s="40"/>
      <c r="P118" s="40"/>
      <c r="Q118" s="40"/>
      <c r="R118" s="40"/>
      <c r="S118" s="122"/>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row>
    <row r="119" spans="1:73" ht="12" customHeight="1">
      <c r="A119" s="292" t="s">
        <v>286</v>
      </c>
      <c r="B119" s="297"/>
      <c r="C119" s="116" t="s">
        <v>297</v>
      </c>
      <c r="D119" s="123"/>
      <c r="E119" s="39"/>
      <c r="F119" s="39"/>
      <c r="G119" s="39"/>
      <c r="H119" s="39"/>
      <c r="I119" s="39">
        <v>5</v>
      </c>
      <c r="J119" s="39">
        <v>7</v>
      </c>
      <c r="K119" s="39">
        <v>6</v>
      </c>
      <c r="L119" s="39">
        <v>4</v>
      </c>
      <c r="M119" s="39"/>
      <c r="N119" s="39"/>
      <c r="O119" s="39"/>
      <c r="P119" s="39"/>
      <c r="Q119" s="39"/>
      <c r="R119" s="39"/>
      <c r="S119" s="124"/>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row>
    <row r="120" spans="1:73" ht="12" customHeight="1">
      <c r="A120" s="292" t="s">
        <v>286</v>
      </c>
      <c r="B120" s="297"/>
      <c r="C120" s="132" t="s">
        <v>298</v>
      </c>
      <c r="D120" s="123"/>
      <c r="E120" s="39"/>
      <c r="F120" s="39"/>
      <c r="G120" s="39"/>
      <c r="H120" s="39"/>
      <c r="I120" s="39"/>
      <c r="J120" s="39"/>
      <c r="K120" s="39"/>
      <c r="L120" s="39"/>
      <c r="M120" s="39"/>
      <c r="N120" s="39"/>
      <c r="O120" s="39"/>
      <c r="P120" s="39"/>
      <c r="Q120" s="39"/>
      <c r="R120" s="39"/>
      <c r="S120" s="124"/>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row>
    <row r="121" spans="1:73" ht="12" customHeight="1">
      <c r="A121" s="292" t="s">
        <v>286</v>
      </c>
      <c r="B121" s="297"/>
      <c r="C121" s="132" t="s">
        <v>299</v>
      </c>
      <c r="D121" s="123"/>
      <c r="E121" s="39"/>
      <c r="F121" s="39"/>
      <c r="G121" s="39"/>
      <c r="H121" s="39"/>
      <c r="I121" s="39"/>
      <c r="J121" s="39"/>
      <c r="K121" s="39"/>
      <c r="L121" s="39"/>
      <c r="M121" s="39"/>
      <c r="N121" s="39"/>
      <c r="O121" s="39"/>
      <c r="P121" s="39"/>
      <c r="Q121" s="39"/>
      <c r="R121" s="39"/>
      <c r="S121" s="124"/>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row>
    <row r="122" spans="1:73" ht="12" customHeight="1">
      <c r="A122" s="292" t="s">
        <v>286</v>
      </c>
      <c r="B122" s="297"/>
      <c r="C122" s="132" t="s">
        <v>300</v>
      </c>
      <c r="D122" s="123"/>
      <c r="E122" s="39"/>
      <c r="F122" s="39"/>
      <c r="G122" s="39"/>
      <c r="H122" s="39"/>
      <c r="I122" s="39"/>
      <c r="J122" s="39"/>
      <c r="K122" s="39"/>
      <c r="L122" s="39"/>
      <c r="M122" s="39"/>
      <c r="N122" s="39"/>
      <c r="O122" s="39"/>
      <c r="P122" s="39"/>
      <c r="Q122" s="39"/>
      <c r="R122" s="39"/>
      <c r="S122" s="124"/>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row>
    <row r="123" spans="1:73" ht="12" customHeight="1">
      <c r="A123" s="292" t="s">
        <v>286</v>
      </c>
      <c r="B123" s="297"/>
      <c r="C123" s="129" t="s">
        <v>37</v>
      </c>
      <c r="D123" s="120"/>
      <c r="E123" s="40"/>
      <c r="F123" s="40"/>
      <c r="G123" s="40"/>
      <c r="H123" s="40"/>
      <c r="I123" s="40"/>
      <c r="J123" s="40"/>
      <c r="K123" s="40"/>
      <c r="L123" s="40"/>
      <c r="M123" s="40"/>
      <c r="N123" s="40"/>
      <c r="O123" s="40"/>
      <c r="P123" s="40"/>
      <c r="Q123" s="40"/>
      <c r="R123" s="40"/>
      <c r="S123" s="122"/>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row>
    <row r="124" spans="1:73" ht="12" customHeight="1">
      <c r="A124" s="292" t="s">
        <v>286</v>
      </c>
      <c r="B124" s="297"/>
      <c r="C124" s="129" t="s">
        <v>38</v>
      </c>
      <c r="D124" s="120"/>
      <c r="E124" s="40"/>
      <c r="F124" s="40"/>
      <c r="G124" s="40"/>
      <c r="H124" s="40"/>
      <c r="I124" s="40"/>
      <c r="J124" s="40"/>
      <c r="K124" s="40"/>
      <c r="L124" s="40"/>
      <c r="M124" s="40"/>
      <c r="N124" s="40"/>
      <c r="O124" s="40"/>
      <c r="P124" s="40"/>
      <c r="Q124" s="40"/>
      <c r="R124" s="40"/>
      <c r="S124" s="122"/>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row>
    <row r="125" spans="1:73" ht="12" customHeight="1">
      <c r="A125" s="292" t="s">
        <v>286</v>
      </c>
      <c r="B125" s="297"/>
      <c r="C125" s="42" t="s">
        <v>39</v>
      </c>
      <c r="D125" s="120"/>
      <c r="E125" s="40"/>
      <c r="F125" s="40"/>
      <c r="G125" s="40"/>
      <c r="H125" s="40"/>
      <c r="I125" s="40"/>
      <c r="J125" s="40"/>
      <c r="K125" s="40"/>
      <c r="L125" s="40"/>
      <c r="M125" s="40"/>
      <c r="N125" s="40"/>
      <c r="O125" s="40"/>
      <c r="P125" s="40"/>
      <c r="Q125" s="40"/>
      <c r="R125" s="40"/>
      <c r="S125" s="122"/>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row>
    <row r="126" spans="1:73" ht="12" customHeight="1">
      <c r="A126" s="292" t="s">
        <v>286</v>
      </c>
      <c r="B126" s="297"/>
      <c r="C126" s="42" t="s">
        <v>40</v>
      </c>
      <c r="D126" s="120"/>
      <c r="E126" s="40"/>
      <c r="F126" s="40"/>
      <c r="G126" s="40"/>
      <c r="H126" s="40"/>
      <c r="I126" s="40"/>
      <c r="J126" s="40"/>
      <c r="K126" s="40"/>
      <c r="L126" s="40"/>
      <c r="M126" s="40"/>
      <c r="N126" s="40"/>
      <c r="O126" s="40"/>
      <c r="P126" s="40"/>
      <c r="Q126" s="40"/>
      <c r="R126" s="40"/>
      <c r="S126" s="122"/>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row>
    <row r="127" spans="1:73" ht="12" customHeight="1">
      <c r="A127" s="292" t="s">
        <v>286</v>
      </c>
      <c r="B127" s="297"/>
      <c r="C127" s="42" t="s">
        <v>41</v>
      </c>
      <c r="D127" s="125">
        <f>D110*2</f>
        <v>0</v>
      </c>
      <c r="E127" s="126">
        <f t="shared" ref="E127:S127" si="1">E110*2</f>
        <v>4</v>
      </c>
      <c r="F127" s="126">
        <f t="shared" si="1"/>
        <v>0</v>
      </c>
      <c r="G127" s="126">
        <f t="shared" si="1"/>
        <v>0</v>
      </c>
      <c r="H127" s="126">
        <f t="shared" si="1"/>
        <v>0</v>
      </c>
      <c r="I127" s="126">
        <f t="shared" si="1"/>
        <v>0</v>
      </c>
      <c r="J127" s="126">
        <f t="shared" si="1"/>
        <v>0</v>
      </c>
      <c r="K127" s="126">
        <f t="shared" si="1"/>
        <v>2</v>
      </c>
      <c r="L127" s="126">
        <f t="shared" si="1"/>
        <v>4</v>
      </c>
      <c r="M127" s="126">
        <f t="shared" si="1"/>
        <v>0</v>
      </c>
      <c r="N127" s="126">
        <f t="shared" si="1"/>
        <v>2</v>
      </c>
      <c r="O127" s="126">
        <f t="shared" si="1"/>
        <v>2</v>
      </c>
      <c r="P127" s="126">
        <f t="shared" si="1"/>
        <v>2</v>
      </c>
      <c r="Q127" s="126">
        <f t="shared" si="1"/>
        <v>0</v>
      </c>
      <c r="R127" s="126">
        <f t="shared" si="1"/>
        <v>0</v>
      </c>
      <c r="S127" s="128">
        <f t="shared" si="1"/>
        <v>0</v>
      </c>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row>
    <row r="128" spans="1:73" ht="12" customHeight="1">
      <c r="A128" s="292" t="s">
        <v>286</v>
      </c>
      <c r="B128" s="226" t="s">
        <v>194</v>
      </c>
      <c r="C128" s="155" t="s">
        <v>191</v>
      </c>
      <c r="D128" s="123"/>
      <c r="E128" s="39"/>
      <c r="F128" s="39"/>
      <c r="G128" s="39"/>
      <c r="H128" s="39"/>
      <c r="I128" s="39"/>
      <c r="J128" s="39"/>
      <c r="K128" s="39"/>
      <c r="L128" s="39"/>
      <c r="M128" s="39"/>
      <c r="N128" s="39"/>
      <c r="O128" s="39"/>
      <c r="P128" s="39"/>
      <c r="Q128" s="39"/>
      <c r="R128" s="39"/>
      <c r="S128" s="124"/>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row>
    <row r="129" spans="1:73" ht="12" customHeight="1">
      <c r="A129" s="292" t="s">
        <v>286</v>
      </c>
      <c r="B129" s="227" t="s">
        <v>302</v>
      </c>
      <c r="C129" s="116" t="s">
        <v>220</v>
      </c>
      <c r="D129" s="123"/>
      <c r="E129" s="39"/>
      <c r="F129" s="39"/>
      <c r="G129" s="39"/>
      <c r="H129" s="39"/>
      <c r="I129" s="39"/>
      <c r="J129" s="39"/>
      <c r="K129" s="39"/>
      <c r="L129" s="39"/>
      <c r="M129" s="39"/>
      <c r="N129" s="39"/>
      <c r="O129" s="39"/>
      <c r="P129" s="39"/>
      <c r="Q129" s="39"/>
      <c r="R129" s="39"/>
      <c r="S129" s="124"/>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row>
    <row r="130" spans="1:73" ht="12" customHeight="1">
      <c r="A130" s="292" t="s">
        <v>286</v>
      </c>
      <c r="B130" s="297"/>
      <c r="C130" s="132" t="s">
        <v>221</v>
      </c>
      <c r="D130" s="123"/>
      <c r="E130" s="39"/>
      <c r="F130" s="39"/>
      <c r="G130" s="39"/>
      <c r="H130" s="39"/>
      <c r="I130" s="39"/>
      <c r="J130" s="39"/>
      <c r="K130" s="39"/>
      <c r="L130" s="39"/>
      <c r="M130" s="39"/>
      <c r="N130" s="39"/>
      <c r="O130" s="39"/>
      <c r="P130" s="39"/>
      <c r="Q130" s="39"/>
      <c r="R130" s="39"/>
      <c r="S130" s="124"/>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row>
    <row r="131" spans="1:73" ht="12" customHeight="1">
      <c r="A131" s="292" t="s">
        <v>286</v>
      </c>
      <c r="B131" s="297"/>
      <c r="C131" s="132" t="s">
        <v>222</v>
      </c>
      <c r="D131" s="123"/>
      <c r="E131" s="39"/>
      <c r="F131" s="39"/>
      <c r="G131" s="39"/>
      <c r="H131" s="39"/>
      <c r="I131" s="39"/>
      <c r="J131" s="39"/>
      <c r="K131" s="39"/>
      <c r="L131" s="39"/>
      <c r="M131" s="39"/>
      <c r="N131" s="39"/>
      <c r="O131" s="39"/>
      <c r="P131" s="39"/>
      <c r="Q131" s="39"/>
      <c r="R131" s="39"/>
      <c r="S131" s="124"/>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row>
    <row r="132" spans="1:73" ht="12" customHeight="1">
      <c r="A132" s="292" t="s">
        <v>286</v>
      </c>
      <c r="B132" s="297"/>
      <c r="C132" s="132" t="s">
        <v>226</v>
      </c>
      <c r="D132" s="123"/>
      <c r="E132" s="39"/>
      <c r="F132" s="39"/>
      <c r="G132" s="39"/>
      <c r="H132" s="39"/>
      <c r="I132" s="39"/>
      <c r="J132" s="39"/>
      <c r="K132" s="39"/>
      <c r="L132" s="39"/>
      <c r="M132" s="39"/>
      <c r="N132" s="39"/>
      <c r="O132" s="39"/>
      <c r="P132" s="39"/>
      <c r="Q132" s="39"/>
      <c r="R132" s="39"/>
      <c r="S132" s="124"/>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row>
    <row r="133" spans="1:73" ht="12" customHeight="1">
      <c r="A133" s="292" t="s">
        <v>286</v>
      </c>
      <c r="B133" s="297"/>
      <c r="C133" s="132" t="s">
        <v>224</v>
      </c>
      <c r="D133" s="123"/>
      <c r="E133" s="39"/>
      <c r="F133" s="39"/>
      <c r="G133" s="39"/>
      <c r="H133" s="39"/>
      <c r="I133" s="39"/>
      <c r="J133" s="39"/>
      <c r="K133" s="39"/>
      <c r="L133" s="39"/>
      <c r="M133" s="39"/>
      <c r="N133" s="39"/>
      <c r="O133" s="39"/>
      <c r="P133" s="39"/>
      <c r="Q133" s="39"/>
      <c r="R133" s="39"/>
      <c r="S133" s="124"/>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row>
    <row r="134" spans="1:73" ht="12" customHeight="1">
      <c r="A134" s="292" t="s">
        <v>286</v>
      </c>
      <c r="B134" s="297"/>
      <c r="C134" s="28" t="s">
        <v>216</v>
      </c>
      <c r="D134" s="120"/>
      <c r="E134" s="121"/>
      <c r="F134" s="121"/>
      <c r="G134" s="121"/>
      <c r="H134" s="121"/>
      <c r="I134" s="121"/>
      <c r="J134" s="121"/>
      <c r="K134" s="121"/>
      <c r="L134" s="121"/>
      <c r="M134" s="121"/>
      <c r="N134" s="121"/>
      <c r="O134" s="121"/>
      <c r="P134" s="121"/>
      <c r="Q134" s="121"/>
      <c r="R134" s="121"/>
      <c r="S134" s="122"/>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row>
    <row r="135" spans="1:73" ht="12" customHeight="1">
      <c r="A135" s="292" t="s">
        <v>286</v>
      </c>
      <c r="B135" s="297"/>
      <c r="C135" s="28" t="s">
        <v>217</v>
      </c>
      <c r="D135" s="120"/>
      <c r="E135" s="121"/>
      <c r="F135" s="121"/>
      <c r="G135" s="121"/>
      <c r="H135" s="121"/>
      <c r="I135" s="121"/>
      <c r="J135" s="121"/>
      <c r="K135" s="121"/>
      <c r="L135" s="121"/>
      <c r="M135" s="121"/>
      <c r="N135" s="121"/>
      <c r="O135" s="121"/>
      <c r="P135" s="121"/>
      <c r="Q135" s="121"/>
      <c r="R135" s="121"/>
      <c r="S135" s="122"/>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row>
    <row r="136" spans="1:73" ht="12" customHeight="1">
      <c r="A136" s="292" t="s">
        <v>286</v>
      </c>
      <c r="B136" s="297"/>
      <c r="C136" s="116" t="s">
        <v>288</v>
      </c>
      <c r="D136" s="123"/>
      <c r="E136" s="39"/>
      <c r="F136" s="39"/>
      <c r="G136" s="39"/>
      <c r="H136" s="39"/>
      <c r="I136" s="39"/>
      <c r="J136" s="39"/>
      <c r="K136" s="39"/>
      <c r="L136" s="39"/>
      <c r="M136" s="39"/>
      <c r="N136" s="39"/>
      <c r="O136" s="39"/>
      <c r="P136" s="39"/>
      <c r="Q136" s="39"/>
      <c r="R136" s="39"/>
      <c r="S136" s="124"/>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row>
    <row r="137" spans="1:73" ht="12" customHeight="1">
      <c r="A137" s="292" t="s">
        <v>286</v>
      </c>
      <c r="B137" s="297"/>
      <c r="C137" s="116" t="s">
        <v>289</v>
      </c>
      <c r="D137" s="123"/>
      <c r="E137" s="39"/>
      <c r="F137" s="39"/>
      <c r="G137" s="39"/>
      <c r="H137" s="39"/>
      <c r="I137" s="39"/>
      <c r="J137" s="39"/>
      <c r="K137" s="39"/>
      <c r="L137" s="39"/>
      <c r="M137" s="39"/>
      <c r="N137" s="39"/>
      <c r="O137" s="39"/>
      <c r="P137" s="39"/>
      <c r="Q137" s="39"/>
      <c r="R137" s="39"/>
      <c r="S137" s="124"/>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row>
    <row r="138" spans="1:73" ht="12" customHeight="1">
      <c r="A138" s="292" t="s">
        <v>286</v>
      </c>
      <c r="B138" s="297"/>
      <c r="C138" s="28" t="s">
        <v>290</v>
      </c>
      <c r="D138" s="120"/>
      <c r="E138" s="121"/>
      <c r="F138" s="121"/>
      <c r="G138" s="121"/>
      <c r="H138" s="121"/>
      <c r="I138" s="121"/>
      <c r="J138" s="121"/>
      <c r="K138" s="121"/>
      <c r="L138" s="121"/>
      <c r="M138" s="121"/>
      <c r="N138" s="121"/>
      <c r="O138" s="121"/>
      <c r="P138" s="121"/>
      <c r="Q138" s="121"/>
      <c r="R138" s="121"/>
      <c r="S138" s="122"/>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row>
    <row r="139" spans="1:73" ht="12" customHeight="1">
      <c r="A139" s="292" t="s">
        <v>286</v>
      </c>
      <c r="B139" s="297"/>
      <c r="C139" s="116" t="s">
        <v>228</v>
      </c>
      <c r="D139" s="123"/>
      <c r="E139" s="39"/>
      <c r="F139" s="39"/>
      <c r="G139" s="39"/>
      <c r="H139" s="39"/>
      <c r="I139" s="39"/>
      <c r="J139" s="39"/>
      <c r="K139" s="39"/>
      <c r="L139" s="39"/>
      <c r="M139" s="39"/>
      <c r="N139" s="39"/>
      <c r="O139" s="39"/>
      <c r="P139" s="39"/>
      <c r="Q139" s="39"/>
      <c r="R139" s="39"/>
      <c r="S139" s="124"/>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row>
    <row r="140" spans="1:73" ht="12" customHeight="1">
      <c r="A140" s="292" t="s">
        <v>286</v>
      </c>
      <c r="B140" s="297"/>
      <c r="C140" s="116" t="s">
        <v>229</v>
      </c>
      <c r="D140" s="123"/>
      <c r="E140" s="39"/>
      <c r="F140" s="39"/>
      <c r="G140" s="39"/>
      <c r="H140" s="39"/>
      <c r="I140" s="39"/>
      <c r="J140" s="39"/>
      <c r="K140" s="39"/>
      <c r="L140" s="39"/>
      <c r="M140" s="39"/>
      <c r="N140" s="39"/>
      <c r="O140" s="39"/>
      <c r="P140" s="39"/>
      <c r="Q140" s="39"/>
      <c r="R140" s="39"/>
      <c r="S140" s="124"/>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row>
    <row r="141" spans="1:73" ht="12" customHeight="1">
      <c r="A141" s="292" t="s">
        <v>286</v>
      </c>
      <c r="B141" s="297"/>
      <c r="C141" s="116" t="s">
        <v>230</v>
      </c>
      <c r="D141" s="123"/>
      <c r="E141" s="39"/>
      <c r="F141" s="39"/>
      <c r="G141" s="39"/>
      <c r="H141" s="39"/>
      <c r="I141" s="39"/>
      <c r="J141" s="39"/>
      <c r="K141" s="39"/>
      <c r="L141" s="39"/>
      <c r="M141" s="39"/>
      <c r="N141" s="39"/>
      <c r="O141" s="39"/>
      <c r="P141" s="39"/>
      <c r="Q141" s="39"/>
      <c r="R141" s="39"/>
      <c r="S141" s="124"/>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row>
    <row r="142" spans="1:73" ht="12" customHeight="1">
      <c r="A142" s="292" t="s">
        <v>286</v>
      </c>
      <c r="B142" s="297"/>
      <c r="C142" s="116" t="s">
        <v>231</v>
      </c>
      <c r="D142" s="123"/>
      <c r="E142" s="39"/>
      <c r="F142" s="39"/>
      <c r="G142" s="39"/>
      <c r="H142" s="39"/>
      <c r="I142" s="39"/>
      <c r="J142" s="39"/>
      <c r="K142" s="39"/>
      <c r="L142" s="39"/>
      <c r="M142" s="39"/>
      <c r="N142" s="39"/>
      <c r="O142" s="39"/>
      <c r="P142" s="39"/>
      <c r="Q142" s="39"/>
      <c r="R142" s="39"/>
      <c r="S142" s="124"/>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row>
    <row r="143" spans="1:73" ht="12" customHeight="1">
      <c r="A143" s="292" t="s">
        <v>286</v>
      </c>
      <c r="B143" s="297"/>
      <c r="C143" s="116" t="s">
        <v>232</v>
      </c>
      <c r="D143" s="123"/>
      <c r="E143" s="39"/>
      <c r="F143" s="39"/>
      <c r="G143" s="39"/>
      <c r="H143" s="39"/>
      <c r="I143" s="39"/>
      <c r="J143" s="39"/>
      <c r="K143" s="39"/>
      <c r="L143" s="39"/>
      <c r="M143" s="39"/>
      <c r="N143" s="39"/>
      <c r="O143" s="39"/>
      <c r="P143" s="39"/>
      <c r="Q143" s="39"/>
      <c r="R143" s="39"/>
      <c r="S143" s="124"/>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row>
    <row r="144" spans="1:73" ht="12" customHeight="1">
      <c r="A144" s="292" t="s">
        <v>286</v>
      </c>
      <c r="B144" s="297"/>
      <c r="C144" s="116" t="s">
        <v>233</v>
      </c>
      <c r="D144" s="123"/>
      <c r="E144" s="39"/>
      <c r="F144" s="39"/>
      <c r="G144" s="39"/>
      <c r="H144" s="39"/>
      <c r="I144" s="39"/>
      <c r="J144" s="39"/>
      <c r="K144" s="39"/>
      <c r="L144" s="39"/>
      <c r="M144" s="39"/>
      <c r="N144" s="39"/>
      <c r="O144" s="39"/>
      <c r="P144" s="39"/>
      <c r="Q144" s="39"/>
      <c r="R144" s="39"/>
      <c r="S144" s="124"/>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row>
    <row r="145" spans="1:73" ht="12" customHeight="1">
      <c r="A145" s="292" t="s">
        <v>286</v>
      </c>
      <c r="B145" s="297"/>
      <c r="C145" s="157" t="s">
        <v>234</v>
      </c>
      <c r="D145" s="147"/>
      <c r="E145" s="148"/>
      <c r="F145" s="148"/>
      <c r="G145" s="148"/>
      <c r="H145" s="148"/>
      <c r="I145" s="148"/>
      <c r="J145" s="148"/>
      <c r="K145" s="148"/>
      <c r="L145" s="148"/>
      <c r="M145" s="148"/>
      <c r="N145" s="148"/>
      <c r="O145" s="148"/>
      <c r="P145" s="148"/>
      <c r="Q145" s="148"/>
      <c r="R145" s="148"/>
      <c r="S145" s="14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row>
    <row r="146" spans="1:73" ht="12" customHeight="1">
      <c r="A146" s="292" t="s">
        <v>286</v>
      </c>
      <c r="B146" s="297"/>
      <c r="C146" s="116" t="s">
        <v>10</v>
      </c>
      <c r="D146" s="123"/>
      <c r="E146" s="39"/>
      <c r="F146" s="39"/>
      <c r="G146" s="39"/>
      <c r="H146" s="39"/>
      <c r="I146" s="39"/>
      <c r="J146" s="39"/>
      <c r="K146" s="39"/>
      <c r="L146" s="39"/>
      <c r="M146" s="39"/>
      <c r="N146" s="39"/>
      <c r="O146" s="39"/>
      <c r="P146" s="39"/>
      <c r="Q146" s="39"/>
      <c r="R146" s="39"/>
      <c r="S146" s="124"/>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row>
    <row r="147" spans="1:73" ht="12" customHeight="1">
      <c r="A147" s="292" t="s">
        <v>286</v>
      </c>
      <c r="B147" s="297"/>
      <c r="C147" s="116" t="s">
        <v>11</v>
      </c>
      <c r="D147" s="123"/>
      <c r="E147" s="39"/>
      <c r="F147" s="39"/>
      <c r="G147" s="39"/>
      <c r="H147" s="39"/>
      <c r="I147" s="39"/>
      <c r="J147" s="39"/>
      <c r="K147" s="39"/>
      <c r="L147" s="39"/>
      <c r="M147" s="39"/>
      <c r="N147" s="39"/>
      <c r="O147" s="39"/>
      <c r="P147" s="39"/>
      <c r="Q147" s="39"/>
      <c r="R147" s="39"/>
      <c r="S147" s="124"/>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row>
    <row r="148" spans="1:73" ht="12" customHeight="1">
      <c r="A148" s="292" t="s">
        <v>286</v>
      </c>
      <c r="B148" s="297"/>
      <c r="C148" s="116" t="s">
        <v>237</v>
      </c>
      <c r="D148" s="123"/>
      <c r="E148" s="39"/>
      <c r="F148" s="39"/>
      <c r="G148" s="39"/>
      <c r="H148" s="39"/>
      <c r="I148" s="39"/>
      <c r="J148" s="39"/>
      <c r="K148" s="39"/>
      <c r="L148" s="39"/>
      <c r="M148" s="39"/>
      <c r="N148" s="39"/>
      <c r="O148" s="39"/>
      <c r="P148" s="39"/>
      <c r="Q148" s="39"/>
      <c r="R148" s="39"/>
      <c r="S148" s="124"/>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row>
    <row r="149" spans="1:73" ht="12" customHeight="1">
      <c r="A149" s="292" t="s">
        <v>286</v>
      </c>
      <c r="B149" s="297"/>
      <c r="C149" s="116" t="s">
        <v>13</v>
      </c>
      <c r="D149" s="123"/>
      <c r="E149" s="39"/>
      <c r="F149" s="39"/>
      <c r="G149" s="39"/>
      <c r="H149" s="39"/>
      <c r="I149" s="39"/>
      <c r="J149" s="39"/>
      <c r="K149" s="39"/>
      <c r="L149" s="39"/>
      <c r="M149" s="39"/>
      <c r="N149" s="39"/>
      <c r="O149" s="39"/>
      <c r="P149" s="39"/>
      <c r="Q149" s="39"/>
      <c r="R149" s="39"/>
      <c r="S149" s="124"/>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row>
    <row r="150" spans="1:73" ht="12" customHeight="1">
      <c r="A150" s="292" t="s">
        <v>286</v>
      </c>
      <c r="B150" s="297"/>
      <c r="C150" s="116" t="s">
        <v>238</v>
      </c>
      <c r="D150" s="123"/>
      <c r="E150" s="39"/>
      <c r="F150" s="39"/>
      <c r="G150" s="39"/>
      <c r="H150" s="39"/>
      <c r="I150" s="39"/>
      <c r="J150" s="39"/>
      <c r="K150" s="39"/>
      <c r="L150" s="39"/>
      <c r="M150" s="39"/>
      <c r="N150" s="39"/>
      <c r="O150" s="39"/>
      <c r="P150" s="39"/>
      <c r="Q150" s="39"/>
      <c r="R150" s="39"/>
      <c r="S150" s="124"/>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row>
    <row r="151" spans="1:73" ht="12" customHeight="1">
      <c r="A151" s="292" t="s">
        <v>286</v>
      </c>
      <c r="B151" s="297"/>
      <c r="C151" s="136" t="s">
        <v>291</v>
      </c>
      <c r="D151" s="120"/>
      <c r="E151" s="121"/>
      <c r="F151" s="121"/>
      <c r="G151" s="121"/>
      <c r="H151" s="121"/>
      <c r="I151" s="121"/>
      <c r="J151" s="121"/>
      <c r="K151" s="121"/>
      <c r="L151" s="121"/>
      <c r="M151" s="121"/>
      <c r="N151" s="121"/>
      <c r="O151" s="121"/>
      <c r="P151" s="121"/>
      <c r="Q151" s="121"/>
      <c r="R151" s="121"/>
      <c r="S151" s="122"/>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row>
    <row r="152" spans="1:73" ht="12" customHeight="1">
      <c r="A152" s="292" t="s">
        <v>286</v>
      </c>
      <c r="B152" s="297"/>
      <c r="C152" s="136" t="s">
        <v>292</v>
      </c>
      <c r="D152" s="120"/>
      <c r="E152" s="121"/>
      <c r="F152" s="121"/>
      <c r="G152" s="121"/>
      <c r="H152" s="121"/>
      <c r="I152" s="121"/>
      <c r="J152" s="121"/>
      <c r="K152" s="121"/>
      <c r="L152" s="121"/>
      <c r="M152" s="121"/>
      <c r="N152" s="121"/>
      <c r="O152" s="121"/>
      <c r="P152" s="121"/>
      <c r="Q152" s="121"/>
      <c r="R152" s="121"/>
      <c r="S152" s="122"/>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row>
    <row r="153" spans="1:73" ht="12" customHeight="1">
      <c r="A153" s="292" t="s">
        <v>286</v>
      </c>
      <c r="B153" s="297"/>
      <c r="C153" s="136" t="s">
        <v>293</v>
      </c>
      <c r="D153" s="120"/>
      <c r="E153" s="121"/>
      <c r="F153" s="121"/>
      <c r="G153" s="121"/>
      <c r="H153" s="121"/>
      <c r="I153" s="121"/>
      <c r="J153" s="121"/>
      <c r="K153" s="121"/>
      <c r="L153" s="121"/>
      <c r="M153" s="121"/>
      <c r="N153" s="121"/>
      <c r="O153" s="121"/>
      <c r="P153" s="121"/>
      <c r="Q153" s="121"/>
      <c r="R153" s="121"/>
      <c r="S153" s="122"/>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row>
    <row r="154" spans="1:73" ht="12" customHeight="1">
      <c r="A154" s="292" t="s">
        <v>286</v>
      </c>
      <c r="B154" s="297"/>
      <c r="C154" s="136" t="s">
        <v>294</v>
      </c>
      <c r="D154" s="120"/>
      <c r="E154" s="121"/>
      <c r="F154" s="121"/>
      <c r="G154" s="121"/>
      <c r="H154" s="121"/>
      <c r="I154" s="121"/>
      <c r="J154" s="121"/>
      <c r="K154" s="121"/>
      <c r="L154" s="121"/>
      <c r="M154" s="121"/>
      <c r="N154" s="121"/>
      <c r="O154" s="121"/>
      <c r="P154" s="121"/>
      <c r="Q154" s="121"/>
      <c r="R154" s="121"/>
      <c r="S154" s="122"/>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row>
    <row r="155" spans="1:73" ht="12" customHeight="1">
      <c r="A155" s="292" t="s">
        <v>286</v>
      </c>
      <c r="B155" s="297"/>
      <c r="C155" s="136" t="s">
        <v>295</v>
      </c>
      <c r="D155" s="120"/>
      <c r="E155" s="40"/>
      <c r="F155" s="40"/>
      <c r="G155" s="40"/>
      <c r="H155" s="40"/>
      <c r="I155" s="40"/>
      <c r="J155" s="40"/>
      <c r="K155" s="40"/>
      <c r="L155" s="40"/>
      <c r="M155" s="40"/>
      <c r="N155" s="40"/>
      <c r="O155" s="40"/>
      <c r="P155" s="40"/>
      <c r="Q155" s="40"/>
      <c r="R155" s="40"/>
      <c r="S155" s="122"/>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row>
    <row r="156" spans="1:73" ht="12" customHeight="1">
      <c r="A156" s="292" t="s">
        <v>286</v>
      </c>
      <c r="B156" s="297"/>
      <c r="C156" s="136" t="s">
        <v>296</v>
      </c>
      <c r="D156" s="120"/>
      <c r="E156" s="40"/>
      <c r="F156" s="40"/>
      <c r="G156" s="40"/>
      <c r="H156" s="40"/>
      <c r="I156" s="40"/>
      <c r="J156" s="40"/>
      <c r="K156" s="40"/>
      <c r="L156" s="40"/>
      <c r="M156" s="40"/>
      <c r="N156" s="40"/>
      <c r="O156" s="40"/>
      <c r="P156" s="40"/>
      <c r="Q156" s="40"/>
      <c r="R156" s="40"/>
      <c r="S156" s="122"/>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row>
    <row r="157" spans="1:73" ht="12" customHeight="1">
      <c r="A157" s="292" t="s">
        <v>286</v>
      </c>
      <c r="B157" s="297"/>
      <c r="C157" s="136" t="s">
        <v>48</v>
      </c>
      <c r="D157" s="120"/>
      <c r="E157" s="40"/>
      <c r="F157" s="40"/>
      <c r="G157" s="40"/>
      <c r="H157" s="40"/>
      <c r="I157" s="40"/>
      <c r="J157" s="40"/>
      <c r="K157" s="40"/>
      <c r="L157" s="40"/>
      <c r="M157" s="40"/>
      <c r="N157" s="40"/>
      <c r="O157" s="40"/>
      <c r="P157" s="40"/>
      <c r="Q157" s="40"/>
      <c r="R157" s="40"/>
      <c r="S157" s="122"/>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row>
    <row r="158" spans="1:73" ht="12" customHeight="1">
      <c r="A158" s="292" t="s">
        <v>286</v>
      </c>
      <c r="B158" s="297"/>
      <c r="C158" s="136" t="s">
        <v>49</v>
      </c>
      <c r="D158" s="120"/>
      <c r="E158" s="40"/>
      <c r="F158" s="40"/>
      <c r="G158" s="40"/>
      <c r="H158" s="40"/>
      <c r="I158" s="40"/>
      <c r="J158" s="40"/>
      <c r="K158" s="40"/>
      <c r="L158" s="40"/>
      <c r="M158" s="40"/>
      <c r="N158" s="40"/>
      <c r="O158" s="40"/>
      <c r="P158" s="40"/>
      <c r="Q158" s="40"/>
      <c r="R158" s="40"/>
      <c r="S158" s="122"/>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row>
    <row r="159" spans="1:73" ht="12" customHeight="1">
      <c r="A159" s="292" t="s">
        <v>286</v>
      </c>
      <c r="B159" s="297"/>
      <c r="C159" s="116" t="s">
        <v>297</v>
      </c>
      <c r="D159" s="123"/>
      <c r="E159" s="39"/>
      <c r="F159" s="39"/>
      <c r="G159" s="39"/>
      <c r="H159" s="39"/>
      <c r="I159" s="39"/>
      <c r="J159" s="39"/>
      <c r="K159" s="39"/>
      <c r="L159" s="39"/>
      <c r="M159" s="39"/>
      <c r="N159" s="39"/>
      <c r="O159" s="39"/>
      <c r="P159" s="39"/>
      <c r="Q159" s="39"/>
      <c r="R159" s="39"/>
      <c r="S159" s="124"/>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row>
    <row r="160" spans="1:73" ht="12" customHeight="1">
      <c r="A160" s="292" t="s">
        <v>286</v>
      </c>
      <c r="B160" s="297"/>
      <c r="C160" s="116" t="s">
        <v>298</v>
      </c>
      <c r="D160" s="123"/>
      <c r="E160" s="39"/>
      <c r="F160" s="39"/>
      <c r="G160" s="39"/>
      <c r="H160" s="39"/>
      <c r="I160" s="39"/>
      <c r="J160" s="39"/>
      <c r="K160" s="39"/>
      <c r="L160" s="39"/>
      <c r="M160" s="39"/>
      <c r="N160" s="39"/>
      <c r="O160" s="39"/>
      <c r="P160" s="39"/>
      <c r="Q160" s="39"/>
      <c r="R160" s="39"/>
      <c r="S160" s="124"/>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row>
    <row r="161" spans="1:73" ht="12" customHeight="1">
      <c r="A161" s="292" t="s">
        <v>286</v>
      </c>
      <c r="B161" s="297"/>
      <c r="C161" s="116" t="s">
        <v>299</v>
      </c>
      <c r="D161" s="123"/>
      <c r="E161" s="39"/>
      <c r="F161" s="39"/>
      <c r="G161" s="39"/>
      <c r="H161" s="39"/>
      <c r="I161" s="39"/>
      <c r="J161" s="39"/>
      <c r="K161" s="39"/>
      <c r="L161" s="39"/>
      <c r="M161" s="39"/>
      <c r="N161" s="39"/>
      <c r="O161" s="39"/>
      <c r="P161" s="39"/>
      <c r="Q161" s="39"/>
      <c r="R161" s="39"/>
      <c r="S161" s="124"/>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row>
    <row r="162" spans="1:73" ht="12" customHeight="1">
      <c r="A162" s="292" t="s">
        <v>286</v>
      </c>
      <c r="B162" s="297"/>
      <c r="C162" s="116" t="s">
        <v>300</v>
      </c>
      <c r="D162" s="123"/>
      <c r="E162" s="39"/>
      <c r="F162" s="39"/>
      <c r="G162" s="39"/>
      <c r="H162" s="39"/>
      <c r="I162" s="39"/>
      <c r="J162" s="39"/>
      <c r="K162" s="39"/>
      <c r="L162" s="39"/>
      <c r="M162" s="39"/>
      <c r="N162" s="39"/>
      <c r="O162" s="39"/>
      <c r="P162" s="39"/>
      <c r="Q162" s="39"/>
      <c r="R162" s="39"/>
      <c r="S162" s="124"/>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row>
    <row r="163" spans="1:73" ht="12" customHeight="1">
      <c r="A163" s="292" t="s">
        <v>286</v>
      </c>
      <c r="B163" s="297"/>
      <c r="C163" s="28" t="s">
        <v>37</v>
      </c>
      <c r="D163" s="120"/>
      <c r="E163" s="121"/>
      <c r="F163" s="121"/>
      <c r="G163" s="121"/>
      <c r="H163" s="121"/>
      <c r="I163" s="121"/>
      <c r="J163" s="121"/>
      <c r="K163" s="121"/>
      <c r="L163" s="121"/>
      <c r="M163" s="121"/>
      <c r="N163" s="121"/>
      <c r="O163" s="121"/>
      <c r="P163" s="121"/>
      <c r="Q163" s="121"/>
      <c r="R163" s="121"/>
      <c r="S163" s="122"/>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row>
    <row r="164" spans="1:73" ht="12" customHeight="1">
      <c r="A164" s="292" t="s">
        <v>286</v>
      </c>
      <c r="B164" s="297"/>
      <c r="C164" s="28" t="s">
        <v>38</v>
      </c>
      <c r="D164" s="120"/>
      <c r="E164" s="121"/>
      <c r="F164" s="121"/>
      <c r="G164" s="121"/>
      <c r="H164" s="121"/>
      <c r="I164" s="121"/>
      <c r="J164" s="121"/>
      <c r="K164" s="121"/>
      <c r="L164" s="121"/>
      <c r="M164" s="121"/>
      <c r="N164" s="121"/>
      <c r="O164" s="121"/>
      <c r="P164" s="121"/>
      <c r="Q164" s="121"/>
      <c r="R164" s="121"/>
      <c r="S164" s="122"/>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row>
    <row r="165" spans="1:73" ht="12" customHeight="1">
      <c r="A165" s="292" t="s">
        <v>286</v>
      </c>
      <c r="B165" s="297"/>
      <c r="C165" s="28" t="s">
        <v>39</v>
      </c>
      <c r="D165" s="120"/>
      <c r="E165" s="121"/>
      <c r="F165" s="121"/>
      <c r="G165" s="121"/>
      <c r="H165" s="121"/>
      <c r="I165" s="121"/>
      <c r="J165" s="121"/>
      <c r="K165" s="121"/>
      <c r="L165" s="121"/>
      <c r="M165" s="121"/>
      <c r="N165" s="121"/>
      <c r="O165" s="121"/>
      <c r="P165" s="121"/>
      <c r="Q165" s="121"/>
      <c r="R165" s="121"/>
      <c r="S165" s="122"/>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row>
    <row r="166" spans="1:73" ht="12" customHeight="1">
      <c r="A166" s="292" t="s">
        <v>286</v>
      </c>
      <c r="B166" s="297"/>
      <c r="C166" s="28" t="s">
        <v>40</v>
      </c>
      <c r="D166" s="120"/>
      <c r="E166" s="121"/>
      <c r="F166" s="121"/>
      <c r="G166" s="121"/>
      <c r="H166" s="121"/>
      <c r="I166" s="121"/>
      <c r="J166" s="121"/>
      <c r="K166" s="121"/>
      <c r="L166" s="121"/>
      <c r="M166" s="121"/>
      <c r="N166" s="121"/>
      <c r="O166" s="121"/>
      <c r="P166" s="121"/>
      <c r="Q166" s="121"/>
      <c r="R166" s="121"/>
      <c r="S166" s="122"/>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row>
    <row r="167" spans="1:73" ht="12" customHeight="1">
      <c r="A167" s="292" t="s">
        <v>286</v>
      </c>
      <c r="B167" s="297"/>
      <c r="C167" s="28" t="s">
        <v>41</v>
      </c>
      <c r="D167" s="120"/>
      <c r="E167" s="121"/>
      <c r="F167" s="121"/>
      <c r="G167" s="121"/>
      <c r="H167" s="121"/>
      <c r="I167" s="121"/>
      <c r="J167" s="121"/>
      <c r="K167" s="121"/>
      <c r="L167" s="121"/>
      <c r="M167" s="121"/>
      <c r="N167" s="121"/>
      <c r="O167" s="121"/>
      <c r="P167" s="121"/>
      <c r="Q167" s="121"/>
      <c r="R167" s="121"/>
      <c r="S167" s="122"/>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row>
    <row r="168" spans="1:73" ht="12" customHeight="1">
      <c r="A168" s="292" t="s">
        <v>286</v>
      </c>
      <c r="B168" s="296" t="s">
        <v>195</v>
      </c>
      <c r="C168" s="155" t="s">
        <v>191</v>
      </c>
      <c r="D168" s="156"/>
      <c r="E168" s="117">
        <v>2</v>
      </c>
      <c r="F168" s="117">
        <v>2</v>
      </c>
      <c r="G168" s="117">
        <v>1</v>
      </c>
      <c r="H168" s="117">
        <v>1</v>
      </c>
      <c r="I168" s="117"/>
      <c r="J168" s="117"/>
      <c r="K168" s="117">
        <v>2</v>
      </c>
      <c r="L168" s="117"/>
      <c r="M168" s="117">
        <v>3</v>
      </c>
      <c r="N168" s="117">
        <v>1</v>
      </c>
      <c r="O168" s="117">
        <v>2</v>
      </c>
      <c r="P168" s="117"/>
      <c r="Q168" s="117">
        <v>2</v>
      </c>
      <c r="R168" s="117"/>
      <c r="S168" s="119">
        <v>1</v>
      </c>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row>
    <row r="169" spans="1:73" ht="12" customHeight="1">
      <c r="A169" s="292" t="s">
        <v>286</v>
      </c>
      <c r="B169" s="297"/>
      <c r="C169" s="116" t="s">
        <v>220</v>
      </c>
      <c r="D169" s="123"/>
      <c r="E169" s="39"/>
      <c r="F169" s="39"/>
      <c r="G169" s="39"/>
      <c r="H169" s="39"/>
      <c r="I169" s="39"/>
      <c r="J169" s="39"/>
      <c r="K169" s="39">
        <v>2</v>
      </c>
      <c r="L169" s="39"/>
      <c r="M169" s="39"/>
      <c r="N169" s="39"/>
      <c r="O169" s="39"/>
      <c r="P169" s="39"/>
      <c r="Q169" s="39"/>
      <c r="R169" s="39"/>
      <c r="S169" s="124"/>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row>
    <row r="170" spans="1:73" ht="12" customHeight="1">
      <c r="A170" s="292" t="s">
        <v>286</v>
      </c>
      <c r="B170" s="297"/>
      <c r="C170" s="116" t="s">
        <v>221</v>
      </c>
      <c r="D170" s="123"/>
      <c r="E170" s="39"/>
      <c r="F170" s="39"/>
      <c r="G170" s="39"/>
      <c r="H170" s="39"/>
      <c r="I170" s="39"/>
      <c r="J170" s="39"/>
      <c r="K170" s="39"/>
      <c r="L170" s="39"/>
      <c r="M170" s="39"/>
      <c r="N170" s="39"/>
      <c r="O170" s="39"/>
      <c r="P170" s="39"/>
      <c r="Q170" s="39"/>
      <c r="R170" s="39"/>
      <c r="S170" s="124"/>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row>
    <row r="171" spans="1:73" ht="12" customHeight="1">
      <c r="A171" s="292" t="s">
        <v>286</v>
      </c>
      <c r="B171" s="297"/>
      <c r="C171" s="116" t="s">
        <v>222</v>
      </c>
      <c r="D171" s="123"/>
      <c r="E171" s="39"/>
      <c r="F171" s="39"/>
      <c r="G171" s="39"/>
      <c r="H171" s="39"/>
      <c r="I171" s="39"/>
      <c r="J171" s="39"/>
      <c r="K171" s="39"/>
      <c r="L171" s="39"/>
      <c r="M171" s="39"/>
      <c r="N171" s="39"/>
      <c r="O171" s="39"/>
      <c r="P171" s="39"/>
      <c r="Q171" s="39"/>
      <c r="R171" s="39"/>
      <c r="S171" s="124"/>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row>
    <row r="172" spans="1:73" ht="12" customHeight="1">
      <c r="A172" s="292" t="s">
        <v>286</v>
      </c>
      <c r="B172" s="297"/>
      <c r="C172" s="116" t="s">
        <v>226</v>
      </c>
      <c r="D172" s="123"/>
      <c r="E172" s="39"/>
      <c r="F172" s="39"/>
      <c r="G172" s="39"/>
      <c r="H172" s="39"/>
      <c r="I172" s="39"/>
      <c r="J172" s="39"/>
      <c r="K172" s="39"/>
      <c r="L172" s="39"/>
      <c r="M172" s="39"/>
      <c r="N172" s="39"/>
      <c r="O172" s="39">
        <v>3</v>
      </c>
      <c r="P172" s="39"/>
      <c r="Q172" s="39"/>
      <c r="R172" s="39"/>
      <c r="S172" s="124">
        <v>1</v>
      </c>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row>
    <row r="173" spans="1:73" ht="12" customHeight="1">
      <c r="A173" s="292" t="s">
        <v>286</v>
      </c>
      <c r="B173" s="297"/>
      <c r="C173" s="116" t="s">
        <v>224</v>
      </c>
      <c r="D173" s="123"/>
      <c r="E173" s="39"/>
      <c r="F173" s="39"/>
      <c r="G173" s="39"/>
      <c r="H173" s="39"/>
      <c r="I173" s="39"/>
      <c r="J173" s="39"/>
      <c r="K173" s="39"/>
      <c r="L173" s="39"/>
      <c r="M173" s="39"/>
      <c r="N173" s="39"/>
      <c r="O173" s="39">
        <v>2</v>
      </c>
      <c r="P173" s="39"/>
      <c r="Q173" s="39"/>
      <c r="R173" s="39"/>
      <c r="S173" s="124"/>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row>
    <row r="174" spans="1:73" ht="12" customHeight="1">
      <c r="A174" s="292" t="s">
        <v>286</v>
      </c>
      <c r="B174" s="297"/>
      <c r="C174" s="28" t="s">
        <v>216</v>
      </c>
      <c r="D174" s="120"/>
      <c r="E174" s="121"/>
      <c r="F174" s="121"/>
      <c r="G174" s="121"/>
      <c r="H174" s="121"/>
      <c r="I174" s="121"/>
      <c r="J174" s="121">
        <v>1</v>
      </c>
      <c r="K174" s="121">
        <v>1</v>
      </c>
      <c r="L174" s="121"/>
      <c r="M174" s="121"/>
      <c r="N174" s="121">
        <v>1</v>
      </c>
      <c r="O174" s="121"/>
      <c r="P174" s="121">
        <v>1</v>
      </c>
      <c r="Q174" s="121">
        <v>1</v>
      </c>
      <c r="R174" s="121"/>
      <c r="S174" s="122"/>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row>
    <row r="175" spans="1:73" ht="12" customHeight="1">
      <c r="A175" s="292" t="s">
        <v>286</v>
      </c>
      <c r="B175" s="297"/>
      <c r="C175" s="28" t="s">
        <v>217</v>
      </c>
      <c r="D175" s="120"/>
      <c r="E175" s="121"/>
      <c r="F175" s="121"/>
      <c r="G175" s="121"/>
      <c r="H175" s="121"/>
      <c r="I175" s="121"/>
      <c r="J175" s="121"/>
      <c r="K175" s="121"/>
      <c r="L175" s="121"/>
      <c r="M175" s="121"/>
      <c r="N175" s="121"/>
      <c r="O175" s="121"/>
      <c r="P175" s="121"/>
      <c r="Q175" s="121"/>
      <c r="R175" s="121"/>
      <c r="S175" s="122"/>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row>
    <row r="176" spans="1:73" ht="12" customHeight="1">
      <c r="A176" s="292" t="s">
        <v>286</v>
      </c>
      <c r="B176" s="297"/>
      <c r="C176" s="116" t="s">
        <v>288</v>
      </c>
      <c r="D176" s="123"/>
      <c r="E176" s="39"/>
      <c r="F176" s="39"/>
      <c r="G176" s="39"/>
      <c r="H176" s="39"/>
      <c r="I176" s="39"/>
      <c r="J176" s="39"/>
      <c r="K176" s="39"/>
      <c r="L176" s="39"/>
      <c r="M176" s="39"/>
      <c r="N176" s="39"/>
      <c r="O176" s="39"/>
      <c r="P176" s="39"/>
      <c r="Q176" s="39"/>
      <c r="R176" s="39"/>
      <c r="S176" s="124"/>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row>
    <row r="177" spans="1:73" ht="12" customHeight="1">
      <c r="A177" s="292" t="s">
        <v>286</v>
      </c>
      <c r="B177" s="297"/>
      <c r="C177" s="132" t="s">
        <v>289</v>
      </c>
      <c r="D177" s="123"/>
      <c r="E177" s="39"/>
      <c r="F177" s="39"/>
      <c r="G177" s="39"/>
      <c r="H177" s="39"/>
      <c r="I177" s="39"/>
      <c r="J177" s="39"/>
      <c r="K177" s="39"/>
      <c r="L177" s="39"/>
      <c r="M177" s="39"/>
      <c r="N177" s="39"/>
      <c r="O177" s="39"/>
      <c r="P177" s="39"/>
      <c r="Q177" s="39"/>
      <c r="R177" s="39"/>
      <c r="S177" s="124"/>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row>
    <row r="178" spans="1:73" ht="12" customHeight="1">
      <c r="A178" s="292" t="s">
        <v>286</v>
      </c>
      <c r="B178" s="297"/>
      <c r="C178" s="28" t="s">
        <v>290</v>
      </c>
      <c r="D178" s="120">
        <v>25</v>
      </c>
      <c r="E178" s="121">
        <v>65</v>
      </c>
      <c r="F178" s="121">
        <v>47</v>
      </c>
      <c r="G178" s="121">
        <v>49</v>
      </c>
      <c r="H178" s="121">
        <v>28</v>
      </c>
      <c r="I178" s="121">
        <v>26</v>
      </c>
      <c r="J178" s="121">
        <v>32</v>
      </c>
      <c r="K178" s="121">
        <v>34</v>
      </c>
      <c r="L178" s="121">
        <v>22</v>
      </c>
      <c r="M178" s="121">
        <v>25</v>
      </c>
      <c r="N178" s="121">
        <v>22</v>
      </c>
      <c r="O178" s="121">
        <v>31</v>
      </c>
      <c r="P178" s="121">
        <v>29</v>
      </c>
      <c r="Q178" s="121">
        <v>23</v>
      </c>
      <c r="R178" s="121">
        <v>15</v>
      </c>
      <c r="S178" s="122">
        <v>19</v>
      </c>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row>
    <row r="179" spans="1:73" ht="12" customHeight="1">
      <c r="A179" s="292" t="s">
        <v>286</v>
      </c>
      <c r="B179" s="297"/>
      <c r="C179" s="116" t="s">
        <v>228</v>
      </c>
      <c r="D179" s="123">
        <v>8</v>
      </c>
      <c r="E179" s="39">
        <v>13</v>
      </c>
      <c r="F179" s="39">
        <v>9</v>
      </c>
      <c r="G179" s="39">
        <v>14</v>
      </c>
      <c r="H179" s="39">
        <v>7</v>
      </c>
      <c r="I179" s="39">
        <v>6</v>
      </c>
      <c r="J179" s="39">
        <v>9</v>
      </c>
      <c r="K179" s="39">
        <v>10</v>
      </c>
      <c r="L179" s="39">
        <v>8</v>
      </c>
      <c r="M179" s="39">
        <v>11</v>
      </c>
      <c r="N179" s="39">
        <v>9</v>
      </c>
      <c r="O179" s="39">
        <v>10</v>
      </c>
      <c r="P179" s="39">
        <v>11</v>
      </c>
      <c r="Q179" s="39">
        <v>8</v>
      </c>
      <c r="R179" s="39">
        <v>9</v>
      </c>
      <c r="S179" s="124">
        <v>4</v>
      </c>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row>
    <row r="180" spans="1:73" ht="12" customHeight="1">
      <c r="A180" s="292" t="s">
        <v>286</v>
      </c>
      <c r="B180" s="297"/>
      <c r="C180" s="116" t="s">
        <v>229</v>
      </c>
      <c r="D180" s="123"/>
      <c r="E180" s="39"/>
      <c r="F180" s="39"/>
      <c r="G180" s="39"/>
      <c r="H180" s="39"/>
      <c r="I180" s="39"/>
      <c r="J180" s="39"/>
      <c r="K180" s="39"/>
      <c r="L180" s="39">
        <v>1</v>
      </c>
      <c r="M180" s="39">
        <v>1</v>
      </c>
      <c r="N180" s="39"/>
      <c r="O180" s="39">
        <v>2</v>
      </c>
      <c r="P180" s="39"/>
      <c r="Q180" s="39"/>
      <c r="R180" s="39">
        <v>3</v>
      </c>
      <c r="S180" s="124"/>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row>
    <row r="181" spans="1:73" ht="12" customHeight="1">
      <c r="A181" s="292" t="s">
        <v>286</v>
      </c>
      <c r="B181" s="297"/>
      <c r="C181" s="116" t="s">
        <v>230</v>
      </c>
      <c r="D181" s="123"/>
      <c r="E181" s="39"/>
      <c r="F181" s="39"/>
      <c r="G181" s="39"/>
      <c r="H181" s="39"/>
      <c r="I181" s="39"/>
      <c r="J181" s="39"/>
      <c r="K181" s="39"/>
      <c r="L181" s="39"/>
      <c r="M181" s="39"/>
      <c r="N181" s="39"/>
      <c r="O181" s="39">
        <v>1</v>
      </c>
      <c r="P181" s="39">
        <v>1</v>
      </c>
      <c r="Q181" s="39"/>
      <c r="R181" s="39"/>
      <c r="S181" s="124"/>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row>
    <row r="182" spans="1:73" ht="12" customHeight="1">
      <c r="A182" s="292" t="s">
        <v>286</v>
      </c>
      <c r="B182" s="297"/>
      <c r="C182" s="132" t="s">
        <v>231</v>
      </c>
      <c r="D182" s="123"/>
      <c r="E182" s="39"/>
      <c r="F182" s="39"/>
      <c r="G182" s="39"/>
      <c r="H182" s="39"/>
      <c r="I182" s="39"/>
      <c r="J182" s="39"/>
      <c r="K182" s="39"/>
      <c r="L182" s="39"/>
      <c r="M182" s="39"/>
      <c r="N182" s="39"/>
      <c r="O182" s="39"/>
      <c r="P182" s="39"/>
      <c r="Q182" s="39"/>
      <c r="R182" s="39"/>
      <c r="S182" s="124"/>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row>
    <row r="183" spans="1:73" ht="12" customHeight="1">
      <c r="A183" s="292" t="s">
        <v>286</v>
      </c>
      <c r="B183" s="297"/>
      <c r="C183" s="132" t="s">
        <v>232</v>
      </c>
      <c r="D183" s="123"/>
      <c r="E183" s="39"/>
      <c r="F183" s="39"/>
      <c r="G183" s="39"/>
      <c r="H183" s="39"/>
      <c r="I183" s="39"/>
      <c r="J183" s="39"/>
      <c r="K183" s="39"/>
      <c r="L183" s="39"/>
      <c r="M183" s="39"/>
      <c r="N183" s="39"/>
      <c r="O183" s="39"/>
      <c r="P183" s="39"/>
      <c r="Q183" s="39"/>
      <c r="R183" s="39"/>
      <c r="S183" s="124"/>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row>
    <row r="184" spans="1:73" ht="12" customHeight="1">
      <c r="A184" s="292" t="s">
        <v>286</v>
      </c>
      <c r="B184" s="297"/>
      <c r="C184" s="132" t="s">
        <v>233</v>
      </c>
      <c r="D184" s="123"/>
      <c r="E184" s="39"/>
      <c r="F184" s="39"/>
      <c r="G184" s="39"/>
      <c r="H184" s="39"/>
      <c r="I184" s="39"/>
      <c r="J184" s="39"/>
      <c r="K184" s="39"/>
      <c r="L184" s="39"/>
      <c r="M184" s="39"/>
      <c r="N184" s="39"/>
      <c r="O184" s="39"/>
      <c r="P184" s="39"/>
      <c r="Q184" s="39"/>
      <c r="R184" s="39"/>
      <c r="S184" s="124"/>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row>
    <row r="185" spans="1:73" ht="12" customHeight="1">
      <c r="A185" s="292" t="s">
        <v>286</v>
      </c>
      <c r="B185" s="297"/>
      <c r="C185" s="157" t="s">
        <v>234</v>
      </c>
      <c r="D185" s="147"/>
      <c r="E185" s="148"/>
      <c r="F185" s="148"/>
      <c r="G185" s="148"/>
      <c r="H185" s="148"/>
      <c r="I185" s="148"/>
      <c r="J185" s="148"/>
      <c r="K185" s="148"/>
      <c r="L185" s="148"/>
      <c r="M185" s="148"/>
      <c r="N185" s="148"/>
      <c r="O185" s="148"/>
      <c r="P185" s="148"/>
      <c r="Q185" s="148"/>
      <c r="R185" s="148"/>
      <c r="S185" s="14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row>
    <row r="186" spans="1:73" ht="12" customHeight="1">
      <c r="A186" s="292" t="s">
        <v>286</v>
      </c>
      <c r="B186" s="297"/>
      <c r="C186" s="116" t="s">
        <v>10</v>
      </c>
      <c r="D186" s="123"/>
      <c r="E186" s="39">
        <v>1</v>
      </c>
      <c r="F186" s="39"/>
      <c r="G186" s="39"/>
      <c r="H186" s="39"/>
      <c r="I186" s="39"/>
      <c r="J186" s="39"/>
      <c r="K186" s="39"/>
      <c r="L186" s="39"/>
      <c r="M186" s="39"/>
      <c r="N186" s="39"/>
      <c r="O186" s="39"/>
      <c r="P186" s="39"/>
      <c r="Q186" s="39"/>
      <c r="R186" s="39"/>
      <c r="S186" s="124"/>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row>
    <row r="187" spans="1:73" ht="12" customHeight="1">
      <c r="A187" s="292" t="s">
        <v>286</v>
      </c>
      <c r="B187" s="297"/>
      <c r="C187" s="116" t="s">
        <v>11</v>
      </c>
      <c r="D187" s="123"/>
      <c r="E187" s="39"/>
      <c r="F187" s="39"/>
      <c r="G187" s="39"/>
      <c r="H187" s="39"/>
      <c r="I187" s="39"/>
      <c r="J187" s="39"/>
      <c r="K187" s="39"/>
      <c r="L187" s="39"/>
      <c r="M187" s="39"/>
      <c r="N187" s="39"/>
      <c r="O187" s="39"/>
      <c r="P187" s="39"/>
      <c r="Q187" s="39"/>
      <c r="R187" s="39"/>
      <c r="S187" s="124"/>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row>
    <row r="188" spans="1:73" ht="12" customHeight="1">
      <c r="A188" s="292" t="s">
        <v>286</v>
      </c>
      <c r="B188" s="297"/>
      <c r="C188" s="116" t="s">
        <v>237</v>
      </c>
      <c r="D188" s="123"/>
      <c r="E188" s="39"/>
      <c r="F188" s="39"/>
      <c r="G188" s="39"/>
      <c r="H188" s="39"/>
      <c r="I188" s="39"/>
      <c r="J188" s="39"/>
      <c r="K188" s="39"/>
      <c r="L188" s="39"/>
      <c r="M188" s="39"/>
      <c r="N188" s="39"/>
      <c r="O188" s="39"/>
      <c r="P188" s="39"/>
      <c r="Q188" s="39"/>
      <c r="R188" s="39"/>
      <c r="S188" s="124"/>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row>
    <row r="189" spans="1:73" ht="12" customHeight="1">
      <c r="A189" s="292" t="s">
        <v>286</v>
      </c>
      <c r="B189" s="297"/>
      <c r="C189" s="116" t="s">
        <v>13</v>
      </c>
      <c r="D189" s="123"/>
      <c r="E189" s="39"/>
      <c r="F189" s="39"/>
      <c r="G189" s="39"/>
      <c r="H189" s="39"/>
      <c r="I189" s="39"/>
      <c r="J189" s="39"/>
      <c r="K189" s="39"/>
      <c r="L189" s="39"/>
      <c r="M189" s="39"/>
      <c r="N189" s="39"/>
      <c r="O189" s="39"/>
      <c r="P189" s="39"/>
      <c r="Q189" s="39"/>
      <c r="R189" s="39"/>
      <c r="S189" s="124"/>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row>
    <row r="190" spans="1:73" ht="12" customHeight="1">
      <c r="A190" s="292" t="s">
        <v>286</v>
      </c>
      <c r="B190" s="297"/>
      <c r="C190" s="116" t="s">
        <v>238</v>
      </c>
      <c r="D190" s="123"/>
      <c r="E190" s="39">
        <v>1</v>
      </c>
      <c r="F190" s="39">
        <v>1</v>
      </c>
      <c r="G190" s="39"/>
      <c r="H190" s="39"/>
      <c r="I190" s="39">
        <v>1</v>
      </c>
      <c r="J190" s="39">
        <v>4</v>
      </c>
      <c r="K190" s="39">
        <v>1</v>
      </c>
      <c r="L190" s="39">
        <v>1</v>
      </c>
      <c r="M190" s="39"/>
      <c r="N190" s="39"/>
      <c r="O190" s="39">
        <v>1</v>
      </c>
      <c r="P190" s="39"/>
      <c r="Q190" s="39"/>
      <c r="R190" s="39"/>
      <c r="S190" s="124"/>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row>
    <row r="191" spans="1:73" ht="12" customHeight="1">
      <c r="A191" s="292" t="s">
        <v>286</v>
      </c>
      <c r="B191" s="297"/>
      <c r="C191" s="136" t="s">
        <v>291</v>
      </c>
      <c r="D191" s="120"/>
      <c r="E191" s="121">
        <v>3</v>
      </c>
      <c r="F191" s="121">
        <v>3</v>
      </c>
      <c r="G191" s="121">
        <v>9</v>
      </c>
      <c r="H191" s="121">
        <v>6</v>
      </c>
      <c r="I191" s="121">
        <v>4</v>
      </c>
      <c r="J191" s="121">
        <v>3</v>
      </c>
      <c r="K191" s="121"/>
      <c r="L191" s="121"/>
      <c r="M191" s="121"/>
      <c r="N191" s="121"/>
      <c r="O191" s="121"/>
      <c r="P191" s="121">
        <v>1</v>
      </c>
      <c r="Q191" s="121"/>
      <c r="R191" s="121"/>
      <c r="S191" s="122"/>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row>
    <row r="192" spans="1:73" ht="12" customHeight="1">
      <c r="A192" s="292" t="s">
        <v>286</v>
      </c>
      <c r="B192" s="297"/>
      <c r="C192" s="129" t="s">
        <v>292</v>
      </c>
      <c r="D192" s="120"/>
      <c r="E192" s="40"/>
      <c r="F192" s="40"/>
      <c r="G192" s="40"/>
      <c r="H192" s="40"/>
      <c r="I192" s="40"/>
      <c r="J192" s="40"/>
      <c r="K192" s="40"/>
      <c r="L192" s="40"/>
      <c r="M192" s="40"/>
      <c r="N192" s="40"/>
      <c r="O192" s="40"/>
      <c r="P192" s="40"/>
      <c r="Q192" s="40"/>
      <c r="R192" s="40"/>
      <c r="S192" s="122"/>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row>
    <row r="193" spans="1:73" ht="12" customHeight="1">
      <c r="A193" s="292" t="s">
        <v>286</v>
      </c>
      <c r="B193" s="297"/>
      <c r="C193" s="129" t="s">
        <v>293</v>
      </c>
      <c r="D193" s="120"/>
      <c r="E193" s="40"/>
      <c r="F193" s="40"/>
      <c r="G193" s="40"/>
      <c r="H193" s="40"/>
      <c r="I193" s="40"/>
      <c r="J193" s="40"/>
      <c r="K193" s="40"/>
      <c r="L193" s="40"/>
      <c r="M193" s="40"/>
      <c r="N193" s="40"/>
      <c r="O193" s="40"/>
      <c r="P193" s="40"/>
      <c r="Q193" s="40"/>
      <c r="R193" s="40"/>
      <c r="S193" s="122"/>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row>
    <row r="194" spans="1:73" ht="12" customHeight="1">
      <c r="A194" s="292" t="s">
        <v>286</v>
      </c>
      <c r="B194" s="297"/>
      <c r="C194" s="129" t="s">
        <v>294</v>
      </c>
      <c r="D194" s="120"/>
      <c r="E194" s="40"/>
      <c r="F194" s="40"/>
      <c r="G194" s="40"/>
      <c r="H194" s="40"/>
      <c r="I194" s="40"/>
      <c r="J194" s="40"/>
      <c r="K194" s="40"/>
      <c r="L194" s="40"/>
      <c r="M194" s="40"/>
      <c r="N194" s="40"/>
      <c r="O194" s="40"/>
      <c r="P194" s="40"/>
      <c r="Q194" s="40"/>
      <c r="R194" s="40"/>
      <c r="S194" s="122"/>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row>
    <row r="195" spans="1:73" ht="12" customHeight="1">
      <c r="A195" s="292" t="s">
        <v>286</v>
      </c>
      <c r="B195" s="297"/>
      <c r="C195" s="129" t="s">
        <v>303</v>
      </c>
      <c r="D195" s="120">
        <v>4</v>
      </c>
      <c r="E195" s="40">
        <v>4</v>
      </c>
      <c r="F195" s="40">
        <v>2</v>
      </c>
      <c r="G195" s="40">
        <v>4</v>
      </c>
      <c r="H195" s="40">
        <v>2</v>
      </c>
      <c r="I195" s="40">
        <v>2</v>
      </c>
      <c r="J195" s="40"/>
      <c r="K195" s="40"/>
      <c r="L195" s="40"/>
      <c r="M195" s="40"/>
      <c r="N195" s="40"/>
      <c r="O195" s="40"/>
      <c r="P195" s="40"/>
      <c r="Q195" s="40"/>
      <c r="R195" s="40"/>
      <c r="S195" s="122"/>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row>
    <row r="196" spans="1:73" ht="12" customHeight="1">
      <c r="A196" s="292" t="s">
        <v>286</v>
      </c>
      <c r="B196" s="297"/>
      <c r="C196" s="129" t="s">
        <v>296</v>
      </c>
      <c r="D196" s="120"/>
      <c r="E196" s="40"/>
      <c r="F196" s="40"/>
      <c r="G196" s="40"/>
      <c r="H196" s="40"/>
      <c r="I196" s="40"/>
      <c r="J196" s="40"/>
      <c r="K196" s="40"/>
      <c r="L196" s="40"/>
      <c r="M196" s="40"/>
      <c r="N196" s="40"/>
      <c r="O196" s="40"/>
      <c r="P196" s="40"/>
      <c r="Q196" s="40"/>
      <c r="R196" s="40"/>
      <c r="S196" s="122"/>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row>
    <row r="197" spans="1:73" ht="12" customHeight="1">
      <c r="A197" s="292" t="s">
        <v>286</v>
      </c>
      <c r="B197" s="297"/>
      <c r="C197" s="129" t="s">
        <v>48</v>
      </c>
      <c r="D197" s="120"/>
      <c r="E197" s="40"/>
      <c r="F197" s="40"/>
      <c r="G197" s="40"/>
      <c r="H197" s="40"/>
      <c r="I197" s="40"/>
      <c r="J197" s="40"/>
      <c r="K197" s="40"/>
      <c r="L197" s="40"/>
      <c r="M197" s="40"/>
      <c r="N197" s="40"/>
      <c r="O197" s="40"/>
      <c r="P197" s="40"/>
      <c r="Q197" s="40"/>
      <c r="R197" s="40"/>
      <c r="S197" s="122"/>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row>
    <row r="198" spans="1:73" ht="12" customHeight="1">
      <c r="A198" s="292" t="s">
        <v>286</v>
      </c>
      <c r="B198" s="297"/>
      <c r="C198" s="129" t="s">
        <v>49</v>
      </c>
      <c r="D198" s="120"/>
      <c r="E198" s="40"/>
      <c r="F198" s="40"/>
      <c r="G198" s="40"/>
      <c r="H198" s="40"/>
      <c r="I198" s="40"/>
      <c r="J198" s="40"/>
      <c r="K198" s="40"/>
      <c r="L198" s="40"/>
      <c r="M198" s="40"/>
      <c r="N198" s="40"/>
      <c r="O198" s="40"/>
      <c r="P198" s="40"/>
      <c r="Q198" s="40"/>
      <c r="R198" s="40"/>
      <c r="S198" s="122"/>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row>
    <row r="199" spans="1:73" ht="12" customHeight="1">
      <c r="A199" s="292" t="s">
        <v>286</v>
      </c>
      <c r="B199" s="297"/>
      <c r="C199" s="116" t="s">
        <v>297</v>
      </c>
      <c r="D199" s="123">
        <v>2</v>
      </c>
      <c r="E199" s="39">
        <v>4</v>
      </c>
      <c r="F199" s="39">
        <v>14</v>
      </c>
      <c r="G199" s="39">
        <v>8</v>
      </c>
      <c r="H199" s="39">
        <v>6</v>
      </c>
      <c r="I199" s="39">
        <v>2</v>
      </c>
      <c r="J199" s="39">
        <v>4</v>
      </c>
      <c r="K199" s="39">
        <v>1</v>
      </c>
      <c r="L199" s="39">
        <v>2</v>
      </c>
      <c r="M199" s="39"/>
      <c r="N199" s="39">
        <v>2</v>
      </c>
      <c r="O199" s="39"/>
      <c r="P199" s="39"/>
      <c r="Q199" s="39"/>
      <c r="R199" s="39"/>
      <c r="S199" s="124">
        <v>1</v>
      </c>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row>
    <row r="200" spans="1:73" ht="12" customHeight="1">
      <c r="A200" s="292" t="s">
        <v>286</v>
      </c>
      <c r="B200" s="297"/>
      <c r="C200" s="132" t="s">
        <v>298</v>
      </c>
      <c r="D200" s="123"/>
      <c r="E200" s="39"/>
      <c r="F200" s="39"/>
      <c r="G200" s="39"/>
      <c r="H200" s="39"/>
      <c r="I200" s="39"/>
      <c r="J200" s="39"/>
      <c r="K200" s="39"/>
      <c r="L200" s="39"/>
      <c r="M200" s="39"/>
      <c r="N200" s="39"/>
      <c r="O200" s="39"/>
      <c r="P200" s="39"/>
      <c r="Q200" s="39"/>
      <c r="R200" s="39"/>
      <c r="S200" s="124"/>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row>
    <row r="201" spans="1:73" ht="12" customHeight="1">
      <c r="A201" s="292" t="s">
        <v>286</v>
      </c>
      <c r="B201" s="297"/>
      <c r="C201" s="132" t="s">
        <v>299</v>
      </c>
      <c r="D201" s="123"/>
      <c r="E201" s="39"/>
      <c r="F201" s="39"/>
      <c r="G201" s="39"/>
      <c r="H201" s="39"/>
      <c r="I201" s="39"/>
      <c r="J201" s="39"/>
      <c r="K201" s="39"/>
      <c r="L201" s="39"/>
      <c r="M201" s="39"/>
      <c r="N201" s="39"/>
      <c r="O201" s="39"/>
      <c r="P201" s="39"/>
      <c r="Q201" s="39"/>
      <c r="R201" s="39"/>
      <c r="S201" s="124"/>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row>
    <row r="202" spans="1:73" ht="12" customHeight="1">
      <c r="A202" s="292" t="s">
        <v>286</v>
      </c>
      <c r="B202" s="297"/>
      <c r="C202" s="132" t="s">
        <v>300</v>
      </c>
      <c r="D202" s="123"/>
      <c r="E202" s="39"/>
      <c r="F202" s="39"/>
      <c r="G202" s="39"/>
      <c r="H202" s="39"/>
      <c r="I202" s="39"/>
      <c r="J202" s="39"/>
      <c r="K202" s="39"/>
      <c r="L202" s="39"/>
      <c r="M202" s="39"/>
      <c r="N202" s="39"/>
      <c r="O202" s="39"/>
      <c r="P202" s="39"/>
      <c r="Q202" s="39"/>
      <c r="R202" s="39"/>
      <c r="S202" s="124"/>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row>
    <row r="203" spans="1:73" ht="12" customHeight="1">
      <c r="A203" s="292" t="s">
        <v>286</v>
      </c>
      <c r="B203" s="297"/>
      <c r="C203" s="42" t="s">
        <v>37</v>
      </c>
      <c r="D203" s="120"/>
      <c r="E203" s="40"/>
      <c r="F203" s="40"/>
      <c r="G203" s="40"/>
      <c r="H203" s="40"/>
      <c r="I203" s="40"/>
      <c r="J203" s="40"/>
      <c r="K203" s="40"/>
      <c r="L203" s="40"/>
      <c r="M203" s="40"/>
      <c r="N203" s="40"/>
      <c r="O203" s="40"/>
      <c r="P203" s="40"/>
      <c r="Q203" s="40"/>
      <c r="R203" s="40"/>
      <c r="S203" s="122"/>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row>
    <row r="204" spans="1:73" ht="12" customHeight="1">
      <c r="A204" s="292" t="s">
        <v>286</v>
      </c>
      <c r="B204" s="297"/>
      <c r="C204" s="28" t="s">
        <v>38</v>
      </c>
      <c r="D204" s="120"/>
      <c r="E204" s="121"/>
      <c r="F204" s="121"/>
      <c r="G204" s="121"/>
      <c r="H204" s="121"/>
      <c r="I204" s="121"/>
      <c r="J204" s="121"/>
      <c r="K204" s="121"/>
      <c r="L204" s="121"/>
      <c r="M204" s="121"/>
      <c r="N204" s="121"/>
      <c r="O204" s="121"/>
      <c r="P204" s="121"/>
      <c r="Q204" s="121"/>
      <c r="R204" s="121"/>
      <c r="S204" s="122"/>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row>
    <row r="205" spans="1:73" ht="12" customHeight="1">
      <c r="A205" s="292" t="s">
        <v>286</v>
      </c>
      <c r="B205" s="297"/>
      <c r="C205" s="28" t="s">
        <v>39</v>
      </c>
      <c r="D205" s="120"/>
      <c r="E205" s="121"/>
      <c r="F205" s="121"/>
      <c r="G205" s="121"/>
      <c r="H205" s="121"/>
      <c r="I205" s="121"/>
      <c r="J205" s="121"/>
      <c r="K205" s="121"/>
      <c r="L205" s="121"/>
      <c r="M205" s="121"/>
      <c r="N205" s="121"/>
      <c r="O205" s="121"/>
      <c r="P205" s="121"/>
      <c r="Q205" s="121"/>
      <c r="R205" s="121"/>
      <c r="S205" s="122"/>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row>
    <row r="206" spans="1:73" ht="12" customHeight="1">
      <c r="A206" s="292" t="s">
        <v>286</v>
      </c>
      <c r="B206" s="297"/>
      <c r="C206" s="28" t="s">
        <v>40</v>
      </c>
      <c r="D206" s="120"/>
      <c r="E206" s="121"/>
      <c r="F206" s="121"/>
      <c r="G206" s="121"/>
      <c r="H206" s="121"/>
      <c r="I206" s="121"/>
      <c r="J206" s="121"/>
      <c r="K206" s="121"/>
      <c r="L206" s="121"/>
      <c r="M206" s="121"/>
      <c r="N206" s="121"/>
      <c r="O206" s="121"/>
      <c r="P206" s="121"/>
      <c r="Q206" s="121"/>
      <c r="R206" s="121"/>
      <c r="S206" s="122"/>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row>
    <row r="207" spans="1:73" ht="12" customHeight="1">
      <c r="A207" s="292" t="s">
        <v>286</v>
      </c>
      <c r="B207" s="297"/>
      <c r="C207" s="28" t="s">
        <v>41</v>
      </c>
      <c r="D207" s="120">
        <f>D190*2</f>
        <v>0</v>
      </c>
      <c r="E207" s="121">
        <f t="shared" ref="E207:S207" si="2">E190*2</f>
        <v>2</v>
      </c>
      <c r="F207" s="121">
        <f t="shared" si="2"/>
        <v>2</v>
      </c>
      <c r="G207" s="121">
        <f t="shared" si="2"/>
        <v>0</v>
      </c>
      <c r="H207" s="121">
        <f t="shared" si="2"/>
        <v>0</v>
      </c>
      <c r="I207" s="121">
        <f t="shared" si="2"/>
        <v>2</v>
      </c>
      <c r="J207" s="121">
        <f t="shared" si="2"/>
        <v>8</v>
      </c>
      <c r="K207" s="121">
        <f t="shared" si="2"/>
        <v>2</v>
      </c>
      <c r="L207" s="121">
        <f t="shared" si="2"/>
        <v>2</v>
      </c>
      <c r="M207" s="121">
        <f t="shared" si="2"/>
        <v>0</v>
      </c>
      <c r="N207" s="121">
        <f t="shared" si="2"/>
        <v>0</v>
      </c>
      <c r="O207" s="121">
        <f t="shared" si="2"/>
        <v>2</v>
      </c>
      <c r="P207" s="121">
        <f t="shared" si="2"/>
        <v>0</v>
      </c>
      <c r="Q207" s="121">
        <f t="shared" si="2"/>
        <v>0</v>
      </c>
      <c r="R207" s="121">
        <f t="shared" si="2"/>
        <v>0</v>
      </c>
      <c r="S207" s="122">
        <f t="shared" si="2"/>
        <v>0</v>
      </c>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row>
    <row r="208" spans="1:73" ht="12" customHeight="1">
      <c r="A208" s="292" t="s">
        <v>286</v>
      </c>
      <c r="B208" s="296" t="s">
        <v>196</v>
      </c>
      <c r="C208" s="155" t="s">
        <v>191</v>
      </c>
      <c r="D208" s="156">
        <v>1</v>
      </c>
      <c r="E208" s="117">
        <v>3</v>
      </c>
      <c r="F208" s="117"/>
      <c r="G208" s="117">
        <v>2</v>
      </c>
      <c r="H208" s="169">
        <v>3</v>
      </c>
      <c r="I208" s="169">
        <v>1</v>
      </c>
      <c r="J208" s="169">
        <v>2</v>
      </c>
      <c r="K208" s="169">
        <v>3</v>
      </c>
      <c r="L208" s="169"/>
      <c r="M208" s="169"/>
      <c r="N208" s="169">
        <v>2</v>
      </c>
      <c r="O208" s="169">
        <v>20</v>
      </c>
      <c r="P208" s="169">
        <v>3</v>
      </c>
      <c r="Q208" s="117">
        <v>7</v>
      </c>
      <c r="R208" s="117">
        <v>2</v>
      </c>
      <c r="S208" s="11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row>
    <row r="209" spans="1:73" ht="12" customHeight="1">
      <c r="A209" s="292" t="s">
        <v>286</v>
      </c>
      <c r="B209" s="297"/>
      <c r="C209" s="116" t="s">
        <v>220</v>
      </c>
      <c r="D209" s="123"/>
      <c r="E209" s="39"/>
      <c r="F209" s="39"/>
      <c r="G209" s="39"/>
      <c r="H209" s="39"/>
      <c r="I209" s="39"/>
      <c r="J209" s="39"/>
      <c r="K209" s="39"/>
      <c r="L209" s="39"/>
      <c r="M209" s="39"/>
      <c r="N209" s="39"/>
      <c r="O209" s="39"/>
      <c r="P209" s="39"/>
      <c r="Q209" s="39"/>
      <c r="R209" s="39"/>
      <c r="S209" s="124"/>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row>
    <row r="210" spans="1:73" ht="12" customHeight="1">
      <c r="A210" s="292" t="s">
        <v>286</v>
      </c>
      <c r="B210" s="297"/>
      <c r="C210" s="116" t="s">
        <v>221</v>
      </c>
      <c r="D210" s="123"/>
      <c r="E210" s="39"/>
      <c r="F210" s="39"/>
      <c r="G210" s="39"/>
      <c r="H210" s="39"/>
      <c r="I210" s="39"/>
      <c r="J210" s="39"/>
      <c r="K210" s="39"/>
      <c r="L210" s="39"/>
      <c r="M210" s="39"/>
      <c r="N210" s="39"/>
      <c r="O210" s="39"/>
      <c r="P210" s="39"/>
      <c r="Q210" s="39"/>
      <c r="R210" s="39"/>
      <c r="S210" s="124"/>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row>
    <row r="211" spans="1:73" ht="12" customHeight="1">
      <c r="A211" s="292" t="s">
        <v>286</v>
      </c>
      <c r="B211" s="297"/>
      <c r="C211" s="116" t="s">
        <v>222</v>
      </c>
      <c r="D211" s="123"/>
      <c r="E211" s="39"/>
      <c r="F211" s="39"/>
      <c r="G211" s="39"/>
      <c r="H211" s="39"/>
      <c r="I211" s="39"/>
      <c r="J211" s="39"/>
      <c r="K211" s="39"/>
      <c r="L211" s="39"/>
      <c r="M211" s="39"/>
      <c r="N211" s="39"/>
      <c r="O211" s="39"/>
      <c r="P211" s="39"/>
      <c r="Q211" s="39"/>
      <c r="R211" s="39"/>
      <c r="S211" s="124"/>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row>
    <row r="212" spans="1:73" ht="12" customHeight="1">
      <c r="A212" s="292" t="s">
        <v>286</v>
      </c>
      <c r="B212" s="297"/>
      <c r="C212" s="132" t="s">
        <v>226</v>
      </c>
      <c r="D212" s="123"/>
      <c r="E212" s="39"/>
      <c r="F212" s="39"/>
      <c r="G212" s="39"/>
      <c r="H212" s="39"/>
      <c r="I212" s="39"/>
      <c r="J212" s="39"/>
      <c r="K212" s="39"/>
      <c r="L212" s="39"/>
      <c r="M212" s="39">
        <v>1</v>
      </c>
      <c r="N212" s="39"/>
      <c r="O212" s="39"/>
      <c r="P212" s="39"/>
      <c r="Q212" s="39"/>
      <c r="R212" s="39"/>
      <c r="S212" s="124"/>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row>
    <row r="213" spans="1:73" ht="12" customHeight="1">
      <c r="A213" s="292" t="s">
        <v>286</v>
      </c>
      <c r="B213" s="297"/>
      <c r="C213" s="132" t="s">
        <v>224</v>
      </c>
      <c r="D213" s="123"/>
      <c r="E213" s="39"/>
      <c r="F213" s="39"/>
      <c r="G213" s="39"/>
      <c r="H213" s="39"/>
      <c r="I213" s="39"/>
      <c r="J213" s="39"/>
      <c r="K213" s="39"/>
      <c r="L213" s="39"/>
      <c r="M213" s="39"/>
      <c r="N213" s="39"/>
      <c r="O213" s="39"/>
      <c r="P213" s="39"/>
      <c r="Q213" s="39"/>
      <c r="R213" s="39"/>
      <c r="S213" s="124"/>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row>
    <row r="214" spans="1:73" ht="12" customHeight="1">
      <c r="A214" s="292" t="s">
        <v>286</v>
      </c>
      <c r="B214" s="297"/>
      <c r="C214" s="28" t="s">
        <v>216</v>
      </c>
      <c r="D214" s="120"/>
      <c r="E214" s="121">
        <v>1</v>
      </c>
      <c r="F214" s="121"/>
      <c r="G214" s="121"/>
      <c r="H214" s="170"/>
      <c r="I214" s="170"/>
      <c r="J214" s="170"/>
      <c r="K214" s="170"/>
      <c r="L214" s="170"/>
      <c r="M214" s="121"/>
      <c r="N214" s="170"/>
      <c r="O214" s="121"/>
      <c r="P214" s="121"/>
      <c r="Q214" s="121"/>
      <c r="R214" s="121"/>
      <c r="S214" s="122"/>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row>
    <row r="215" spans="1:73" ht="12" customHeight="1">
      <c r="A215" s="292" t="s">
        <v>286</v>
      </c>
      <c r="B215" s="297"/>
      <c r="C215" s="42" t="s">
        <v>217</v>
      </c>
      <c r="D215" s="120"/>
      <c r="E215" s="40"/>
      <c r="F215" s="40"/>
      <c r="G215" s="40"/>
      <c r="H215" s="40"/>
      <c r="I215" s="40"/>
      <c r="J215" s="40"/>
      <c r="K215" s="40"/>
      <c r="L215" s="40"/>
      <c r="M215" s="40"/>
      <c r="N215" s="40"/>
      <c r="O215" s="40"/>
      <c r="P215" s="40"/>
      <c r="Q215" s="40"/>
      <c r="R215" s="40"/>
      <c r="S215" s="122"/>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row>
    <row r="216" spans="1:73" ht="12" customHeight="1">
      <c r="A216" s="292" t="s">
        <v>286</v>
      </c>
      <c r="B216" s="297"/>
      <c r="C216" s="132" t="s">
        <v>288</v>
      </c>
      <c r="D216" s="123"/>
      <c r="E216" s="39"/>
      <c r="F216" s="39"/>
      <c r="G216" s="39"/>
      <c r="H216" s="39"/>
      <c r="I216" s="39"/>
      <c r="J216" s="39"/>
      <c r="K216" s="39"/>
      <c r="L216" s="39"/>
      <c r="M216" s="39"/>
      <c r="N216" s="39"/>
      <c r="O216" s="39"/>
      <c r="P216" s="39"/>
      <c r="Q216" s="39"/>
      <c r="R216" s="39"/>
      <c r="S216" s="124"/>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row>
    <row r="217" spans="1:73" ht="12" customHeight="1">
      <c r="A217" s="292" t="s">
        <v>286</v>
      </c>
      <c r="B217" s="297"/>
      <c r="C217" s="132" t="s">
        <v>289</v>
      </c>
      <c r="D217" s="123"/>
      <c r="E217" s="39"/>
      <c r="F217" s="39"/>
      <c r="G217" s="39"/>
      <c r="H217" s="39"/>
      <c r="I217" s="39"/>
      <c r="J217" s="39"/>
      <c r="K217" s="39"/>
      <c r="L217" s="39"/>
      <c r="M217" s="39"/>
      <c r="N217" s="39"/>
      <c r="O217" s="39"/>
      <c r="P217" s="39"/>
      <c r="Q217" s="39"/>
      <c r="R217" s="39"/>
      <c r="S217" s="124"/>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row>
    <row r="218" spans="1:73" ht="12" customHeight="1">
      <c r="A218" s="292" t="s">
        <v>286</v>
      </c>
      <c r="B218" s="297"/>
      <c r="C218" s="42" t="s">
        <v>290</v>
      </c>
      <c r="D218" s="120"/>
      <c r="E218" s="40"/>
      <c r="F218" s="40"/>
      <c r="G218" s="40"/>
      <c r="H218" s="40"/>
      <c r="I218" s="40"/>
      <c r="J218" s="40"/>
      <c r="K218" s="40"/>
      <c r="L218" s="40"/>
      <c r="M218" s="40"/>
      <c r="N218" s="40"/>
      <c r="O218" s="40"/>
      <c r="P218" s="40"/>
      <c r="Q218" s="40"/>
      <c r="R218" s="40"/>
      <c r="S218" s="122"/>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row>
    <row r="219" spans="1:73" ht="12" customHeight="1">
      <c r="A219" s="292" t="s">
        <v>286</v>
      </c>
      <c r="B219" s="297"/>
      <c r="C219" s="132" t="s">
        <v>228</v>
      </c>
      <c r="D219" s="123"/>
      <c r="E219" s="39"/>
      <c r="F219" s="39"/>
      <c r="G219" s="39"/>
      <c r="H219" s="39"/>
      <c r="I219" s="39"/>
      <c r="J219" s="39"/>
      <c r="K219" s="39"/>
      <c r="L219" s="39"/>
      <c r="M219" s="39"/>
      <c r="N219" s="39"/>
      <c r="O219" s="39"/>
      <c r="P219" s="39"/>
      <c r="Q219" s="39"/>
      <c r="R219" s="39"/>
      <c r="S219" s="124"/>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row>
    <row r="220" spans="1:73" ht="12" customHeight="1">
      <c r="A220" s="292" t="s">
        <v>286</v>
      </c>
      <c r="B220" s="297"/>
      <c r="C220" s="132" t="s">
        <v>229</v>
      </c>
      <c r="D220" s="123"/>
      <c r="E220" s="39"/>
      <c r="F220" s="39"/>
      <c r="G220" s="39"/>
      <c r="H220" s="39"/>
      <c r="I220" s="39"/>
      <c r="J220" s="39"/>
      <c r="K220" s="39"/>
      <c r="L220" s="39"/>
      <c r="M220" s="39"/>
      <c r="N220" s="39"/>
      <c r="O220" s="39"/>
      <c r="P220" s="39"/>
      <c r="Q220" s="39"/>
      <c r="R220" s="39"/>
      <c r="S220" s="124"/>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row>
    <row r="221" spans="1:73" ht="12" customHeight="1">
      <c r="A221" s="292" t="s">
        <v>286</v>
      </c>
      <c r="B221" s="297"/>
      <c r="C221" s="132" t="s">
        <v>230</v>
      </c>
      <c r="D221" s="123"/>
      <c r="E221" s="39"/>
      <c r="F221" s="39"/>
      <c r="G221" s="39"/>
      <c r="H221" s="39"/>
      <c r="I221" s="39"/>
      <c r="J221" s="39"/>
      <c r="K221" s="39"/>
      <c r="L221" s="39"/>
      <c r="M221" s="39"/>
      <c r="N221" s="39"/>
      <c r="O221" s="39"/>
      <c r="P221" s="39"/>
      <c r="Q221" s="39"/>
      <c r="R221" s="39"/>
      <c r="S221" s="124"/>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row>
    <row r="222" spans="1:73" ht="12" customHeight="1">
      <c r="A222" s="292" t="s">
        <v>286</v>
      </c>
      <c r="B222" s="297"/>
      <c r="C222" s="132" t="s">
        <v>231</v>
      </c>
      <c r="D222" s="123"/>
      <c r="E222" s="39"/>
      <c r="F222" s="39"/>
      <c r="G222" s="39"/>
      <c r="H222" s="39"/>
      <c r="I222" s="39"/>
      <c r="J222" s="39"/>
      <c r="K222" s="39"/>
      <c r="L222" s="39"/>
      <c r="M222" s="39"/>
      <c r="N222" s="39"/>
      <c r="O222" s="39"/>
      <c r="P222" s="39"/>
      <c r="Q222" s="39"/>
      <c r="R222" s="39"/>
      <c r="S222" s="124"/>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row>
    <row r="223" spans="1:73" ht="12" customHeight="1">
      <c r="A223" s="292" t="s">
        <v>286</v>
      </c>
      <c r="B223" s="297"/>
      <c r="C223" s="132" t="s">
        <v>232</v>
      </c>
      <c r="D223" s="123"/>
      <c r="E223" s="39"/>
      <c r="F223" s="39"/>
      <c r="G223" s="39"/>
      <c r="H223" s="39"/>
      <c r="I223" s="39"/>
      <c r="J223" s="39"/>
      <c r="K223" s="39"/>
      <c r="L223" s="39"/>
      <c r="M223" s="39"/>
      <c r="N223" s="39"/>
      <c r="O223" s="39"/>
      <c r="P223" s="39"/>
      <c r="Q223" s="39"/>
      <c r="R223" s="39"/>
      <c r="S223" s="124"/>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row>
    <row r="224" spans="1:73" ht="12" customHeight="1">
      <c r="A224" s="292" t="s">
        <v>286</v>
      </c>
      <c r="B224" s="297"/>
      <c r="C224" s="132" t="s">
        <v>233</v>
      </c>
      <c r="D224" s="123"/>
      <c r="E224" s="39"/>
      <c r="F224" s="39"/>
      <c r="G224" s="39"/>
      <c r="H224" s="39"/>
      <c r="I224" s="39"/>
      <c r="J224" s="39"/>
      <c r="K224" s="39"/>
      <c r="L224" s="39"/>
      <c r="M224" s="39"/>
      <c r="N224" s="39"/>
      <c r="O224" s="39"/>
      <c r="P224" s="39"/>
      <c r="Q224" s="39"/>
      <c r="R224" s="39"/>
      <c r="S224" s="124"/>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row>
    <row r="225" spans="1:73" ht="12" customHeight="1">
      <c r="A225" s="292" t="s">
        <v>286</v>
      </c>
      <c r="B225" s="297"/>
      <c r="C225" s="162" t="s">
        <v>234</v>
      </c>
      <c r="D225" s="147"/>
      <c r="E225" s="148"/>
      <c r="F225" s="148"/>
      <c r="G225" s="148"/>
      <c r="H225" s="148"/>
      <c r="I225" s="148"/>
      <c r="J225" s="148"/>
      <c r="K225" s="148"/>
      <c r="L225" s="148"/>
      <c r="M225" s="148"/>
      <c r="N225" s="148"/>
      <c r="O225" s="148"/>
      <c r="P225" s="148"/>
      <c r="Q225" s="148"/>
      <c r="R225" s="148"/>
      <c r="S225" s="14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row>
    <row r="226" spans="1:73" ht="12" customHeight="1">
      <c r="A226" s="292" t="s">
        <v>286</v>
      </c>
      <c r="B226" s="297"/>
      <c r="C226" s="116" t="s">
        <v>10</v>
      </c>
      <c r="D226" s="123"/>
      <c r="E226" s="39"/>
      <c r="F226" s="39"/>
      <c r="G226" s="39"/>
      <c r="H226" s="39"/>
      <c r="I226" s="39"/>
      <c r="J226" s="39"/>
      <c r="K226" s="39"/>
      <c r="L226" s="39"/>
      <c r="M226" s="39"/>
      <c r="N226" s="39"/>
      <c r="O226" s="39"/>
      <c r="P226" s="39"/>
      <c r="Q226" s="39"/>
      <c r="R226" s="39"/>
      <c r="S226" s="124"/>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row>
    <row r="227" spans="1:73" ht="12" customHeight="1">
      <c r="A227" s="292" t="s">
        <v>286</v>
      </c>
      <c r="B227" s="297"/>
      <c r="C227" s="132" t="s">
        <v>11</v>
      </c>
      <c r="D227" s="123"/>
      <c r="E227" s="39"/>
      <c r="F227" s="39"/>
      <c r="G227" s="39"/>
      <c r="H227" s="39"/>
      <c r="I227" s="39"/>
      <c r="J227" s="39"/>
      <c r="K227" s="39"/>
      <c r="L227" s="39"/>
      <c r="M227" s="39"/>
      <c r="N227" s="39"/>
      <c r="O227" s="39"/>
      <c r="P227" s="39"/>
      <c r="Q227" s="39"/>
      <c r="R227" s="39"/>
      <c r="S227" s="124"/>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row>
    <row r="228" spans="1:73" ht="12" customHeight="1">
      <c r="A228" s="292" t="s">
        <v>286</v>
      </c>
      <c r="B228" s="297"/>
      <c r="C228" s="132" t="s">
        <v>237</v>
      </c>
      <c r="D228" s="123"/>
      <c r="E228" s="39"/>
      <c r="F228" s="39"/>
      <c r="G228" s="39"/>
      <c r="H228" s="39"/>
      <c r="I228" s="39"/>
      <c r="J228" s="39"/>
      <c r="K228" s="39"/>
      <c r="L228" s="39"/>
      <c r="M228" s="39"/>
      <c r="N228" s="39"/>
      <c r="O228" s="39"/>
      <c r="P228" s="39"/>
      <c r="Q228" s="39"/>
      <c r="R228" s="39"/>
      <c r="S228" s="124"/>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row>
    <row r="229" spans="1:73" ht="12" customHeight="1">
      <c r="A229" s="292" t="s">
        <v>286</v>
      </c>
      <c r="B229" s="297"/>
      <c r="C229" s="132" t="s">
        <v>13</v>
      </c>
      <c r="D229" s="123"/>
      <c r="E229" s="39"/>
      <c r="F229" s="39"/>
      <c r="G229" s="39"/>
      <c r="H229" s="39"/>
      <c r="I229" s="39"/>
      <c r="J229" s="39"/>
      <c r="K229" s="39"/>
      <c r="L229" s="39"/>
      <c r="M229" s="39"/>
      <c r="N229" s="39"/>
      <c r="O229" s="39"/>
      <c r="P229" s="39"/>
      <c r="Q229" s="39"/>
      <c r="R229" s="39"/>
      <c r="S229" s="124"/>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row>
    <row r="230" spans="1:73" ht="12" customHeight="1">
      <c r="A230" s="292" t="s">
        <v>286</v>
      </c>
      <c r="B230" s="297"/>
      <c r="C230" s="132" t="s">
        <v>238</v>
      </c>
      <c r="D230" s="123"/>
      <c r="E230" s="39"/>
      <c r="F230" s="39"/>
      <c r="G230" s="39"/>
      <c r="H230" s="39"/>
      <c r="I230" s="39"/>
      <c r="J230" s="39"/>
      <c r="K230" s="39"/>
      <c r="L230" s="39"/>
      <c r="M230" s="39"/>
      <c r="N230" s="39"/>
      <c r="O230" s="39"/>
      <c r="P230" s="39"/>
      <c r="Q230" s="39"/>
      <c r="R230" s="39"/>
      <c r="S230" s="124"/>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row>
    <row r="231" spans="1:73" ht="12" customHeight="1">
      <c r="A231" s="292" t="s">
        <v>286</v>
      </c>
      <c r="B231" s="297"/>
      <c r="C231" s="129" t="s">
        <v>291</v>
      </c>
      <c r="D231" s="120"/>
      <c r="E231" s="40"/>
      <c r="F231" s="40"/>
      <c r="G231" s="40"/>
      <c r="H231" s="40"/>
      <c r="I231" s="40"/>
      <c r="J231" s="40"/>
      <c r="K231" s="40"/>
      <c r="L231" s="40"/>
      <c r="M231" s="40"/>
      <c r="N231" s="40"/>
      <c r="O231" s="40"/>
      <c r="P231" s="40"/>
      <c r="Q231" s="40"/>
      <c r="R231" s="40"/>
      <c r="S231" s="122"/>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row>
    <row r="232" spans="1:73" ht="12" customHeight="1">
      <c r="A232" s="292" t="s">
        <v>286</v>
      </c>
      <c r="B232" s="297"/>
      <c r="C232" s="129" t="s">
        <v>292</v>
      </c>
      <c r="D232" s="120"/>
      <c r="E232" s="40"/>
      <c r="F232" s="40"/>
      <c r="G232" s="40"/>
      <c r="H232" s="40"/>
      <c r="I232" s="40"/>
      <c r="J232" s="40"/>
      <c r="K232" s="40"/>
      <c r="L232" s="40"/>
      <c r="M232" s="40"/>
      <c r="N232" s="40"/>
      <c r="O232" s="40"/>
      <c r="P232" s="40"/>
      <c r="Q232" s="40"/>
      <c r="R232" s="40"/>
      <c r="S232" s="122"/>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row>
    <row r="233" spans="1:73" ht="12" customHeight="1">
      <c r="A233" s="292" t="s">
        <v>286</v>
      </c>
      <c r="B233" s="297"/>
      <c r="C233" s="129" t="s">
        <v>293</v>
      </c>
      <c r="D233" s="120"/>
      <c r="E233" s="40"/>
      <c r="F233" s="40"/>
      <c r="G233" s="40"/>
      <c r="H233" s="40"/>
      <c r="I233" s="40"/>
      <c r="J233" s="40"/>
      <c r="K233" s="40"/>
      <c r="L233" s="40"/>
      <c r="M233" s="40"/>
      <c r="N233" s="40"/>
      <c r="O233" s="40"/>
      <c r="P233" s="40"/>
      <c r="Q233" s="40"/>
      <c r="R233" s="40"/>
      <c r="S233" s="122"/>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row>
    <row r="234" spans="1:73" ht="12" customHeight="1">
      <c r="A234" s="292" t="s">
        <v>286</v>
      </c>
      <c r="B234" s="297"/>
      <c r="C234" s="129" t="s">
        <v>294</v>
      </c>
      <c r="D234" s="120"/>
      <c r="E234" s="40"/>
      <c r="F234" s="40"/>
      <c r="G234" s="40"/>
      <c r="H234" s="40"/>
      <c r="I234" s="40"/>
      <c r="J234" s="40"/>
      <c r="K234" s="40"/>
      <c r="L234" s="40"/>
      <c r="M234" s="40"/>
      <c r="N234" s="40"/>
      <c r="O234" s="40"/>
      <c r="P234" s="40"/>
      <c r="Q234" s="40"/>
      <c r="R234" s="40"/>
      <c r="S234" s="122"/>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row>
    <row r="235" spans="1:73" ht="12" customHeight="1">
      <c r="A235" s="292" t="s">
        <v>286</v>
      </c>
      <c r="B235" s="297"/>
      <c r="C235" s="129" t="s">
        <v>295</v>
      </c>
      <c r="D235" s="120"/>
      <c r="E235" s="40"/>
      <c r="F235" s="40"/>
      <c r="G235" s="40"/>
      <c r="H235" s="40"/>
      <c r="I235" s="40"/>
      <c r="J235" s="40"/>
      <c r="K235" s="40"/>
      <c r="L235" s="40"/>
      <c r="M235" s="40"/>
      <c r="N235" s="40"/>
      <c r="O235" s="40"/>
      <c r="P235" s="40"/>
      <c r="Q235" s="40"/>
      <c r="R235" s="40"/>
      <c r="S235" s="122"/>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row>
    <row r="236" spans="1:73" ht="12" customHeight="1">
      <c r="A236" s="292" t="s">
        <v>286</v>
      </c>
      <c r="B236" s="297"/>
      <c r="C236" s="129" t="s">
        <v>296</v>
      </c>
      <c r="D236" s="120"/>
      <c r="E236" s="40"/>
      <c r="F236" s="40"/>
      <c r="G236" s="40"/>
      <c r="H236" s="40"/>
      <c r="I236" s="40"/>
      <c r="J236" s="40"/>
      <c r="K236" s="40"/>
      <c r="L236" s="40"/>
      <c r="M236" s="40"/>
      <c r="N236" s="40"/>
      <c r="O236" s="40"/>
      <c r="P236" s="40"/>
      <c r="Q236" s="40"/>
      <c r="R236" s="40"/>
      <c r="S236" s="122"/>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row>
    <row r="237" spans="1:73" ht="12" customHeight="1">
      <c r="A237" s="292" t="s">
        <v>286</v>
      </c>
      <c r="B237" s="297"/>
      <c r="C237" s="129" t="s">
        <v>48</v>
      </c>
      <c r="D237" s="120"/>
      <c r="E237" s="40"/>
      <c r="F237" s="40"/>
      <c r="G237" s="40"/>
      <c r="H237" s="40"/>
      <c r="I237" s="40"/>
      <c r="J237" s="40"/>
      <c r="K237" s="40"/>
      <c r="L237" s="40"/>
      <c r="M237" s="40"/>
      <c r="N237" s="40"/>
      <c r="O237" s="40"/>
      <c r="P237" s="40"/>
      <c r="Q237" s="40"/>
      <c r="R237" s="40"/>
      <c r="S237" s="122"/>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row>
    <row r="238" spans="1:73" ht="12" customHeight="1">
      <c r="A238" s="292" t="s">
        <v>286</v>
      </c>
      <c r="B238" s="297"/>
      <c r="C238" s="129" t="s">
        <v>49</v>
      </c>
      <c r="D238" s="120"/>
      <c r="E238" s="40"/>
      <c r="F238" s="40"/>
      <c r="G238" s="40"/>
      <c r="H238" s="40"/>
      <c r="I238" s="40"/>
      <c r="J238" s="40"/>
      <c r="K238" s="40"/>
      <c r="L238" s="40"/>
      <c r="M238" s="40"/>
      <c r="N238" s="40"/>
      <c r="O238" s="40"/>
      <c r="P238" s="40"/>
      <c r="Q238" s="40"/>
      <c r="R238" s="40"/>
      <c r="S238" s="122"/>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row>
    <row r="239" spans="1:73" ht="12" customHeight="1">
      <c r="A239" s="292" t="s">
        <v>286</v>
      </c>
      <c r="B239" s="297"/>
      <c r="C239" s="132" t="s">
        <v>297</v>
      </c>
      <c r="D239" s="123"/>
      <c r="E239" s="39"/>
      <c r="F239" s="39"/>
      <c r="G239" s="39"/>
      <c r="H239" s="39"/>
      <c r="I239" s="39"/>
      <c r="J239" s="39"/>
      <c r="K239" s="39"/>
      <c r="L239" s="39"/>
      <c r="M239" s="39"/>
      <c r="N239" s="39"/>
      <c r="O239" s="39"/>
      <c r="P239" s="39"/>
      <c r="Q239" s="39"/>
      <c r="R239" s="39"/>
      <c r="S239" s="124"/>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row>
    <row r="240" spans="1:73" ht="12" customHeight="1">
      <c r="A240" s="292" t="s">
        <v>286</v>
      </c>
      <c r="B240" s="297"/>
      <c r="C240" s="132" t="s">
        <v>298</v>
      </c>
      <c r="D240" s="123"/>
      <c r="E240" s="39"/>
      <c r="F240" s="39"/>
      <c r="G240" s="39"/>
      <c r="H240" s="39"/>
      <c r="I240" s="39"/>
      <c r="J240" s="39"/>
      <c r="K240" s="39"/>
      <c r="L240" s="39"/>
      <c r="M240" s="39"/>
      <c r="N240" s="39"/>
      <c r="O240" s="39"/>
      <c r="P240" s="39"/>
      <c r="Q240" s="39"/>
      <c r="R240" s="39"/>
      <c r="S240" s="124"/>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row>
    <row r="241" spans="1:73" ht="12" customHeight="1">
      <c r="A241" s="292" t="s">
        <v>286</v>
      </c>
      <c r="B241" s="297"/>
      <c r="C241" s="132" t="s">
        <v>299</v>
      </c>
      <c r="D241" s="123"/>
      <c r="E241" s="39"/>
      <c r="F241" s="39"/>
      <c r="G241" s="39"/>
      <c r="H241" s="39"/>
      <c r="I241" s="39"/>
      <c r="J241" s="39"/>
      <c r="K241" s="39"/>
      <c r="L241" s="39"/>
      <c r="M241" s="39"/>
      <c r="N241" s="39"/>
      <c r="O241" s="39"/>
      <c r="P241" s="39"/>
      <c r="Q241" s="39"/>
      <c r="R241" s="39"/>
      <c r="S241" s="124"/>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row>
    <row r="242" spans="1:73" ht="12" customHeight="1">
      <c r="A242" s="292" t="s">
        <v>286</v>
      </c>
      <c r="B242" s="297"/>
      <c r="C242" s="132" t="s">
        <v>300</v>
      </c>
      <c r="D242" s="123"/>
      <c r="E242" s="39"/>
      <c r="F242" s="39"/>
      <c r="G242" s="39"/>
      <c r="H242" s="39"/>
      <c r="I242" s="39"/>
      <c r="J242" s="39"/>
      <c r="K242" s="39"/>
      <c r="L242" s="39"/>
      <c r="M242" s="39"/>
      <c r="N242" s="39"/>
      <c r="O242" s="39"/>
      <c r="P242" s="39"/>
      <c r="Q242" s="39"/>
      <c r="R242" s="39"/>
      <c r="S242" s="124"/>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row>
    <row r="243" spans="1:73" ht="12" customHeight="1">
      <c r="A243" s="292" t="s">
        <v>286</v>
      </c>
      <c r="B243" s="297"/>
      <c r="C243" s="129" t="s">
        <v>37</v>
      </c>
      <c r="D243" s="120"/>
      <c r="E243" s="40"/>
      <c r="F243" s="40"/>
      <c r="G243" s="40"/>
      <c r="H243" s="40"/>
      <c r="I243" s="40"/>
      <c r="J243" s="40"/>
      <c r="K243" s="40"/>
      <c r="L243" s="40"/>
      <c r="M243" s="40"/>
      <c r="N243" s="40"/>
      <c r="O243" s="40"/>
      <c r="P243" s="40"/>
      <c r="Q243" s="40"/>
      <c r="R243" s="40"/>
      <c r="S243" s="122"/>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row>
    <row r="244" spans="1:73" ht="12" customHeight="1">
      <c r="A244" s="292" t="s">
        <v>286</v>
      </c>
      <c r="B244" s="297"/>
      <c r="C244" s="129" t="s">
        <v>38</v>
      </c>
      <c r="D244" s="120"/>
      <c r="E244" s="40"/>
      <c r="F244" s="40"/>
      <c r="G244" s="40"/>
      <c r="H244" s="40"/>
      <c r="I244" s="40"/>
      <c r="J244" s="40"/>
      <c r="K244" s="40"/>
      <c r="L244" s="40"/>
      <c r="M244" s="40"/>
      <c r="N244" s="40"/>
      <c r="O244" s="40"/>
      <c r="P244" s="40"/>
      <c r="Q244" s="40"/>
      <c r="R244" s="40"/>
      <c r="S244" s="122"/>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row>
    <row r="245" spans="1:73" ht="12" customHeight="1">
      <c r="A245" s="292" t="s">
        <v>286</v>
      </c>
      <c r="B245" s="297"/>
      <c r="C245" s="129" t="s">
        <v>39</v>
      </c>
      <c r="D245" s="120"/>
      <c r="E245" s="40"/>
      <c r="F245" s="40"/>
      <c r="G245" s="40"/>
      <c r="H245" s="40"/>
      <c r="I245" s="40"/>
      <c r="J245" s="40"/>
      <c r="K245" s="40"/>
      <c r="L245" s="40"/>
      <c r="M245" s="40"/>
      <c r="N245" s="40"/>
      <c r="O245" s="40"/>
      <c r="P245" s="40"/>
      <c r="Q245" s="40"/>
      <c r="R245" s="40"/>
      <c r="S245" s="122"/>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row>
    <row r="246" spans="1:73" ht="12" customHeight="1">
      <c r="A246" s="292" t="s">
        <v>286</v>
      </c>
      <c r="B246" s="297"/>
      <c r="C246" s="129" t="s">
        <v>40</v>
      </c>
      <c r="D246" s="120"/>
      <c r="E246" s="40"/>
      <c r="F246" s="40"/>
      <c r="G246" s="40"/>
      <c r="H246" s="40"/>
      <c r="I246" s="40"/>
      <c r="J246" s="40"/>
      <c r="K246" s="40"/>
      <c r="L246" s="40"/>
      <c r="M246" s="40"/>
      <c r="N246" s="40"/>
      <c r="O246" s="40"/>
      <c r="P246" s="40"/>
      <c r="Q246" s="40"/>
      <c r="R246" s="40"/>
      <c r="S246" s="122"/>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row>
    <row r="247" spans="1:73" ht="12" customHeight="1">
      <c r="A247" s="292" t="s">
        <v>286</v>
      </c>
      <c r="B247" s="17"/>
      <c r="C247" s="131" t="s">
        <v>41</v>
      </c>
      <c r="D247" s="125"/>
      <c r="E247" s="126"/>
      <c r="F247" s="126"/>
      <c r="G247" s="126"/>
      <c r="H247" s="126"/>
      <c r="I247" s="126"/>
      <c r="J247" s="126"/>
      <c r="K247" s="126"/>
      <c r="L247" s="126"/>
      <c r="M247" s="126"/>
      <c r="N247" s="126"/>
      <c r="O247" s="126"/>
      <c r="P247" s="126"/>
      <c r="Q247" s="126"/>
      <c r="R247" s="126"/>
      <c r="S247" s="128"/>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row>
    <row r="248" spans="1:73" ht="12" customHeight="1">
      <c r="A248" s="292" t="s">
        <v>286</v>
      </c>
      <c r="B248" s="296" t="s">
        <v>197</v>
      </c>
      <c r="C248" s="155" t="s">
        <v>191</v>
      </c>
      <c r="D248" s="123">
        <v>8</v>
      </c>
      <c r="E248" s="39">
        <v>8</v>
      </c>
      <c r="F248" s="39">
        <v>13</v>
      </c>
      <c r="G248" s="39">
        <v>11</v>
      </c>
      <c r="H248" s="39">
        <v>7</v>
      </c>
      <c r="I248" s="39">
        <v>5</v>
      </c>
      <c r="J248" s="39">
        <v>4</v>
      </c>
      <c r="K248" s="39">
        <v>7</v>
      </c>
      <c r="L248" s="39">
        <v>12</v>
      </c>
      <c r="M248" s="39">
        <v>16</v>
      </c>
      <c r="N248" s="39">
        <v>32</v>
      </c>
      <c r="O248" s="39">
        <v>14</v>
      </c>
      <c r="P248" s="39">
        <v>4</v>
      </c>
      <c r="Q248" s="39">
        <v>2</v>
      </c>
      <c r="R248" s="39">
        <v>1</v>
      </c>
      <c r="S248" s="124"/>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row>
    <row r="249" spans="1:73" ht="12" customHeight="1">
      <c r="A249" s="292" t="s">
        <v>286</v>
      </c>
      <c r="B249" s="297"/>
      <c r="C249" s="116" t="s">
        <v>220</v>
      </c>
      <c r="D249" s="123"/>
      <c r="E249" s="39"/>
      <c r="F249" s="39"/>
      <c r="G249" s="39"/>
      <c r="H249" s="39"/>
      <c r="I249" s="39"/>
      <c r="J249" s="39"/>
      <c r="K249" s="39"/>
      <c r="L249" s="39"/>
      <c r="M249" s="39"/>
      <c r="N249" s="39"/>
      <c r="O249" s="39"/>
      <c r="P249" s="39"/>
      <c r="Q249" s="39"/>
      <c r="R249" s="39"/>
      <c r="S249" s="124"/>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row>
    <row r="250" spans="1:73" ht="12" customHeight="1">
      <c r="A250" s="292" t="s">
        <v>286</v>
      </c>
      <c r="B250" s="297"/>
      <c r="C250" s="116" t="s">
        <v>221</v>
      </c>
      <c r="D250" s="123"/>
      <c r="E250" s="39"/>
      <c r="F250" s="39"/>
      <c r="G250" s="39"/>
      <c r="H250" s="39"/>
      <c r="I250" s="39"/>
      <c r="J250" s="39"/>
      <c r="K250" s="39"/>
      <c r="L250" s="39"/>
      <c r="M250" s="39"/>
      <c r="N250" s="39"/>
      <c r="O250" s="39"/>
      <c r="P250" s="39"/>
      <c r="Q250" s="39"/>
      <c r="R250" s="39"/>
      <c r="S250" s="124"/>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row>
    <row r="251" spans="1:73" ht="12" customHeight="1">
      <c r="A251" s="292" t="s">
        <v>286</v>
      </c>
      <c r="B251" s="297"/>
      <c r="C251" s="116" t="s">
        <v>222</v>
      </c>
      <c r="D251" s="123"/>
      <c r="E251" s="39"/>
      <c r="F251" s="39"/>
      <c r="G251" s="39"/>
      <c r="H251" s="39"/>
      <c r="I251" s="39"/>
      <c r="J251" s="39"/>
      <c r="K251" s="39"/>
      <c r="L251" s="39"/>
      <c r="M251" s="39"/>
      <c r="N251" s="39"/>
      <c r="O251" s="39"/>
      <c r="P251" s="39"/>
      <c r="Q251" s="39"/>
      <c r="R251" s="39"/>
      <c r="S251" s="124"/>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row>
    <row r="252" spans="1:73" ht="12" customHeight="1">
      <c r="A252" s="292" t="s">
        <v>286</v>
      </c>
      <c r="B252" s="297"/>
      <c r="C252" s="116" t="s">
        <v>226</v>
      </c>
      <c r="D252" s="123"/>
      <c r="E252" s="39"/>
      <c r="F252" s="39"/>
      <c r="G252" s="39"/>
      <c r="H252" s="39"/>
      <c r="I252" s="39"/>
      <c r="J252" s="39"/>
      <c r="K252" s="39"/>
      <c r="L252" s="39"/>
      <c r="M252" s="39">
        <v>1</v>
      </c>
      <c r="N252" s="39">
        <v>3</v>
      </c>
      <c r="O252" s="39"/>
      <c r="P252" s="39"/>
      <c r="Q252" s="39"/>
      <c r="R252" s="39"/>
      <c r="S252" s="124"/>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row>
    <row r="253" spans="1:73" ht="12" customHeight="1">
      <c r="A253" s="292" t="s">
        <v>286</v>
      </c>
      <c r="B253" s="297"/>
      <c r="C253" s="116" t="s">
        <v>224</v>
      </c>
      <c r="D253" s="123"/>
      <c r="E253" s="39"/>
      <c r="F253" s="39"/>
      <c r="G253" s="39"/>
      <c r="H253" s="39"/>
      <c r="I253" s="39"/>
      <c r="J253" s="39"/>
      <c r="K253" s="39"/>
      <c r="L253" s="39"/>
      <c r="M253" s="39"/>
      <c r="N253" s="39"/>
      <c r="O253" s="39"/>
      <c r="P253" s="39"/>
      <c r="Q253" s="39"/>
      <c r="R253" s="39"/>
      <c r="S253" s="124"/>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row>
    <row r="254" spans="1:73" ht="12" customHeight="1">
      <c r="A254" s="292" t="s">
        <v>286</v>
      </c>
      <c r="B254" s="297"/>
      <c r="C254" s="28" t="s">
        <v>216</v>
      </c>
      <c r="D254" s="120"/>
      <c r="E254" s="121"/>
      <c r="F254" s="121">
        <v>2</v>
      </c>
      <c r="G254" s="121"/>
      <c r="H254" s="121"/>
      <c r="I254" s="121"/>
      <c r="J254" s="121"/>
      <c r="K254" s="121"/>
      <c r="L254" s="121"/>
      <c r="M254" s="121"/>
      <c r="N254" s="121"/>
      <c r="O254" s="121"/>
      <c r="P254" s="121"/>
      <c r="Q254" s="121"/>
      <c r="R254" s="121"/>
      <c r="S254" s="122"/>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row>
    <row r="255" spans="1:73" ht="12" customHeight="1">
      <c r="A255" s="292" t="s">
        <v>286</v>
      </c>
      <c r="B255" s="297"/>
      <c r="C255" s="28" t="s">
        <v>217</v>
      </c>
      <c r="D255" s="120"/>
      <c r="E255" s="121"/>
      <c r="F255" s="121"/>
      <c r="G255" s="121"/>
      <c r="H255" s="121"/>
      <c r="I255" s="121"/>
      <c r="J255" s="121"/>
      <c r="K255" s="121"/>
      <c r="L255" s="121"/>
      <c r="M255" s="121"/>
      <c r="N255" s="121"/>
      <c r="O255" s="121"/>
      <c r="P255" s="121"/>
      <c r="Q255" s="121"/>
      <c r="R255" s="121"/>
      <c r="S255" s="122"/>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row>
    <row r="256" spans="1:73" ht="12" customHeight="1">
      <c r="A256" s="292" t="s">
        <v>286</v>
      </c>
      <c r="B256" s="297"/>
      <c r="C256" s="132" t="s">
        <v>288</v>
      </c>
      <c r="D256" s="123"/>
      <c r="E256" s="39"/>
      <c r="F256" s="39"/>
      <c r="G256" s="39"/>
      <c r="H256" s="39"/>
      <c r="I256" s="39"/>
      <c r="J256" s="39"/>
      <c r="K256" s="39"/>
      <c r="L256" s="39"/>
      <c r="M256" s="39"/>
      <c r="N256" s="39"/>
      <c r="O256" s="39"/>
      <c r="P256" s="39"/>
      <c r="Q256" s="39"/>
      <c r="R256" s="39"/>
      <c r="S256" s="124"/>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row>
    <row r="257" spans="1:73" ht="12" customHeight="1">
      <c r="A257" s="292" t="s">
        <v>286</v>
      </c>
      <c r="B257" s="297"/>
      <c r="C257" s="132" t="s">
        <v>289</v>
      </c>
      <c r="D257" s="123"/>
      <c r="E257" s="39"/>
      <c r="F257" s="39"/>
      <c r="G257" s="39"/>
      <c r="H257" s="39"/>
      <c r="I257" s="39"/>
      <c r="J257" s="39"/>
      <c r="K257" s="39"/>
      <c r="L257" s="39"/>
      <c r="M257" s="39"/>
      <c r="N257" s="39"/>
      <c r="O257" s="39"/>
      <c r="P257" s="39"/>
      <c r="Q257" s="39"/>
      <c r="R257" s="39"/>
      <c r="S257" s="124"/>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row>
    <row r="258" spans="1:73" ht="12" customHeight="1">
      <c r="A258" s="292" t="s">
        <v>286</v>
      </c>
      <c r="B258" s="297"/>
      <c r="C258" s="42" t="s">
        <v>290</v>
      </c>
      <c r="D258" s="120"/>
      <c r="E258" s="40"/>
      <c r="F258" s="40"/>
      <c r="G258" s="40"/>
      <c r="H258" s="40"/>
      <c r="I258" s="40"/>
      <c r="J258" s="40"/>
      <c r="K258" s="40"/>
      <c r="L258" s="40"/>
      <c r="M258" s="40"/>
      <c r="N258" s="40"/>
      <c r="O258" s="40"/>
      <c r="P258" s="40"/>
      <c r="Q258" s="40"/>
      <c r="R258" s="40"/>
      <c r="S258" s="122"/>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row>
    <row r="259" spans="1:73" ht="12" customHeight="1">
      <c r="A259" s="292" t="s">
        <v>286</v>
      </c>
      <c r="B259" s="297"/>
      <c r="C259" s="132" t="s">
        <v>228</v>
      </c>
      <c r="D259" s="123"/>
      <c r="E259" s="39"/>
      <c r="F259" s="39"/>
      <c r="G259" s="39"/>
      <c r="H259" s="39"/>
      <c r="I259" s="39"/>
      <c r="J259" s="39"/>
      <c r="K259" s="39"/>
      <c r="L259" s="39"/>
      <c r="M259" s="39"/>
      <c r="N259" s="39"/>
      <c r="O259" s="39"/>
      <c r="P259" s="39"/>
      <c r="Q259" s="39"/>
      <c r="R259" s="39"/>
      <c r="S259" s="124"/>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row>
    <row r="260" spans="1:73" ht="12" customHeight="1">
      <c r="A260" s="292" t="s">
        <v>286</v>
      </c>
      <c r="B260" s="297"/>
      <c r="C260" s="132" t="s">
        <v>229</v>
      </c>
      <c r="D260" s="123"/>
      <c r="E260" s="39"/>
      <c r="F260" s="39"/>
      <c r="G260" s="39"/>
      <c r="H260" s="39"/>
      <c r="I260" s="39"/>
      <c r="J260" s="39"/>
      <c r="K260" s="39"/>
      <c r="L260" s="39"/>
      <c r="M260" s="39"/>
      <c r="N260" s="39"/>
      <c r="O260" s="39"/>
      <c r="P260" s="39"/>
      <c r="Q260" s="39"/>
      <c r="R260" s="39"/>
      <c r="S260" s="124"/>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row>
    <row r="261" spans="1:73" ht="12" customHeight="1">
      <c r="A261" s="292" t="s">
        <v>286</v>
      </c>
      <c r="B261" s="297"/>
      <c r="C261" s="132" t="s">
        <v>230</v>
      </c>
      <c r="D261" s="123"/>
      <c r="E261" s="39"/>
      <c r="F261" s="39"/>
      <c r="G261" s="39"/>
      <c r="H261" s="39"/>
      <c r="I261" s="39"/>
      <c r="J261" s="39"/>
      <c r="K261" s="39"/>
      <c r="L261" s="39"/>
      <c r="M261" s="39"/>
      <c r="N261" s="39"/>
      <c r="O261" s="39"/>
      <c r="P261" s="39"/>
      <c r="Q261" s="39"/>
      <c r="R261" s="39"/>
      <c r="S261" s="124"/>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row>
    <row r="262" spans="1:73" ht="12" customHeight="1">
      <c r="A262" s="292" t="s">
        <v>286</v>
      </c>
      <c r="B262" s="297"/>
      <c r="C262" s="132" t="s">
        <v>231</v>
      </c>
      <c r="D262" s="123"/>
      <c r="E262" s="39"/>
      <c r="F262" s="39"/>
      <c r="G262" s="39"/>
      <c r="H262" s="39"/>
      <c r="I262" s="39"/>
      <c r="J262" s="39"/>
      <c r="K262" s="39"/>
      <c r="L262" s="39"/>
      <c r="M262" s="39"/>
      <c r="N262" s="39"/>
      <c r="O262" s="39"/>
      <c r="P262" s="39"/>
      <c r="Q262" s="39"/>
      <c r="R262" s="39"/>
      <c r="S262" s="124"/>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row>
    <row r="263" spans="1:73" ht="12" customHeight="1">
      <c r="A263" s="292" t="s">
        <v>286</v>
      </c>
      <c r="B263" s="297"/>
      <c r="C263" s="132" t="s">
        <v>232</v>
      </c>
      <c r="D263" s="123"/>
      <c r="E263" s="39"/>
      <c r="F263" s="39"/>
      <c r="G263" s="39"/>
      <c r="H263" s="39"/>
      <c r="I263" s="39"/>
      <c r="J263" s="39"/>
      <c r="K263" s="39"/>
      <c r="L263" s="39"/>
      <c r="M263" s="39"/>
      <c r="N263" s="39"/>
      <c r="O263" s="39"/>
      <c r="P263" s="39"/>
      <c r="Q263" s="39"/>
      <c r="R263" s="39"/>
      <c r="S263" s="124"/>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row>
    <row r="264" spans="1:73" ht="12" customHeight="1">
      <c r="A264" s="292" t="s">
        <v>286</v>
      </c>
      <c r="B264" s="297"/>
      <c r="C264" s="132" t="s">
        <v>233</v>
      </c>
      <c r="D264" s="123"/>
      <c r="E264" s="39"/>
      <c r="F264" s="39"/>
      <c r="G264" s="39"/>
      <c r="H264" s="39"/>
      <c r="I264" s="39"/>
      <c r="J264" s="39"/>
      <c r="K264" s="39"/>
      <c r="L264" s="39"/>
      <c r="M264" s="39"/>
      <c r="N264" s="39"/>
      <c r="O264" s="39"/>
      <c r="P264" s="39"/>
      <c r="Q264" s="39"/>
      <c r="R264" s="39"/>
      <c r="S264" s="124"/>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row>
    <row r="265" spans="1:73" ht="12" customHeight="1">
      <c r="A265" s="292" t="s">
        <v>286</v>
      </c>
      <c r="B265" s="297"/>
      <c r="C265" s="162" t="s">
        <v>234</v>
      </c>
      <c r="D265" s="147"/>
      <c r="E265" s="148"/>
      <c r="F265" s="148"/>
      <c r="G265" s="148"/>
      <c r="H265" s="148"/>
      <c r="I265" s="148"/>
      <c r="J265" s="148"/>
      <c r="K265" s="148"/>
      <c r="L265" s="148"/>
      <c r="M265" s="148"/>
      <c r="N265" s="148"/>
      <c r="O265" s="148"/>
      <c r="P265" s="148"/>
      <c r="Q265" s="148"/>
      <c r="R265" s="148"/>
      <c r="S265" s="14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row>
    <row r="266" spans="1:73" ht="12" customHeight="1">
      <c r="A266" s="292" t="s">
        <v>286</v>
      </c>
      <c r="B266" s="297"/>
      <c r="C266" s="116" t="s">
        <v>10</v>
      </c>
      <c r="D266" s="123"/>
      <c r="E266" s="39"/>
      <c r="F266" s="39"/>
      <c r="G266" s="39"/>
      <c r="H266" s="39"/>
      <c r="I266" s="39"/>
      <c r="J266" s="39"/>
      <c r="K266" s="39"/>
      <c r="L266" s="39"/>
      <c r="M266" s="39"/>
      <c r="N266" s="39"/>
      <c r="O266" s="39"/>
      <c r="P266" s="39"/>
      <c r="Q266" s="39"/>
      <c r="R266" s="39"/>
      <c r="S266" s="124"/>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row>
    <row r="267" spans="1:73" ht="12" customHeight="1">
      <c r="A267" s="292" t="s">
        <v>286</v>
      </c>
      <c r="B267" s="297"/>
      <c r="C267" s="116" t="s">
        <v>11</v>
      </c>
      <c r="D267" s="123"/>
      <c r="E267" s="39"/>
      <c r="F267" s="39"/>
      <c r="G267" s="39"/>
      <c r="H267" s="39"/>
      <c r="I267" s="39"/>
      <c r="J267" s="39"/>
      <c r="K267" s="39"/>
      <c r="L267" s="39"/>
      <c r="M267" s="39"/>
      <c r="N267" s="39"/>
      <c r="O267" s="39"/>
      <c r="P267" s="39"/>
      <c r="Q267" s="39"/>
      <c r="R267" s="39"/>
      <c r="S267" s="124"/>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row>
    <row r="268" spans="1:73" ht="12" customHeight="1">
      <c r="A268" s="292" t="s">
        <v>286</v>
      </c>
      <c r="B268" s="297"/>
      <c r="C268" s="116" t="s">
        <v>237</v>
      </c>
      <c r="D268" s="123"/>
      <c r="E268" s="39"/>
      <c r="F268" s="39"/>
      <c r="G268" s="39"/>
      <c r="H268" s="39"/>
      <c r="I268" s="39"/>
      <c r="J268" s="39"/>
      <c r="K268" s="39"/>
      <c r="L268" s="39"/>
      <c r="M268" s="39"/>
      <c r="N268" s="39"/>
      <c r="O268" s="39"/>
      <c r="P268" s="39"/>
      <c r="Q268" s="39"/>
      <c r="R268" s="39"/>
      <c r="S268" s="124"/>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row>
    <row r="269" spans="1:73" ht="12" customHeight="1">
      <c r="A269" s="292" t="s">
        <v>286</v>
      </c>
      <c r="B269" s="297"/>
      <c r="C269" s="116" t="s">
        <v>13</v>
      </c>
      <c r="D269" s="123"/>
      <c r="E269" s="39"/>
      <c r="F269" s="39"/>
      <c r="G269" s="39"/>
      <c r="H269" s="39"/>
      <c r="I269" s="39"/>
      <c r="J269" s="39"/>
      <c r="K269" s="39"/>
      <c r="L269" s="39"/>
      <c r="M269" s="39"/>
      <c r="N269" s="39"/>
      <c r="O269" s="39"/>
      <c r="P269" s="39"/>
      <c r="Q269" s="39"/>
      <c r="R269" s="39"/>
      <c r="S269" s="124"/>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row>
    <row r="270" spans="1:73" ht="12" customHeight="1">
      <c r="A270" s="292" t="s">
        <v>286</v>
      </c>
      <c r="B270" s="297"/>
      <c r="C270" s="116" t="s">
        <v>238</v>
      </c>
      <c r="D270" s="123"/>
      <c r="E270" s="39"/>
      <c r="F270" s="39"/>
      <c r="G270" s="39"/>
      <c r="H270" s="39"/>
      <c r="I270" s="39"/>
      <c r="J270" s="39"/>
      <c r="K270" s="39"/>
      <c r="L270" s="39"/>
      <c r="M270" s="39"/>
      <c r="N270" s="39"/>
      <c r="O270" s="39"/>
      <c r="P270" s="39"/>
      <c r="Q270" s="39"/>
      <c r="R270" s="39"/>
      <c r="S270" s="124"/>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row>
    <row r="271" spans="1:73" ht="12" customHeight="1">
      <c r="A271" s="292" t="s">
        <v>286</v>
      </c>
      <c r="B271" s="297"/>
      <c r="C271" s="171" t="s">
        <v>291</v>
      </c>
      <c r="D271" s="120"/>
      <c r="E271" s="121"/>
      <c r="F271" s="121"/>
      <c r="G271" s="121"/>
      <c r="H271" s="121"/>
      <c r="I271" s="121"/>
      <c r="J271" s="121"/>
      <c r="K271" s="121"/>
      <c r="L271" s="121"/>
      <c r="M271" s="121"/>
      <c r="N271" s="121"/>
      <c r="O271" s="121"/>
      <c r="P271" s="121"/>
      <c r="Q271" s="121"/>
      <c r="R271" s="121"/>
      <c r="S271" s="122"/>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row>
    <row r="272" spans="1:73" ht="12" customHeight="1">
      <c r="A272" s="292" t="s">
        <v>286</v>
      </c>
      <c r="B272" s="297"/>
      <c r="C272" s="171" t="s">
        <v>292</v>
      </c>
      <c r="D272" s="120"/>
      <c r="E272" s="121"/>
      <c r="F272" s="121"/>
      <c r="G272" s="121"/>
      <c r="H272" s="121"/>
      <c r="I272" s="121"/>
      <c r="J272" s="121"/>
      <c r="K272" s="121"/>
      <c r="L272" s="121"/>
      <c r="M272" s="121"/>
      <c r="N272" s="121"/>
      <c r="O272" s="121"/>
      <c r="P272" s="121"/>
      <c r="Q272" s="121"/>
      <c r="R272" s="121"/>
      <c r="S272" s="122"/>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row>
    <row r="273" spans="1:73" ht="12" customHeight="1">
      <c r="A273" s="292" t="s">
        <v>286</v>
      </c>
      <c r="B273" s="297"/>
      <c r="C273" s="171" t="s">
        <v>293</v>
      </c>
      <c r="D273" s="120"/>
      <c r="E273" s="121"/>
      <c r="F273" s="121"/>
      <c r="G273" s="121"/>
      <c r="H273" s="121"/>
      <c r="I273" s="121"/>
      <c r="J273" s="121"/>
      <c r="K273" s="121"/>
      <c r="L273" s="121"/>
      <c r="M273" s="121"/>
      <c r="N273" s="121"/>
      <c r="O273" s="121"/>
      <c r="P273" s="121"/>
      <c r="Q273" s="121"/>
      <c r="R273" s="121"/>
      <c r="S273" s="122"/>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row>
    <row r="274" spans="1:73" ht="12" customHeight="1">
      <c r="A274" s="292" t="s">
        <v>286</v>
      </c>
      <c r="B274" s="297"/>
      <c r="C274" s="171" t="s">
        <v>294</v>
      </c>
      <c r="D274" s="120"/>
      <c r="E274" s="121"/>
      <c r="F274" s="121"/>
      <c r="G274" s="121"/>
      <c r="H274" s="121"/>
      <c r="I274" s="121"/>
      <c r="J274" s="121"/>
      <c r="K274" s="121"/>
      <c r="L274" s="121"/>
      <c r="M274" s="121"/>
      <c r="N274" s="121"/>
      <c r="O274" s="121"/>
      <c r="P274" s="121"/>
      <c r="Q274" s="121"/>
      <c r="R274" s="121"/>
      <c r="S274" s="122"/>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row>
    <row r="275" spans="1:73" ht="12" customHeight="1">
      <c r="A275" s="292" t="s">
        <v>286</v>
      </c>
      <c r="B275" s="297"/>
      <c r="C275" s="136" t="s">
        <v>295</v>
      </c>
      <c r="D275" s="120"/>
      <c r="E275" s="121"/>
      <c r="F275" s="121"/>
      <c r="G275" s="121"/>
      <c r="H275" s="121"/>
      <c r="I275" s="121"/>
      <c r="J275" s="121"/>
      <c r="K275" s="121"/>
      <c r="L275" s="121"/>
      <c r="M275" s="121"/>
      <c r="N275" s="121"/>
      <c r="O275" s="121"/>
      <c r="P275" s="121"/>
      <c r="Q275" s="121"/>
      <c r="R275" s="121"/>
      <c r="S275" s="122"/>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row>
    <row r="276" spans="1:73" ht="12" customHeight="1">
      <c r="A276" s="292" t="s">
        <v>286</v>
      </c>
      <c r="B276" s="297"/>
      <c r="C276" s="136" t="s">
        <v>296</v>
      </c>
      <c r="D276" s="120"/>
      <c r="E276" s="121"/>
      <c r="F276" s="121"/>
      <c r="G276" s="121"/>
      <c r="H276" s="121"/>
      <c r="I276" s="121"/>
      <c r="J276" s="121"/>
      <c r="K276" s="121"/>
      <c r="L276" s="121"/>
      <c r="M276" s="121"/>
      <c r="N276" s="121"/>
      <c r="O276" s="121"/>
      <c r="P276" s="121"/>
      <c r="Q276" s="121"/>
      <c r="R276" s="121"/>
      <c r="S276" s="122"/>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row>
    <row r="277" spans="1:73" ht="12" customHeight="1">
      <c r="A277" s="292" t="s">
        <v>286</v>
      </c>
      <c r="B277" s="297"/>
      <c r="C277" s="136" t="s">
        <v>48</v>
      </c>
      <c r="D277" s="120"/>
      <c r="E277" s="121"/>
      <c r="F277" s="121"/>
      <c r="G277" s="121"/>
      <c r="H277" s="121"/>
      <c r="I277" s="121"/>
      <c r="J277" s="121"/>
      <c r="K277" s="121"/>
      <c r="L277" s="121"/>
      <c r="M277" s="121"/>
      <c r="N277" s="121"/>
      <c r="O277" s="121"/>
      <c r="P277" s="121"/>
      <c r="Q277" s="121"/>
      <c r="R277" s="121"/>
      <c r="S277" s="122"/>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row>
    <row r="278" spans="1:73" ht="12" customHeight="1">
      <c r="A278" s="292" t="s">
        <v>286</v>
      </c>
      <c r="B278" s="297"/>
      <c r="C278" s="136" t="s">
        <v>49</v>
      </c>
      <c r="D278" s="120"/>
      <c r="E278" s="121"/>
      <c r="F278" s="121"/>
      <c r="G278" s="121"/>
      <c r="H278" s="121"/>
      <c r="I278" s="121"/>
      <c r="J278" s="121"/>
      <c r="K278" s="121"/>
      <c r="L278" s="121"/>
      <c r="M278" s="121"/>
      <c r="N278" s="121"/>
      <c r="O278" s="121"/>
      <c r="P278" s="121"/>
      <c r="Q278" s="121"/>
      <c r="R278" s="121"/>
      <c r="S278" s="122"/>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row>
    <row r="279" spans="1:73" ht="12" customHeight="1">
      <c r="A279" s="292" t="s">
        <v>286</v>
      </c>
      <c r="B279" s="297"/>
      <c r="C279" s="132" t="s">
        <v>297</v>
      </c>
      <c r="D279" s="123"/>
      <c r="E279" s="39"/>
      <c r="F279" s="39"/>
      <c r="G279" s="39"/>
      <c r="H279" s="39"/>
      <c r="I279" s="39"/>
      <c r="J279" s="39"/>
      <c r="K279" s="39"/>
      <c r="L279" s="39"/>
      <c r="M279" s="39"/>
      <c r="N279" s="39"/>
      <c r="O279" s="39"/>
      <c r="P279" s="39"/>
      <c r="Q279" s="39"/>
      <c r="R279" s="39"/>
      <c r="S279" s="124"/>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row>
    <row r="280" spans="1:73" ht="12" customHeight="1">
      <c r="A280" s="292" t="s">
        <v>286</v>
      </c>
      <c r="B280" s="297"/>
      <c r="C280" s="132" t="s">
        <v>298</v>
      </c>
      <c r="D280" s="123"/>
      <c r="E280" s="39"/>
      <c r="F280" s="39"/>
      <c r="G280" s="39"/>
      <c r="H280" s="39"/>
      <c r="I280" s="39"/>
      <c r="J280" s="39"/>
      <c r="K280" s="39"/>
      <c r="L280" s="39"/>
      <c r="M280" s="39"/>
      <c r="N280" s="39"/>
      <c r="O280" s="39"/>
      <c r="P280" s="39"/>
      <c r="Q280" s="39"/>
      <c r="R280" s="39"/>
      <c r="S280" s="124"/>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row>
    <row r="281" spans="1:73" ht="12" customHeight="1">
      <c r="A281" s="292" t="s">
        <v>286</v>
      </c>
      <c r="B281" s="297"/>
      <c r="C281" s="132" t="s">
        <v>299</v>
      </c>
      <c r="D281" s="123"/>
      <c r="E281" s="39"/>
      <c r="F281" s="39"/>
      <c r="G281" s="39"/>
      <c r="H281" s="39"/>
      <c r="I281" s="39"/>
      <c r="J281" s="39"/>
      <c r="K281" s="39"/>
      <c r="L281" s="39"/>
      <c r="M281" s="39"/>
      <c r="N281" s="39"/>
      <c r="O281" s="39"/>
      <c r="P281" s="39"/>
      <c r="Q281" s="39"/>
      <c r="R281" s="39"/>
      <c r="S281" s="124"/>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row>
    <row r="282" spans="1:73" ht="12" customHeight="1">
      <c r="A282" s="292" t="s">
        <v>286</v>
      </c>
      <c r="B282" s="297"/>
      <c r="C282" s="132" t="s">
        <v>300</v>
      </c>
      <c r="D282" s="123"/>
      <c r="E282" s="39"/>
      <c r="F282" s="39"/>
      <c r="G282" s="39"/>
      <c r="H282" s="39"/>
      <c r="I282" s="39"/>
      <c r="J282" s="39"/>
      <c r="K282" s="39"/>
      <c r="L282" s="39"/>
      <c r="M282" s="39"/>
      <c r="N282" s="39"/>
      <c r="O282" s="39"/>
      <c r="P282" s="39"/>
      <c r="Q282" s="39"/>
      <c r="R282" s="39"/>
      <c r="S282" s="124"/>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row>
    <row r="283" spans="1:73" ht="12" customHeight="1">
      <c r="A283" s="292" t="s">
        <v>286</v>
      </c>
      <c r="B283" s="297"/>
      <c r="C283" s="136" t="s">
        <v>37</v>
      </c>
      <c r="D283" s="120"/>
      <c r="E283" s="121"/>
      <c r="F283" s="121"/>
      <c r="G283" s="121"/>
      <c r="H283" s="121"/>
      <c r="I283" s="121"/>
      <c r="J283" s="121"/>
      <c r="K283" s="121"/>
      <c r="L283" s="121"/>
      <c r="M283" s="121"/>
      <c r="N283" s="121"/>
      <c r="O283" s="121"/>
      <c r="P283" s="121"/>
      <c r="Q283" s="121"/>
      <c r="R283" s="121"/>
      <c r="S283" s="122"/>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row>
    <row r="284" spans="1:73" ht="12" customHeight="1">
      <c r="A284" s="292" t="s">
        <v>286</v>
      </c>
      <c r="B284" s="297"/>
      <c r="C284" s="136" t="s">
        <v>38</v>
      </c>
      <c r="D284" s="120"/>
      <c r="E284" s="121"/>
      <c r="F284" s="121"/>
      <c r="G284" s="121"/>
      <c r="H284" s="121"/>
      <c r="I284" s="121"/>
      <c r="J284" s="121"/>
      <c r="K284" s="121"/>
      <c r="L284" s="121"/>
      <c r="M284" s="121"/>
      <c r="N284" s="121"/>
      <c r="O284" s="121"/>
      <c r="P284" s="121"/>
      <c r="Q284" s="121"/>
      <c r="R284" s="121"/>
      <c r="S284" s="122"/>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row>
    <row r="285" spans="1:73" ht="12" customHeight="1">
      <c r="A285" s="292" t="s">
        <v>286</v>
      </c>
      <c r="B285" s="297"/>
      <c r="C285" s="136" t="s">
        <v>39</v>
      </c>
      <c r="D285" s="120"/>
      <c r="E285" s="121"/>
      <c r="F285" s="121"/>
      <c r="G285" s="121"/>
      <c r="H285" s="121"/>
      <c r="I285" s="121"/>
      <c r="J285" s="121"/>
      <c r="K285" s="121"/>
      <c r="L285" s="121"/>
      <c r="M285" s="121"/>
      <c r="N285" s="121"/>
      <c r="O285" s="121"/>
      <c r="P285" s="121"/>
      <c r="Q285" s="121"/>
      <c r="R285" s="121"/>
      <c r="S285" s="122"/>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row>
    <row r="286" spans="1:73" ht="12" customHeight="1">
      <c r="A286" s="292" t="s">
        <v>286</v>
      </c>
      <c r="B286" s="297"/>
      <c r="C286" s="136" t="s">
        <v>40</v>
      </c>
      <c r="D286" s="120"/>
      <c r="E286" s="121"/>
      <c r="F286" s="121"/>
      <c r="G286" s="121"/>
      <c r="H286" s="121"/>
      <c r="I286" s="121"/>
      <c r="J286" s="121"/>
      <c r="K286" s="121"/>
      <c r="L286" s="121"/>
      <c r="M286" s="121"/>
      <c r="N286" s="121"/>
      <c r="O286" s="121"/>
      <c r="P286" s="121"/>
      <c r="Q286" s="121"/>
      <c r="R286" s="121"/>
      <c r="S286" s="122"/>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row>
    <row r="287" spans="1:73" ht="12" customHeight="1">
      <c r="A287" s="292" t="s">
        <v>286</v>
      </c>
      <c r="B287" s="17"/>
      <c r="C287" s="131" t="s">
        <v>41</v>
      </c>
      <c r="D287" s="125"/>
      <c r="E287" s="126"/>
      <c r="F287" s="126"/>
      <c r="G287" s="126"/>
      <c r="H287" s="126"/>
      <c r="I287" s="126"/>
      <c r="J287" s="126"/>
      <c r="K287" s="126"/>
      <c r="L287" s="126"/>
      <c r="M287" s="126"/>
      <c r="N287" s="126"/>
      <c r="O287" s="126"/>
      <c r="P287" s="126"/>
      <c r="Q287" s="126"/>
      <c r="R287" s="126"/>
      <c r="S287" s="128"/>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row>
    <row r="288" spans="1:73" ht="12" customHeight="1">
      <c r="A288" s="292" t="s">
        <v>286</v>
      </c>
      <c r="B288" s="296" t="s">
        <v>198</v>
      </c>
      <c r="C288" s="116" t="s">
        <v>191</v>
      </c>
      <c r="D288" s="172"/>
      <c r="E288" s="44"/>
      <c r="F288" s="44"/>
      <c r="G288" s="44">
        <v>4</v>
      </c>
      <c r="H288" s="44">
        <v>2</v>
      </c>
      <c r="I288" s="44"/>
      <c r="J288" s="44">
        <v>3</v>
      </c>
      <c r="K288" s="44">
        <v>1</v>
      </c>
      <c r="L288" s="44"/>
      <c r="M288" s="44">
        <v>4</v>
      </c>
      <c r="N288" s="44"/>
      <c r="O288" s="44">
        <v>1</v>
      </c>
      <c r="P288" s="44">
        <v>1</v>
      </c>
      <c r="Q288" s="44"/>
      <c r="R288" s="39">
        <v>2</v>
      </c>
      <c r="S288" s="173">
        <v>1</v>
      </c>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row>
    <row r="289" spans="1:73" ht="12" customHeight="1">
      <c r="A289" s="292" t="s">
        <v>286</v>
      </c>
      <c r="B289" s="297"/>
      <c r="C289" s="116" t="s">
        <v>220</v>
      </c>
      <c r="D289" s="123"/>
      <c r="E289" s="39"/>
      <c r="F289" s="44"/>
      <c r="G289" s="39"/>
      <c r="H289" s="39"/>
      <c r="I289" s="44"/>
      <c r="J289" s="39"/>
      <c r="K289" s="39"/>
      <c r="L289" s="44"/>
      <c r="M289" s="39"/>
      <c r="N289" s="44"/>
      <c r="O289" s="39"/>
      <c r="P289" s="39"/>
      <c r="Q289" s="39"/>
      <c r="R289" s="39"/>
      <c r="S289" s="124"/>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row>
    <row r="290" spans="1:73" ht="12" customHeight="1">
      <c r="A290" s="292" t="s">
        <v>286</v>
      </c>
      <c r="B290" s="297"/>
      <c r="C290" s="116" t="s">
        <v>221</v>
      </c>
      <c r="D290" s="172"/>
      <c r="E290" s="39"/>
      <c r="F290" s="44">
        <v>1</v>
      </c>
      <c r="G290" s="44"/>
      <c r="H290" s="39"/>
      <c r="I290" s="44"/>
      <c r="J290" s="44"/>
      <c r="K290" s="44"/>
      <c r="L290" s="44">
        <v>1</v>
      </c>
      <c r="M290" s="44"/>
      <c r="N290" s="44"/>
      <c r="O290" s="39"/>
      <c r="P290" s="39"/>
      <c r="Q290" s="39"/>
      <c r="R290" s="39"/>
      <c r="S290" s="124"/>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row>
    <row r="291" spans="1:73" ht="12" customHeight="1">
      <c r="A291" s="292" t="s">
        <v>286</v>
      </c>
      <c r="B291" s="297"/>
      <c r="C291" s="116" t="s">
        <v>222</v>
      </c>
      <c r="D291" s="172"/>
      <c r="E291" s="39"/>
      <c r="F291" s="39"/>
      <c r="G291" s="39"/>
      <c r="H291" s="39"/>
      <c r="I291" s="39"/>
      <c r="J291" s="39"/>
      <c r="K291" s="39"/>
      <c r="L291" s="39"/>
      <c r="M291" s="39"/>
      <c r="N291" s="39"/>
      <c r="O291" s="39"/>
      <c r="P291" s="39"/>
      <c r="Q291" s="39"/>
      <c r="R291" s="39"/>
      <c r="S291" s="124"/>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row>
    <row r="292" spans="1:73" ht="12" customHeight="1">
      <c r="A292" s="292" t="s">
        <v>286</v>
      </c>
      <c r="B292" s="297"/>
      <c r="C292" s="132" t="s">
        <v>226</v>
      </c>
      <c r="D292" s="123"/>
      <c r="E292" s="39"/>
      <c r="F292" s="39"/>
      <c r="G292" s="39"/>
      <c r="H292" s="39"/>
      <c r="I292" s="39"/>
      <c r="J292" s="39"/>
      <c r="K292" s="39"/>
      <c r="L292" s="39"/>
      <c r="M292" s="39"/>
      <c r="N292" s="39"/>
      <c r="O292" s="39"/>
      <c r="P292" s="39"/>
      <c r="Q292" s="39"/>
      <c r="R292" s="39"/>
      <c r="S292" s="124"/>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row>
    <row r="293" spans="1:73" ht="12" customHeight="1">
      <c r="A293" s="292" t="s">
        <v>286</v>
      </c>
      <c r="B293" s="297"/>
      <c r="C293" s="116" t="s">
        <v>224</v>
      </c>
      <c r="D293" s="123"/>
      <c r="E293" s="39"/>
      <c r="F293" s="39"/>
      <c r="G293" s="44"/>
      <c r="H293" s="39"/>
      <c r="I293" s="39"/>
      <c r="J293" s="44"/>
      <c r="K293" s="44"/>
      <c r="L293" s="39"/>
      <c r="M293" s="39"/>
      <c r="N293" s="39"/>
      <c r="O293" s="39"/>
      <c r="P293" s="39"/>
      <c r="Q293" s="39"/>
      <c r="R293" s="39"/>
      <c r="S293" s="124"/>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row>
    <row r="294" spans="1:73" ht="12" customHeight="1">
      <c r="A294" s="292" t="s">
        <v>286</v>
      </c>
      <c r="B294" s="297"/>
      <c r="C294" s="28" t="s">
        <v>216</v>
      </c>
      <c r="D294" s="174"/>
      <c r="E294" s="170"/>
      <c r="F294" s="170">
        <v>1</v>
      </c>
      <c r="G294" s="170">
        <v>2</v>
      </c>
      <c r="H294" s="170">
        <v>5</v>
      </c>
      <c r="I294" s="170">
        <v>5</v>
      </c>
      <c r="J294" s="170">
        <v>2</v>
      </c>
      <c r="K294" s="170">
        <v>4</v>
      </c>
      <c r="L294" s="170">
        <v>2</v>
      </c>
      <c r="M294" s="170">
        <v>1</v>
      </c>
      <c r="N294" s="170">
        <v>2</v>
      </c>
      <c r="O294" s="170">
        <v>2</v>
      </c>
      <c r="P294" s="170">
        <v>2</v>
      </c>
      <c r="Q294" s="170"/>
      <c r="R294" s="170">
        <v>1</v>
      </c>
      <c r="S294" s="122">
        <v>1</v>
      </c>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row>
    <row r="295" spans="1:73" ht="12" customHeight="1">
      <c r="A295" s="292" t="s">
        <v>286</v>
      </c>
      <c r="B295" s="297"/>
      <c r="C295" s="28" t="s">
        <v>217</v>
      </c>
      <c r="D295" s="120"/>
      <c r="E295" s="121"/>
      <c r="F295" s="121"/>
      <c r="G295" s="121"/>
      <c r="H295" s="121"/>
      <c r="I295" s="121"/>
      <c r="J295" s="121"/>
      <c r="K295" s="121"/>
      <c r="L295" s="121"/>
      <c r="M295" s="121"/>
      <c r="N295" s="121"/>
      <c r="O295" s="121"/>
      <c r="P295" s="121"/>
      <c r="Q295" s="121"/>
      <c r="R295" s="121"/>
      <c r="S295" s="122"/>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row>
    <row r="296" spans="1:73" ht="12" customHeight="1">
      <c r="A296" s="292" t="s">
        <v>286</v>
      </c>
      <c r="B296" s="297"/>
      <c r="C296" s="116" t="s">
        <v>288</v>
      </c>
      <c r="D296" s="123"/>
      <c r="E296" s="39"/>
      <c r="F296" s="44"/>
      <c r="G296" s="44"/>
      <c r="H296" s="44">
        <v>1</v>
      </c>
      <c r="I296" s="44"/>
      <c r="J296" s="44">
        <v>1</v>
      </c>
      <c r="K296" s="44"/>
      <c r="L296" s="39"/>
      <c r="M296" s="44"/>
      <c r="N296" s="44"/>
      <c r="O296" s="44"/>
      <c r="P296" s="39"/>
      <c r="Q296" s="39"/>
      <c r="R296" s="39"/>
      <c r="S296" s="124"/>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row>
    <row r="297" spans="1:73" ht="12" customHeight="1">
      <c r="A297" s="292" t="s">
        <v>286</v>
      </c>
      <c r="B297" s="297"/>
      <c r="C297" s="116" t="s">
        <v>289</v>
      </c>
      <c r="D297" s="123"/>
      <c r="E297" s="39"/>
      <c r="F297" s="39"/>
      <c r="G297" s="39"/>
      <c r="H297" s="39"/>
      <c r="I297" s="44"/>
      <c r="J297" s="39"/>
      <c r="K297" s="44"/>
      <c r="L297" s="39"/>
      <c r="M297" s="39"/>
      <c r="N297" s="39"/>
      <c r="O297" s="39"/>
      <c r="P297" s="39"/>
      <c r="Q297" s="39"/>
      <c r="R297" s="39"/>
      <c r="S297" s="124"/>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row>
    <row r="298" spans="1:73" ht="12" customHeight="1">
      <c r="A298" s="292" t="s">
        <v>286</v>
      </c>
      <c r="B298" s="297"/>
      <c r="C298" s="28" t="s">
        <v>290</v>
      </c>
      <c r="D298" s="174">
        <v>69</v>
      </c>
      <c r="E298" s="170">
        <v>76</v>
      </c>
      <c r="F298" s="170">
        <v>93</v>
      </c>
      <c r="G298" s="170">
        <v>63</v>
      </c>
      <c r="H298" s="170">
        <v>82</v>
      </c>
      <c r="I298" s="170">
        <v>58</v>
      </c>
      <c r="J298" s="170">
        <v>59</v>
      </c>
      <c r="K298" s="170">
        <v>54</v>
      </c>
      <c r="L298" s="170">
        <v>54</v>
      </c>
      <c r="M298" s="170">
        <v>44</v>
      </c>
      <c r="N298" s="170">
        <v>26</v>
      </c>
      <c r="O298" s="170">
        <v>36</v>
      </c>
      <c r="P298" s="170">
        <v>22</v>
      </c>
      <c r="Q298" s="170">
        <v>25</v>
      </c>
      <c r="R298" s="170">
        <v>9</v>
      </c>
      <c r="S298" s="122">
        <v>17</v>
      </c>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row>
    <row r="299" spans="1:73" ht="12" customHeight="1">
      <c r="A299" s="292" t="s">
        <v>286</v>
      </c>
      <c r="B299" s="297"/>
      <c r="C299" s="116" t="s">
        <v>228</v>
      </c>
      <c r="D299" s="172">
        <v>16</v>
      </c>
      <c r="E299" s="44">
        <v>6</v>
      </c>
      <c r="F299" s="44">
        <v>7</v>
      </c>
      <c r="G299" s="44">
        <v>4</v>
      </c>
      <c r="H299" s="44">
        <v>13</v>
      </c>
      <c r="I299" s="44">
        <v>7</v>
      </c>
      <c r="J299" s="44">
        <v>7</v>
      </c>
      <c r="K299" s="44">
        <v>19</v>
      </c>
      <c r="L299" s="44">
        <v>22</v>
      </c>
      <c r="M299" s="44">
        <v>17</v>
      </c>
      <c r="N299" s="44">
        <v>9</v>
      </c>
      <c r="O299" s="44">
        <v>3</v>
      </c>
      <c r="P299" s="44"/>
      <c r="Q299" s="44">
        <v>11</v>
      </c>
      <c r="R299" s="39"/>
      <c r="S299" s="124"/>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row>
    <row r="300" spans="1:73" ht="12" customHeight="1">
      <c r="A300" s="292" t="s">
        <v>286</v>
      </c>
      <c r="B300" s="297"/>
      <c r="C300" s="116" t="s">
        <v>229</v>
      </c>
      <c r="D300" s="123">
        <v>1</v>
      </c>
      <c r="E300" s="44">
        <v>1</v>
      </c>
      <c r="F300" s="44"/>
      <c r="G300" s="44">
        <v>2</v>
      </c>
      <c r="H300" s="39">
        <v>1</v>
      </c>
      <c r="I300" s="44"/>
      <c r="J300" s="44">
        <v>2</v>
      </c>
      <c r="K300" s="44"/>
      <c r="L300" s="39">
        <v>4</v>
      </c>
      <c r="M300" s="44">
        <v>1</v>
      </c>
      <c r="N300" s="44">
        <v>1</v>
      </c>
      <c r="O300" s="44"/>
      <c r="P300" s="39"/>
      <c r="Q300" s="39">
        <v>1</v>
      </c>
      <c r="R300" s="39"/>
      <c r="S300" s="124"/>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row>
    <row r="301" spans="1:73" ht="12" customHeight="1">
      <c r="A301" s="292" t="s">
        <v>286</v>
      </c>
      <c r="B301" s="297"/>
      <c r="C301" s="116" t="s">
        <v>230</v>
      </c>
      <c r="D301" s="123"/>
      <c r="E301" s="39"/>
      <c r="F301" s="44"/>
      <c r="G301" s="39"/>
      <c r="H301" s="44"/>
      <c r="I301" s="39"/>
      <c r="J301" s="44"/>
      <c r="K301" s="44">
        <v>1</v>
      </c>
      <c r="L301" s="39"/>
      <c r="M301" s="39"/>
      <c r="N301" s="44"/>
      <c r="O301" s="39"/>
      <c r="P301" s="39"/>
      <c r="Q301" s="39"/>
      <c r="R301" s="39"/>
      <c r="S301" s="124"/>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row>
    <row r="302" spans="1:73" ht="12" customHeight="1">
      <c r="A302" s="292" t="s">
        <v>286</v>
      </c>
      <c r="B302" s="297"/>
      <c r="C302" s="132" t="s">
        <v>231</v>
      </c>
      <c r="D302" s="123"/>
      <c r="E302" s="39"/>
      <c r="F302" s="39"/>
      <c r="G302" s="39"/>
      <c r="H302" s="39"/>
      <c r="I302" s="39"/>
      <c r="J302" s="39"/>
      <c r="K302" s="39"/>
      <c r="L302" s="39"/>
      <c r="M302" s="39"/>
      <c r="N302" s="39"/>
      <c r="O302" s="39"/>
      <c r="P302" s="39"/>
      <c r="Q302" s="39"/>
      <c r="R302" s="39"/>
      <c r="S302" s="124"/>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row>
    <row r="303" spans="1:73" ht="12" customHeight="1">
      <c r="A303" s="292" t="s">
        <v>286</v>
      </c>
      <c r="B303" s="297"/>
      <c r="C303" s="132" t="s">
        <v>232</v>
      </c>
      <c r="D303" s="123"/>
      <c r="E303" s="39"/>
      <c r="F303" s="39"/>
      <c r="G303" s="39"/>
      <c r="H303" s="39"/>
      <c r="I303" s="39"/>
      <c r="J303" s="39"/>
      <c r="K303" s="39"/>
      <c r="L303" s="39"/>
      <c r="M303" s="39"/>
      <c r="N303" s="39"/>
      <c r="O303" s="39"/>
      <c r="P303" s="39"/>
      <c r="Q303" s="39"/>
      <c r="R303" s="39"/>
      <c r="S303" s="124"/>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row>
    <row r="304" spans="1:73" ht="12" customHeight="1">
      <c r="A304" s="292" t="s">
        <v>286</v>
      </c>
      <c r="B304" s="297"/>
      <c r="C304" s="132" t="s">
        <v>233</v>
      </c>
      <c r="D304" s="123"/>
      <c r="E304" s="39"/>
      <c r="F304" s="39"/>
      <c r="G304" s="39"/>
      <c r="H304" s="39"/>
      <c r="I304" s="39"/>
      <c r="J304" s="39"/>
      <c r="K304" s="39"/>
      <c r="L304" s="39"/>
      <c r="M304" s="39"/>
      <c r="N304" s="39"/>
      <c r="O304" s="39"/>
      <c r="P304" s="39"/>
      <c r="Q304" s="39"/>
      <c r="R304" s="39"/>
      <c r="S304" s="124"/>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row>
    <row r="305" spans="1:73" ht="12" customHeight="1">
      <c r="A305" s="292" t="s">
        <v>286</v>
      </c>
      <c r="B305" s="297"/>
      <c r="C305" s="162" t="s">
        <v>234</v>
      </c>
      <c r="D305" s="147"/>
      <c r="E305" s="148"/>
      <c r="F305" s="148"/>
      <c r="G305" s="148"/>
      <c r="H305" s="148"/>
      <c r="I305" s="148"/>
      <c r="J305" s="148"/>
      <c r="K305" s="148"/>
      <c r="L305" s="148"/>
      <c r="M305" s="148"/>
      <c r="N305" s="148"/>
      <c r="O305" s="148"/>
      <c r="P305" s="148"/>
      <c r="Q305" s="148"/>
      <c r="R305" s="148"/>
      <c r="S305" s="14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row>
    <row r="306" spans="1:73" ht="12" customHeight="1">
      <c r="A306" s="292" t="s">
        <v>286</v>
      </c>
      <c r="B306" s="297"/>
      <c r="C306" s="29" t="s">
        <v>10</v>
      </c>
      <c r="D306" s="123"/>
      <c r="E306" s="39">
        <v>3</v>
      </c>
      <c r="F306" s="39"/>
      <c r="G306" s="39"/>
      <c r="H306" s="39"/>
      <c r="I306" s="39">
        <v>1</v>
      </c>
      <c r="J306" s="39"/>
      <c r="K306" s="39"/>
      <c r="L306" s="39"/>
      <c r="M306" s="39"/>
      <c r="N306" s="39"/>
      <c r="O306" s="39"/>
      <c r="P306" s="39"/>
      <c r="Q306" s="39"/>
      <c r="R306" s="39"/>
      <c r="S306" s="124"/>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row>
    <row r="307" spans="1:73" ht="12" customHeight="1">
      <c r="A307" s="292" t="s">
        <v>286</v>
      </c>
      <c r="B307" s="297"/>
      <c r="C307" s="137" t="s">
        <v>11</v>
      </c>
      <c r="D307" s="172"/>
      <c r="E307" s="44"/>
      <c r="F307" s="44"/>
      <c r="G307" s="39"/>
      <c r="H307" s="39"/>
      <c r="I307" s="39"/>
      <c r="J307" s="39"/>
      <c r="K307" s="39"/>
      <c r="L307" s="39"/>
      <c r="M307" s="39"/>
      <c r="N307" s="39"/>
      <c r="O307" s="39"/>
      <c r="P307" s="39"/>
      <c r="Q307" s="39"/>
      <c r="R307" s="39"/>
      <c r="S307" s="124"/>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row>
    <row r="308" spans="1:73" ht="12" customHeight="1">
      <c r="A308" s="292" t="s">
        <v>286</v>
      </c>
      <c r="B308" s="297"/>
      <c r="C308" s="137" t="s">
        <v>237</v>
      </c>
      <c r="D308" s="172"/>
      <c r="E308" s="44"/>
      <c r="F308" s="39"/>
      <c r="G308" s="39"/>
      <c r="H308" s="44"/>
      <c r="I308" s="44"/>
      <c r="J308" s="39"/>
      <c r="K308" s="44"/>
      <c r="L308" s="39"/>
      <c r="M308" s="44"/>
      <c r="N308" s="39"/>
      <c r="O308" s="39"/>
      <c r="P308" s="39"/>
      <c r="Q308" s="39"/>
      <c r="R308" s="39"/>
      <c r="S308" s="124"/>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row>
    <row r="309" spans="1:73" ht="12" customHeight="1">
      <c r="A309" s="292" t="s">
        <v>286</v>
      </c>
      <c r="B309" s="297"/>
      <c r="C309" s="137" t="s">
        <v>13</v>
      </c>
      <c r="D309" s="123"/>
      <c r="E309" s="39"/>
      <c r="F309" s="39"/>
      <c r="G309" s="39"/>
      <c r="H309" s="39"/>
      <c r="I309" s="39"/>
      <c r="J309" s="39"/>
      <c r="K309" s="39"/>
      <c r="L309" s="39"/>
      <c r="M309" s="39"/>
      <c r="N309" s="39"/>
      <c r="O309" s="39"/>
      <c r="P309" s="39"/>
      <c r="Q309" s="39"/>
      <c r="R309" s="39"/>
      <c r="S309" s="124"/>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row>
    <row r="310" spans="1:73" ht="12" customHeight="1">
      <c r="A310" s="292" t="s">
        <v>286</v>
      </c>
      <c r="B310" s="297"/>
      <c r="C310" s="116" t="s">
        <v>238</v>
      </c>
      <c r="D310" s="172"/>
      <c r="E310" s="44"/>
      <c r="F310" s="44"/>
      <c r="G310" s="44"/>
      <c r="H310" s="44"/>
      <c r="I310" s="44"/>
      <c r="J310" s="44">
        <v>2</v>
      </c>
      <c r="K310" s="44">
        <v>2</v>
      </c>
      <c r="L310" s="44"/>
      <c r="M310" s="39">
        <v>1</v>
      </c>
      <c r="N310" s="39"/>
      <c r="O310" s="39"/>
      <c r="P310" s="39">
        <v>1</v>
      </c>
      <c r="Q310" s="39"/>
      <c r="R310" s="39"/>
      <c r="S310" s="124"/>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row>
    <row r="311" spans="1:73" ht="12" customHeight="1">
      <c r="A311" s="292" t="s">
        <v>286</v>
      </c>
      <c r="B311" s="297"/>
      <c r="C311" s="136" t="s">
        <v>291</v>
      </c>
      <c r="D311" s="174">
        <v>7</v>
      </c>
      <c r="E311" s="170">
        <v>5</v>
      </c>
      <c r="F311" s="170">
        <v>6</v>
      </c>
      <c r="G311" s="170">
        <v>11</v>
      </c>
      <c r="H311" s="170">
        <v>13</v>
      </c>
      <c r="I311" s="170">
        <v>7</v>
      </c>
      <c r="J311" s="170">
        <v>5</v>
      </c>
      <c r="K311" s="170">
        <v>2</v>
      </c>
      <c r="L311" s="170">
        <v>1</v>
      </c>
      <c r="M311" s="121">
        <v>2</v>
      </c>
      <c r="N311" s="121"/>
      <c r="O311" s="170">
        <v>1</v>
      </c>
      <c r="P311" s="121"/>
      <c r="Q311" s="121">
        <v>1</v>
      </c>
      <c r="R311" s="121"/>
      <c r="S311" s="122"/>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row>
    <row r="312" spans="1:73" ht="12" customHeight="1">
      <c r="A312" s="292" t="s">
        <v>286</v>
      </c>
      <c r="B312" s="297"/>
      <c r="C312" s="129" t="s">
        <v>292</v>
      </c>
      <c r="D312" s="120"/>
      <c r="E312" s="40"/>
      <c r="F312" s="40"/>
      <c r="G312" s="40"/>
      <c r="H312" s="40"/>
      <c r="I312" s="40"/>
      <c r="J312" s="40"/>
      <c r="K312" s="40"/>
      <c r="L312" s="40"/>
      <c r="M312" s="40"/>
      <c r="N312" s="40"/>
      <c r="O312" s="40"/>
      <c r="P312" s="40"/>
      <c r="Q312" s="40"/>
      <c r="R312" s="40"/>
      <c r="S312" s="122"/>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row>
    <row r="313" spans="1:73" ht="12" customHeight="1">
      <c r="A313" s="292" t="s">
        <v>286</v>
      </c>
      <c r="B313" s="297"/>
      <c r="C313" s="129" t="s">
        <v>293</v>
      </c>
      <c r="D313" s="120"/>
      <c r="E313" s="40"/>
      <c r="F313" s="40"/>
      <c r="G313" s="40"/>
      <c r="H313" s="40"/>
      <c r="I313" s="40"/>
      <c r="J313" s="40"/>
      <c r="K313" s="40"/>
      <c r="L313" s="40"/>
      <c r="M313" s="40"/>
      <c r="N313" s="40"/>
      <c r="O313" s="40"/>
      <c r="P313" s="40"/>
      <c r="Q313" s="40"/>
      <c r="R313" s="40"/>
      <c r="S313" s="122"/>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row>
    <row r="314" spans="1:73" ht="12" customHeight="1">
      <c r="A314" s="292" t="s">
        <v>286</v>
      </c>
      <c r="B314" s="297"/>
      <c r="C314" s="129" t="s">
        <v>294</v>
      </c>
      <c r="D314" s="120"/>
      <c r="E314" s="40"/>
      <c r="F314" s="40"/>
      <c r="G314" s="40"/>
      <c r="H314" s="40"/>
      <c r="I314" s="40"/>
      <c r="J314" s="40"/>
      <c r="K314" s="40"/>
      <c r="L314" s="40"/>
      <c r="M314" s="40"/>
      <c r="N314" s="40"/>
      <c r="O314" s="40"/>
      <c r="P314" s="40"/>
      <c r="Q314" s="40"/>
      <c r="R314" s="40"/>
      <c r="S314" s="122"/>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row>
    <row r="315" spans="1:73" ht="12" customHeight="1">
      <c r="A315" s="292" t="s">
        <v>286</v>
      </c>
      <c r="B315" s="297"/>
      <c r="C315" s="120" t="s">
        <v>303</v>
      </c>
      <c r="D315" s="120">
        <v>18</v>
      </c>
      <c r="E315" s="40">
        <v>7</v>
      </c>
      <c r="F315" s="40">
        <v>6</v>
      </c>
      <c r="G315" s="40">
        <v>4</v>
      </c>
      <c r="H315" s="40">
        <v>5</v>
      </c>
      <c r="I315" s="45"/>
      <c r="J315" s="45">
        <v>1</v>
      </c>
      <c r="K315" s="40">
        <v>4</v>
      </c>
      <c r="L315" s="40"/>
      <c r="M315" s="45">
        <v>1</v>
      </c>
      <c r="N315" s="40"/>
      <c r="O315" s="40"/>
      <c r="P315" s="40"/>
      <c r="Q315" s="40"/>
      <c r="R315" s="40"/>
      <c r="S315" s="122"/>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row>
    <row r="316" spans="1:73" ht="12" customHeight="1">
      <c r="A316" s="292" t="s">
        <v>286</v>
      </c>
      <c r="B316" s="297"/>
      <c r="C316" s="129" t="s">
        <v>296</v>
      </c>
      <c r="D316" s="120"/>
      <c r="E316" s="40"/>
      <c r="F316" s="40"/>
      <c r="G316" s="40"/>
      <c r="H316" s="40"/>
      <c r="I316" s="40"/>
      <c r="J316" s="40"/>
      <c r="K316" s="40"/>
      <c r="L316" s="40"/>
      <c r="M316" s="40"/>
      <c r="N316" s="40"/>
      <c r="O316" s="40"/>
      <c r="P316" s="40"/>
      <c r="Q316" s="40"/>
      <c r="R316" s="40"/>
      <c r="S316" s="122"/>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row>
    <row r="317" spans="1:73" ht="12" customHeight="1">
      <c r="A317" s="292" t="s">
        <v>286</v>
      </c>
      <c r="B317" s="297"/>
      <c r="C317" s="42" t="s">
        <v>48</v>
      </c>
      <c r="D317" s="120"/>
      <c r="E317" s="40"/>
      <c r="F317" s="40"/>
      <c r="G317" s="40"/>
      <c r="H317" s="40"/>
      <c r="I317" s="40"/>
      <c r="J317" s="40"/>
      <c r="K317" s="40"/>
      <c r="L317" s="40"/>
      <c r="M317" s="40"/>
      <c r="N317" s="40"/>
      <c r="O317" s="40"/>
      <c r="P317" s="40"/>
      <c r="Q317" s="40"/>
      <c r="R317" s="40"/>
      <c r="S317" s="122"/>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row>
    <row r="318" spans="1:73" ht="12" customHeight="1">
      <c r="A318" s="292" t="s">
        <v>286</v>
      </c>
      <c r="B318" s="297"/>
      <c r="C318" s="129" t="s">
        <v>49</v>
      </c>
      <c r="D318" s="120"/>
      <c r="E318" s="40"/>
      <c r="F318" s="40"/>
      <c r="G318" s="40"/>
      <c r="H318" s="40"/>
      <c r="I318" s="40"/>
      <c r="J318" s="40"/>
      <c r="K318" s="40"/>
      <c r="L318" s="40"/>
      <c r="M318" s="40"/>
      <c r="N318" s="40"/>
      <c r="O318" s="40"/>
      <c r="P318" s="40"/>
      <c r="Q318" s="40"/>
      <c r="R318" s="40"/>
      <c r="S318" s="122"/>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row>
    <row r="319" spans="1:73" ht="12" customHeight="1">
      <c r="A319" s="292" t="s">
        <v>286</v>
      </c>
      <c r="B319" s="297"/>
      <c r="C319" s="116" t="s">
        <v>297</v>
      </c>
      <c r="D319" s="172">
        <v>2</v>
      </c>
      <c r="E319" s="44">
        <v>4</v>
      </c>
      <c r="F319" s="44">
        <v>10</v>
      </c>
      <c r="G319" s="44">
        <v>6</v>
      </c>
      <c r="H319" s="44">
        <v>7</v>
      </c>
      <c r="I319" s="44">
        <v>9</v>
      </c>
      <c r="J319" s="44">
        <v>4</v>
      </c>
      <c r="K319" s="44">
        <v>9</v>
      </c>
      <c r="L319" s="44">
        <v>3</v>
      </c>
      <c r="M319" s="44"/>
      <c r="N319" s="44"/>
      <c r="O319" s="39"/>
      <c r="P319" s="39"/>
      <c r="Q319" s="39"/>
      <c r="R319" s="39"/>
      <c r="S319" s="124"/>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row>
    <row r="320" spans="1:73" ht="12" customHeight="1">
      <c r="A320" s="292" t="s">
        <v>286</v>
      </c>
      <c r="B320" s="297"/>
      <c r="C320" s="132" t="s">
        <v>298</v>
      </c>
      <c r="D320" s="123"/>
      <c r="E320" s="39"/>
      <c r="F320" s="39"/>
      <c r="G320" s="39"/>
      <c r="H320" s="39"/>
      <c r="I320" s="39"/>
      <c r="J320" s="39"/>
      <c r="K320" s="39"/>
      <c r="L320" s="39"/>
      <c r="M320" s="39"/>
      <c r="N320" s="39"/>
      <c r="O320" s="39"/>
      <c r="P320" s="39"/>
      <c r="Q320" s="39"/>
      <c r="R320" s="39"/>
      <c r="S320" s="124"/>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row>
    <row r="321" spans="1:73" ht="12" customHeight="1">
      <c r="A321" s="292" t="s">
        <v>286</v>
      </c>
      <c r="B321" s="297"/>
      <c r="C321" s="132" t="s">
        <v>299</v>
      </c>
      <c r="D321" s="123"/>
      <c r="E321" s="39"/>
      <c r="F321" s="39"/>
      <c r="G321" s="39"/>
      <c r="H321" s="39"/>
      <c r="I321" s="39"/>
      <c r="J321" s="39"/>
      <c r="K321" s="39"/>
      <c r="L321" s="39"/>
      <c r="M321" s="39"/>
      <c r="N321" s="39"/>
      <c r="O321" s="39"/>
      <c r="P321" s="39"/>
      <c r="Q321" s="39"/>
      <c r="R321" s="39"/>
      <c r="S321" s="124"/>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row>
    <row r="322" spans="1:73" ht="12" customHeight="1">
      <c r="A322" s="292" t="s">
        <v>286</v>
      </c>
      <c r="B322" s="297"/>
      <c r="C322" s="132" t="s">
        <v>300</v>
      </c>
      <c r="D322" s="123"/>
      <c r="E322" s="39"/>
      <c r="F322" s="39"/>
      <c r="G322" s="39"/>
      <c r="H322" s="39"/>
      <c r="I322" s="39"/>
      <c r="J322" s="39"/>
      <c r="K322" s="39"/>
      <c r="L322" s="39"/>
      <c r="M322" s="39"/>
      <c r="N322" s="39"/>
      <c r="O322" s="39"/>
      <c r="P322" s="39"/>
      <c r="Q322" s="39"/>
      <c r="R322" s="39"/>
      <c r="S322" s="124"/>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row>
    <row r="323" spans="1:73" ht="12" customHeight="1">
      <c r="A323" s="292" t="s">
        <v>286</v>
      </c>
      <c r="B323" s="297"/>
      <c r="C323" s="42" t="s">
        <v>37</v>
      </c>
      <c r="D323" s="120"/>
      <c r="E323" s="40"/>
      <c r="F323" s="40"/>
      <c r="G323" s="40"/>
      <c r="H323" s="40"/>
      <c r="I323" s="40"/>
      <c r="J323" s="40"/>
      <c r="K323" s="40"/>
      <c r="L323" s="40"/>
      <c r="M323" s="40"/>
      <c r="N323" s="40"/>
      <c r="O323" s="40"/>
      <c r="P323" s="40"/>
      <c r="Q323" s="40"/>
      <c r="R323" s="40"/>
      <c r="S323" s="122"/>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row>
    <row r="324" spans="1:73" ht="12" customHeight="1">
      <c r="A324" s="292" t="s">
        <v>286</v>
      </c>
      <c r="B324" s="297"/>
      <c r="C324" s="42" t="s">
        <v>38</v>
      </c>
      <c r="D324" s="120"/>
      <c r="E324" s="40"/>
      <c r="F324" s="40"/>
      <c r="G324" s="40"/>
      <c r="H324" s="40"/>
      <c r="I324" s="40"/>
      <c r="J324" s="40"/>
      <c r="K324" s="40"/>
      <c r="L324" s="40"/>
      <c r="M324" s="40"/>
      <c r="N324" s="40"/>
      <c r="O324" s="40"/>
      <c r="P324" s="40"/>
      <c r="Q324" s="40"/>
      <c r="R324" s="40"/>
      <c r="S324" s="122"/>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row>
    <row r="325" spans="1:73" ht="12" customHeight="1">
      <c r="A325" s="292" t="s">
        <v>286</v>
      </c>
      <c r="B325" s="297"/>
      <c r="C325" s="42" t="s">
        <v>39</v>
      </c>
      <c r="D325" s="120"/>
      <c r="E325" s="40"/>
      <c r="F325" s="40"/>
      <c r="G325" s="40"/>
      <c r="H325" s="40"/>
      <c r="I325" s="40"/>
      <c r="J325" s="40"/>
      <c r="K325" s="40"/>
      <c r="L325" s="40"/>
      <c r="M325" s="40"/>
      <c r="N325" s="40"/>
      <c r="O325" s="40"/>
      <c r="P325" s="40"/>
      <c r="Q325" s="40"/>
      <c r="R325" s="40"/>
      <c r="S325" s="122"/>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row>
    <row r="326" spans="1:73" ht="12" customHeight="1">
      <c r="A326" s="292" t="s">
        <v>286</v>
      </c>
      <c r="B326" s="297"/>
      <c r="C326" s="42" t="s">
        <v>40</v>
      </c>
      <c r="D326" s="120"/>
      <c r="E326" s="40"/>
      <c r="F326" s="40"/>
      <c r="G326" s="40"/>
      <c r="H326" s="40"/>
      <c r="I326" s="40"/>
      <c r="J326" s="40"/>
      <c r="K326" s="40"/>
      <c r="L326" s="40"/>
      <c r="M326" s="40"/>
      <c r="N326" s="40"/>
      <c r="O326" s="40"/>
      <c r="P326" s="40"/>
      <c r="Q326" s="40"/>
      <c r="R326" s="40"/>
      <c r="S326" s="122"/>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row>
    <row r="327" spans="1:73" ht="12" customHeight="1">
      <c r="A327" s="292" t="s">
        <v>286</v>
      </c>
      <c r="B327" s="297"/>
      <c r="C327" s="42" t="s">
        <v>41</v>
      </c>
      <c r="D327" s="125">
        <f>D310*2</f>
        <v>0</v>
      </c>
      <c r="E327" s="126">
        <f t="shared" ref="E327:S327" si="3">E310*2</f>
        <v>0</v>
      </c>
      <c r="F327" s="126">
        <f t="shared" si="3"/>
        <v>0</v>
      </c>
      <c r="G327" s="126">
        <f t="shared" si="3"/>
        <v>0</v>
      </c>
      <c r="H327" s="126">
        <f t="shared" si="3"/>
        <v>0</v>
      </c>
      <c r="I327" s="126">
        <f t="shared" si="3"/>
        <v>0</v>
      </c>
      <c r="J327" s="126">
        <f t="shared" si="3"/>
        <v>4</v>
      </c>
      <c r="K327" s="126">
        <f t="shared" si="3"/>
        <v>4</v>
      </c>
      <c r="L327" s="126">
        <f t="shared" si="3"/>
        <v>0</v>
      </c>
      <c r="M327" s="126">
        <f t="shared" si="3"/>
        <v>2</v>
      </c>
      <c r="N327" s="126">
        <f t="shared" si="3"/>
        <v>0</v>
      </c>
      <c r="O327" s="126">
        <f t="shared" si="3"/>
        <v>0</v>
      </c>
      <c r="P327" s="126">
        <f t="shared" si="3"/>
        <v>2</v>
      </c>
      <c r="Q327" s="126">
        <f t="shared" si="3"/>
        <v>0</v>
      </c>
      <c r="R327" s="126">
        <f t="shared" si="3"/>
        <v>0</v>
      </c>
      <c r="S327" s="128">
        <f t="shared" si="3"/>
        <v>0</v>
      </c>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row>
    <row r="328" spans="1:73" ht="12" customHeight="1">
      <c r="A328" s="292" t="s">
        <v>286</v>
      </c>
      <c r="B328" s="296" t="s">
        <v>96</v>
      </c>
      <c r="C328" s="155" t="s">
        <v>191</v>
      </c>
      <c r="D328" s="123">
        <v>12</v>
      </c>
      <c r="E328" s="39">
        <v>2</v>
      </c>
      <c r="F328" s="39">
        <v>3</v>
      </c>
      <c r="G328" s="39">
        <v>3</v>
      </c>
      <c r="H328" s="39">
        <v>1</v>
      </c>
      <c r="I328" s="39">
        <v>2</v>
      </c>
      <c r="J328" s="39">
        <v>7</v>
      </c>
      <c r="K328" s="39">
        <v>1</v>
      </c>
      <c r="L328" s="39"/>
      <c r="M328" s="39">
        <v>2</v>
      </c>
      <c r="N328" s="39">
        <v>3</v>
      </c>
      <c r="O328" s="224"/>
      <c r="P328" s="224"/>
      <c r="Q328" s="224"/>
      <c r="R328" s="224"/>
      <c r="S328" s="225"/>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row>
    <row r="329" spans="1:73" ht="12" customHeight="1">
      <c r="A329" s="292" t="s">
        <v>286</v>
      </c>
      <c r="B329" s="297"/>
      <c r="C329" s="116" t="s">
        <v>220</v>
      </c>
      <c r="D329" s="123">
        <v>2</v>
      </c>
      <c r="E329" s="39"/>
      <c r="F329" s="39"/>
      <c r="G329" s="39"/>
      <c r="H329" s="39"/>
      <c r="I329" s="39"/>
      <c r="J329" s="39"/>
      <c r="K329" s="39"/>
      <c r="L329" s="39"/>
      <c r="M329" s="39"/>
      <c r="N329" s="39"/>
      <c r="O329" s="39"/>
      <c r="P329" s="39"/>
      <c r="Q329" s="39"/>
      <c r="R329" s="39"/>
      <c r="S329" s="124"/>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row>
    <row r="330" spans="1:73" ht="12" customHeight="1">
      <c r="A330" s="292" t="s">
        <v>286</v>
      </c>
      <c r="B330" s="297"/>
      <c r="C330" s="116" t="s">
        <v>221</v>
      </c>
      <c r="D330" s="123">
        <v>2</v>
      </c>
      <c r="E330" s="39">
        <v>2</v>
      </c>
      <c r="F330" s="39">
        <v>1</v>
      </c>
      <c r="G330" s="39"/>
      <c r="H330" s="39"/>
      <c r="I330" s="39"/>
      <c r="J330" s="39"/>
      <c r="K330" s="39"/>
      <c r="L330" s="39"/>
      <c r="M330" s="39"/>
      <c r="N330" s="39"/>
      <c r="O330" s="39"/>
      <c r="P330" s="39"/>
      <c r="Q330" s="39"/>
      <c r="R330" s="39"/>
      <c r="S330" s="124"/>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row>
    <row r="331" spans="1:73" ht="12" customHeight="1">
      <c r="A331" s="292" t="s">
        <v>286</v>
      </c>
      <c r="B331" s="297"/>
      <c r="C331" s="132" t="s">
        <v>222</v>
      </c>
      <c r="D331" s="123">
        <v>4</v>
      </c>
      <c r="E331" s="39"/>
      <c r="F331" s="39"/>
      <c r="G331" s="39"/>
      <c r="H331" s="39"/>
      <c r="I331" s="39"/>
      <c r="J331" s="39">
        <v>1</v>
      </c>
      <c r="K331" s="39">
        <v>1</v>
      </c>
      <c r="L331" s="39"/>
      <c r="M331" s="39"/>
      <c r="N331" s="39"/>
      <c r="O331" s="39"/>
      <c r="P331" s="39"/>
      <c r="Q331" s="39"/>
      <c r="R331" s="39"/>
      <c r="S331" s="124"/>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row>
    <row r="332" spans="1:73" ht="12" customHeight="1">
      <c r="A332" s="292" t="s">
        <v>286</v>
      </c>
      <c r="B332" s="297"/>
      <c r="C332" s="132" t="s">
        <v>226</v>
      </c>
      <c r="D332" s="123"/>
      <c r="E332" s="39"/>
      <c r="F332" s="39"/>
      <c r="G332" s="39"/>
      <c r="H332" s="39"/>
      <c r="I332" s="39"/>
      <c r="J332" s="39"/>
      <c r="K332" s="39"/>
      <c r="L332" s="39"/>
      <c r="M332" s="39"/>
      <c r="N332" s="39"/>
      <c r="O332" s="39"/>
      <c r="P332" s="39"/>
      <c r="Q332" s="39"/>
      <c r="R332" s="39"/>
      <c r="S332" s="124"/>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row>
    <row r="333" spans="1:73" ht="12" customHeight="1">
      <c r="A333" s="292" t="s">
        <v>286</v>
      </c>
      <c r="B333" s="297"/>
      <c r="C333" s="132" t="s">
        <v>224</v>
      </c>
      <c r="D333" s="123"/>
      <c r="E333" s="39"/>
      <c r="F333" s="39"/>
      <c r="G333" s="39"/>
      <c r="H333" s="39"/>
      <c r="I333" s="39"/>
      <c r="J333" s="39"/>
      <c r="K333" s="39"/>
      <c r="L333" s="39"/>
      <c r="M333" s="39"/>
      <c r="N333" s="39">
        <v>2</v>
      </c>
      <c r="O333" s="39"/>
      <c r="P333" s="39"/>
      <c r="Q333" s="39"/>
      <c r="R333" s="39"/>
      <c r="S333" s="124"/>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row>
    <row r="334" spans="1:73" ht="12" customHeight="1">
      <c r="A334" s="292" t="s">
        <v>286</v>
      </c>
      <c r="B334" s="297"/>
      <c r="C334" s="28" t="s">
        <v>216</v>
      </c>
      <c r="D334" s="120">
        <v>2</v>
      </c>
      <c r="E334" s="121"/>
      <c r="F334" s="121">
        <v>1</v>
      </c>
      <c r="G334" s="121">
        <v>1</v>
      </c>
      <c r="H334" s="121"/>
      <c r="I334" s="121">
        <v>1</v>
      </c>
      <c r="J334" s="121"/>
      <c r="K334" s="121"/>
      <c r="L334" s="121">
        <v>1</v>
      </c>
      <c r="M334" s="121"/>
      <c r="N334" s="121"/>
      <c r="O334" s="121"/>
      <c r="P334" s="121"/>
      <c r="Q334" s="121"/>
      <c r="R334" s="121"/>
      <c r="S334" s="122"/>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row>
    <row r="335" spans="1:73" ht="12" customHeight="1">
      <c r="A335" s="292" t="s">
        <v>286</v>
      </c>
      <c r="B335" s="297"/>
      <c r="C335" s="28" t="s">
        <v>217</v>
      </c>
      <c r="D335" s="120"/>
      <c r="E335" s="121"/>
      <c r="F335" s="121"/>
      <c r="G335" s="121"/>
      <c r="H335" s="121"/>
      <c r="I335" s="121"/>
      <c r="J335" s="121"/>
      <c r="K335" s="121"/>
      <c r="L335" s="121"/>
      <c r="M335" s="121"/>
      <c r="N335" s="121"/>
      <c r="O335" s="121"/>
      <c r="P335" s="121"/>
      <c r="Q335" s="121"/>
      <c r="R335" s="121"/>
      <c r="S335" s="122"/>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row>
    <row r="336" spans="1:73" ht="12" customHeight="1">
      <c r="A336" s="292" t="s">
        <v>286</v>
      </c>
      <c r="B336" s="297"/>
      <c r="C336" s="116" t="s">
        <v>288</v>
      </c>
      <c r="D336" s="123">
        <v>2</v>
      </c>
      <c r="E336" s="39">
        <v>2</v>
      </c>
      <c r="F336" s="39"/>
      <c r="G336" s="39"/>
      <c r="H336" s="39"/>
      <c r="I336" s="39"/>
      <c r="J336" s="39"/>
      <c r="K336" s="39"/>
      <c r="L336" s="39"/>
      <c r="M336" s="39"/>
      <c r="N336" s="39"/>
      <c r="O336" s="39"/>
      <c r="P336" s="39"/>
      <c r="Q336" s="39"/>
      <c r="R336" s="39"/>
      <c r="S336" s="124"/>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row>
    <row r="337" spans="1:73" ht="12" customHeight="1">
      <c r="A337" s="292" t="s">
        <v>286</v>
      </c>
      <c r="B337" s="297"/>
      <c r="C337" s="116" t="s">
        <v>289</v>
      </c>
      <c r="D337" s="123">
        <v>1</v>
      </c>
      <c r="E337" s="39"/>
      <c r="F337" s="39"/>
      <c r="G337" s="39"/>
      <c r="H337" s="39"/>
      <c r="I337" s="39"/>
      <c r="J337" s="39"/>
      <c r="K337" s="39"/>
      <c r="L337" s="39"/>
      <c r="M337" s="39"/>
      <c r="N337" s="39"/>
      <c r="O337" s="39"/>
      <c r="P337" s="39"/>
      <c r="Q337" s="39"/>
      <c r="R337" s="39"/>
      <c r="S337" s="124"/>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row>
    <row r="338" spans="1:73" ht="12" customHeight="1">
      <c r="A338" s="292" t="s">
        <v>286</v>
      </c>
      <c r="B338" s="297"/>
      <c r="C338" s="28" t="s">
        <v>290</v>
      </c>
      <c r="D338" s="120">
        <v>305</v>
      </c>
      <c r="E338" s="121">
        <v>365</v>
      </c>
      <c r="F338" s="121">
        <v>332</v>
      </c>
      <c r="G338" s="121">
        <v>223</v>
      </c>
      <c r="H338" s="121">
        <v>200</v>
      </c>
      <c r="I338" s="121">
        <v>170</v>
      </c>
      <c r="J338" s="121">
        <v>175</v>
      </c>
      <c r="K338" s="121">
        <v>210</v>
      </c>
      <c r="L338" s="121">
        <v>170</v>
      </c>
      <c r="M338" s="121">
        <v>79</v>
      </c>
      <c r="N338" s="121">
        <v>275</v>
      </c>
      <c r="O338" s="121">
        <v>200</v>
      </c>
      <c r="P338" s="121">
        <v>100</v>
      </c>
      <c r="Q338" s="121">
        <v>5</v>
      </c>
      <c r="R338" s="121">
        <v>7</v>
      </c>
      <c r="S338" s="122"/>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row>
    <row r="339" spans="1:73" ht="12" customHeight="1">
      <c r="A339" s="292" t="s">
        <v>286</v>
      </c>
      <c r="B339" s="297"/>
      <c r="C339" s="116" t="s">
        <v>228</v>
      </c>
      <c r="D339" s="123">
        <v>19</v>
      </c>
      <c r="E339" s="39">
        <v>21</v>
      </c>
      <c r="F339" s="39">
        <v>12</v>
      </c>
      <c r="G339" s="39">
        <v>6</v>
      </c>
      <c r="H339" s="39">
        <v>25</v>
      </c>
      <c r="I339" s="39">
        <v>22</v>
      </c>
      <c r="J339" s="39">
        <v>37</v>
      </c>
      <c r="K339" s="39">
        <v>41</v>
      </c>
      <c r="L339" s="39">
        <v>64</v>
      </c>
      <c r="M339" s="39">
        <v>28</v>
      </c>
      <c r="N339" s="39">
        <v>135</v>
      </c>
      <c r="O339" s="39">
        <v>20</v>
      </c>
      <c r="P339" s="39">
        <v>12</v>
      </c>
      <c r="Q339" s="39">
        <v>2</v>
      </c>
      <c r="R339" s="39">
        <v>2</v>
      </c>
      <c r="S339" s="124"/>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row>
    <row r="340" spans="1:73" ht="12" customHeight="1">
      <c r="A340" s="292" t="s">
        <v>286</v>
      </c>
      <c r="B340" s="297"/>
      <c r="C340" s="116" t="s">
        <v>229</v>
      </c>
      <c r="D340" s="123">
        <v>2</v>
      </c>
      <c r="E340" s="39">
        <v>2</v>
      </c>
      <c r="F340" s="39"/>
      <c r="G340" s="39"/>
      <c r="H340" s="39"/>
      <c r="I340" s="39"/>
      <c r="J340" s="39"/>
      <c r="K340" s="39"/>
      <c r="L340" s="39"/>
      <c r="M340" s="39"/>
      <c r="N340" s="39"/>
      <c r="O340" s="39"/>
      <c r="P340" s="39"/>
      <c r="Q340" s="39"/>
      <c r="R340" s="39"/>
      <c r="S340" s="124"/>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row>
    <row r="341" spans="1:73" ht="12" customHeight="1">
      <c r="A341" s="292" t="s">
        <v>286</v>
      </c>
      <c r="B341" s="297"/>
      <c r="C341" s="116" t="s">
        <v>230</v>
      </c>
      <c r="D341" s="123"/>
      <c r="E341" s="39"/>
      <c r="F341" s="39"/>
      <c r="G341" s="39"/>
      <c r="H341" s="39"/>
      <c r="I341" s="39"/>
      <c r="J341" s="39"/>
      <c r="K341" s="39"/>
      <c r="L341" s="39"/>
      <c r="M341" s="39"/>
      <c r="N341" s="39"/>
      <c r="O341" s="39"/>
      <c r="P341" s="39"/>
      <c r="Q341" s="39"/>
      <c r="R341" s="39"/>
      <c r="S341" s="124"/>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row>
    <row r="342" spans="1:73" ht="12" customHeight="1">
      <c r="A342" s="292" t="s">
        <v>286</v>
      </c>
      <c r="B342" s="297"/>
      <c r="C342" s="116" t="s">
        <v>231</v>
      </c>
      <c r="D342" s="123"/>
      <c r="E342" s="39"/>
      <c r="F342" s="39"/>
      <c r="G342" s="39"/>
      <c r="H342" s="39"/>
      <c r="I342" s="39"/>
      <c r="J342" s="39"/>
      <c r="K342" s="39"/>
      <c r="L342" s="39"/>
      <c r="M342" s="39"/>
      <c r="N342" s="39"/>
      <c r="O342" s="39"/>
      <c r="P342" s="39"/>
      <c r="Q342" s="39"/>
      <c r="R342" s="39"/>
      <c r="S342" s="124"/>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row>
    <row r="343" spans="1:73" ht="12" customHeight="1">
      <c r="A343" s="292" t="s">
        <v>286</v>
      </c>
      <c r="B343" s="297"/>
      <c r="C343" s="116" t="s">
        <v>232</v>
      </c>
      <c r="D343" s="123"/>
      <c r="E343" s="39"/>
      <c r="F343" s="39"/>
      <c r="G343" s="39"/>
      <c r="H343" s="39"/>
      <c r="I343" s="39"/>
      <c r="J343" s="39"/>
      <c r="K343" s="39"/>
      <c r="L343" s="39"/>
      <c r="M343" s="39"/>
      <c r="N343" s="39"/>
      <c r="O343" s="39"/>
      <c r="P343" s="39"/>
      <c r="Q343" s="39"/>
      <c r="R343" s="39"/>
      <c r="S343" s="124"/>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row>
    <row r="344" spans="1:73" ht="12" customHeight="1">
      <c r="A344" s="292" t="s">
        <v>286</v>
      </c>
      <c r="B344" s="297"/>
      <c r="C344" s="116" t="s">
        <v>233</v>
      </c>
      <c r="D344" s="123"/>
      <c r="E344" s="39"/>
      <c r="F344" s="39"/>
      <c r="G344" s="39"/>
      <c r="H344" s="39"/>
      <c r="I344" s="39"/>
      <c r="J344" s="39"/>
      <c r="K344" s="39"/>
      <c r="L344" s="39"/>
      <c r="M344" s="39"/>
      <c r="N344" s="39"/>
      <c r="O344" s="39"/>
      <c r="P344" s="39"/>
      <c r="Q344" s="39"/>
      <c r="R344" s="39"/>
      <c r="S344" s="124"/>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row>
    <row r="345" spans="1:73" ht="12" customHeight="1">
      <c r="A345" s="292" t="s">
        <v>286</v>
      </c>
      <c r="B345" s="297"/>
      <c r="C345" s="157" t="s">
        <v>234</v>
      </c>
      <c r="D345" s="147"/>
      <c r="E345" s="148"/>
      <c r="F345" s="148"/>
      <c r="G345" s="148"/>
      <c r="H345" s="148"/>
      <c r="I345" s="148"/>
      <c r="J345" s="148"/>
      <c r="K345" s="148"/>
      <c r="L345" s="148"/>
      <c r="M345" s="148"/>
      <c r="N345" s="148"/>
      <c r="O345" s="148"/>
      <c r="P345" s="148"/>
      <c r="Q345" s="148"/>
      <c r="R345" s="148"/>
      <c r="S345" s="14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row>
    <row r="346" spans="1:73" ht="12" customHeight="1">
      <c r="A346" s="292" t="s">
        <v>286</v>
      </c>
      <c r="B346" s="297"/>
      <c r="C346" s="116" t="s">
        <v>10</v>
      </c>
      <c r="D346" s="123"/>
      <c r="E346" s="39"/>
      <c r="F346" s="39"/>
      <c r="G346" s="39"/>
      <c r="H346" s="39"/>
      <c r="I346" s="39"/>
      <c r="J346" s="39">
        <v>1</v>
      </c>
      <c r="K346" s="39">
        <v>1</v>
      </c>
      <c r="L346" s="39"/>
      <c r="M346" s="39"/>
      <c r="N346" s="39"/>
      <c r="O346" s="39"/>
      <c r="P346" s="39"/>
      <c r="Q346" s="39"/>
      <c r="R346" s="39"/>
      <c r="S346" s="124"/>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row>
    <row r="347" spans="1:73" ht="12" customHeight="1">
      <c r="A347" s="292" t="s">
        <v>286</v>
      </c>
      <c r="B347" s="297"/>
      <c r="C347" s="137" t="s">
        <v>11</v>
      </c>
      <c r="D347" s="123"/>
      <c r="E347" s="39"/>
      <c r="F347" s="39"/>
      <c r="G347" s="39"/>
      <c r="H347" s="39"/>
      <c r="I347" s="39"/>
      <c r="J347" s="39"/>
      <c r="K347" s="39"/>
      <c r="L347" s="39"/>
      <c r="M347" s="39"/>
      <c r="N347" s="39"/>
      <c r="O347" s="39"/>
      <c r="P347" s="39"/>
      <c r="Q347" s="39"/>
      <c r="R347" s="39"/>
      <c r="S347" s="124"/>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row>
    <row r="348" spans="1:73" ht="12" customHeight="1">
      <c r="A348" s="292" t="s">
        <v>286</v>
      </c>
      <c r="B348" s="297"/>
      <c r="C348" s="116" t="s">
        <v>237</v>
      </c>
      <c r="D348" s="123"/>
      <c r="E348" s="39"/>
      <c r="F348" s="39"/>
      <c r="G348" s="39"/>
      <c r="H348" s="39"/>
      <c r="I348" s="39"/>
      <c r="J348" s="39"/>
      <c r="K348" s="39"/>
      <c r="L348" s="39"/>
      <c r="M348" s="39"/>
      <c r="N348" s="39"/>
      <c r="O348" s="39"/>
      <c r="P348" s="39"/>
      <c r="Q348" s="39"/>
      <c r="R348" s="39"/>
      <c r="S348" s="124"/>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row>
    <row r="349" spans="1:73" ht="12" customHeight="1">
      <c r="A349" s="292" t="s">
        <v>286</v>
      </c>
      <c r="B349" s="297"/>
      <c r="C349" s="116" t="s">
        <v>13</v>
      </c>
      <c r="D349" s="123"/>
      <c r="E349" s="39"/>
      <c r="F349" s="39"/>
      <c r="G349" s="39"/>
      <c r="H349" s="39"/>
      <c r="I349" s="39"/>
      <c r="J349" s="39"/>
      <c r="K349" s="39"/>
      <c r="L349" s="39"/>
      <c r="M349" s="39"/>
      <c r="N349" s="39"/>
      <c r="O349" s="39"/>
      <c r="P349" s="39"/>
      <c r="Q349" s="39"/>
      <c r="R349" s="39"/>
      <c r="S349" s="124"/>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row>
    <row r="350" spans="1:73" ht="12" customHeight="1">
      <c r="A350" s="292" t="s">
        <v>286</v>
      </c>
      <c r="B350" s="297"/>
      <c r="C350" s="116" t="s">
        <v>238</v>
      </c>
      <c r="D350" s="123"/>
      <c r="E350" s="39"/>
      <c r="F350" s="39">
        <v>1</v>
      </c>
      <c r="G350" s="39"/>
      <c r="H350" s="39"/>
      <c r="I350" s="39">
        <v>1</v>
      </c>
      <c r="J350" s="39"/>
      <c r="K350" s="39"/>
      <c r="L350" s="39"/>
      <c r="M350" s="39"/>
      <c r="N350" s="39"/>
      <c r="O350" s="39"/>
      <c r="P350" s="39"/>
      <c r="Q350" s="39"/>
      <c r="R350" s="39"/>
      <c r="S350" s="124"/>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row>
    <row r="351" spans="1:73" ht="12" customHeight="1">
      <c r="A351" s="292" t="s">
        <v>286</v>
      </c>
      <c r="B351" s="297"/>
      <c r="C351" s="171" t="s">
        <v>291</v>
      </c>
      <c r="D351" s="120">
        <v>6</v>
      </c>
      <c r="E351" s="121">
        <v>9</v>
      </c>
      <c r="F351" s="121">
        <v>6</v>
      </c>
      <c r="G351" s="121">
        <v>10</v>
      </c>
      <c r="H351" s="121">
        <v>10</v>
      </c>
      <c r="I351" s="121">
        <v>8</v>
      </c>
      <c r="J351" s="121">
        <v>6</v>
      </c>
      <c r="K351" s="121">
        <v>2</v>
      </c>
      <c r="L351" s="121">
        <v>2</v>
      </c>
      <c r="M351" s="121">
        <v>1</v>
      </c>
      <c r="N351" s="121">
        <v>3</v>
      </c>
      <c r="O351" s="121"/>
      <c r="P351" s="121"/>
      <c r="Q351" s="121"/>
      <c r="R351" s="121"/>
      <c r="S351" s="122"/>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row>
    <row r="352" spans="1:73" ht="12" customHeight="1">
      <c r="A352" s="292" t="s">
        <v>286</v>
      </c>
      <c r="B352" s="297"/>
      <c r="C352" s="175" t="s">
        <v>292</v>
      </c>
      <c r="D352" s="120"/>
      <c r="E352" s="40"/>
      <c r="F352" s="40"/>
      <c r="G352" s="40"/>
      <c r="H352" s="40"/>
      <c r="I352" s="40"/>
      <c r="J352" s="40"/>
      <c r="K352" s="40"/>
      <c r="L352" s="40"/>
      <c r="M352" s="40"/>
      <c r="N352" s="40"/>
      <c r="O352" s="40"/>
      <c r="P352" s="40"/>
      <c r="Q352" s="40"/>
      <c r="R352" s="40"/>
      <c r="S352" s="122"/>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row>
    <row r="353" spans="1:73" ht="12" customHeight="1">
      <c r="A353" s="292" t="s">
        <v>286</v>
      </c>
      <c r="B353" s="297"/>
      <c r="C353" s="175" t="s">
        <v>293</v>
      </c>
      <c r="D353" s="120"/>
      <c r="E353" s="40"/>
      <c r="F353" s="40"/>
      <c r="G353" s="40"/>
      <c r="H353" s="40"/>
      <c r="I353" s="40"/>
      <c r="J353" s="40"/>
      <c r="K353" s="40"/>
      <c r="L353" s="40"/>
      <c r="M353" s="40"/>
      <c r="N353" s="40"/>
      <c r="O353" s="40"/>
      <c r="P353" s="40"/>
      <c r="Q353" s="40"/>
      <c r="R353" s="40"/>
      <c r="S353" s="122"/>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row>
    <row r="354" spans="1:73" ht="12" customHeight="1">
      <c r="A354" s="292" t="s">
        <v>286</v>
      </c>
      <c r="B354" s="297"/>
      <c r="C354" s="175" t="s">
        <v>294</v>
      </c>
      <c r="D354" s="120"/>
      <c r="E354" s="40"/>
      <c r="F354" s="40"/>
      <c r="G354" s="40"/>
      <c r="H354" s="40"/>
      <c r="I354" s="40"/>
      <c r="J354" s="40"/>
      <c r="K354" s="40"/>
      <c r="L354" s="40"/>
      <c r="M354" s="40"/>
      <c r="N354" s="40"/>
      <c r="O354" s="40"/>
      <c r="P354" s="40"/>
      <c r="Q354" s="40"/>
      <c r="R354" s="40"/>
      <c r="S354" s="122"/>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row>
    <row r="355" spans="1:73" ht="12" customHeight="1">
      <c r="A355" s="292" t="s">
        <v>286</v>
      </c>
      <c r="B355" s="297"/>
      <c r="C355" s="171" t="s">
        <v>304</v>
      </c>
      <c r="D355" s="120"/>
      <c r="E355" s="40"/>
      <c r="F355" s="40"/>
      <c r="G355" s="40"/>
      <c r="H355" s="40"/>
      <c r="I355" s="40"/>
      <c r="J355" s="40"/>
      <c r="K355" s="40"/>
      <c r="L355" s="40"/>
      <c r="M355" s="40"/>
      <c r="N355" s="40"/>
      <c r="O355" s="40"/>
      <c r="P355" s="40"/>
      <c r="Q355" s="40"/>
      <c r="R355" s="40"/>
      <c r="S355" s="122"/>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row>
    <row r="356" spans="1:73" ht="12" customHeight="1">
      <c r="A356" s="292" t="s">
        <v>286</v>
      </c>
      <c r="B356" s="297"/>
      <c r="C356" s="171" t="s">
        <v>296</v>
      </c>
      <c r="D356" s="120"/>
      <c r="E356" s="40"/>
      <c r="F356" s="40"/>
      <c r="G356" s="40"/>
      <c r="H356" s="40"/>
      <c r="I356" s="40"/>
      <c r="J356" s="40"/>
      <c r="K356" s="40"/>
      <c r="L356" s="40"/>
      <c r="M356" s="40"/>
      <c r="N356" s="40"/>
      <c r="O356" s="40"/>
      <c r="P356" s="40"/>
      <c r="Q356" s="40"/>
      <c r="R356" s="40"/>
      <c r="S356" s="122"/>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row>
    <row r="357" spans="1:73" ht="12" customHeight="1">
      <c r="A357" s="292" t="s">
        <v>286</v>
      </c>
      <c r="B357" s="297"/>
      <c r="C357" s="171" t="s">
        <v>304</v>
      </c>
      <c r="D357" s="120"/>
      <c r="E357" s="40"/>
      <c r="F357" s="40"/>
      <c r="G357" s="40"/>
      <c r="H357" s="40"/>
      <c r="I357" s="40"/>
      <c r="J357" s="40"/>
      <c r="K357" s="40"/>
      <c r="L357" s="40"/>
      <c r="M357" s="40"/>
      <c r="N357" s="40"/>
      <c r="O357" s="40"/>
      <c r="P357" s="40"/>
      <c r="Q357" s="40"/>
      <c r="R357" s="40"/>
      <c r="S357" s="122"/>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row>
    <row r="358" spans="1:73" ht="12" customHeight="1">
      <c r="A358" s="292" t="s">
        <v>286</v>
      </c>
      <c r="B358" s="297"/>
      <c r="C358" s="171" t="s">
        <v>49</v>
      </c>
      <c r="D358" s="120"/>
      <c r="E358" s="40"/>
      <c r="F358" s="40"/>
      <c r="G358" s="40"/>
      <c r="H358" s="40"/>
      <c r="I358" s="40"/>
      <c r="J358" s="40"/>
      <c r="K358" s="40"/>
      <c r="L358" s="40"/>
      <c r="M358" s="40"/>
      <c r="N358" s="40"/>
      <c r="O358" s="40"/>
      <c r="P358" s="40"/>
      <c r="Q358" s="40"/>
      <c r="R358" s="40"/>
      <c r="S358" s="122"/>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row>
    <row r="359" spans="1:73" ht="12" customHeight="1">
      <c r="A359" s="292" t="s">
        <v>286</v>
      </c>
      <c r="B359" s="297"/>
      <c r="C359" s="116" t="s">
        <v>297</v>
      </c>
      <c r="D359" s="123"/>
      <c r="E359" s="39"/>
      <c r="F359" s="39">
        <v>1</v>
      </c>
      <c r="G359" s="39">
        <v>1</v>
      </c>
      <c r="H359" s="39"/>
      <c r="I359" s="39">
        <v>1</v>
      </c>
      <c r="J359" s="39">
        <v>5</v>
      </c>
      <c r="K359" s="39">
        <v>6</v>
      </c>
      <c r="L359" s="39">
        <v>4</v>
      </c>
      <c r="M359" s="39">
        <v>1</v>
      </c>
      <c r="N359" s="39">
        <v>1</v>
      </c>
      <c r="O359" s="39"/>
      <c r="P359" s="39"/>
      <c r="Q359" s="39"/>
      <c r="R359" s="39"/>
      <c r="S359" s="124"/>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row>
    <row r="360" spans="1:73" ht="12" customHeight="1">
      <c r="A360" s="292" t="s">
        <v>286</v>
      </c>
      <c r="B360" s="297"/>
      <c r="C360" s="132" t="s">
        <v>298</v>
      </c>
      <c r="D360" s="123"/>
      <c r="E360" s="39"/>
      <c r="F360" s="39"/>
      <c r="G360" s="39"/>
      <c r="H360" s="39"/>
      <c r="I360" s="39"/>
      <c r="J360" s="39"/>
      <c r="K360" s="39"/>
      <c r="L360" s="39"/>
      <c r="M360" s="39"/>
      <c r="N360" s="39"/>
      <c r="O360" s="39"/>
      <c r="P360" s="39"/>
      <c r="Q360" s="39"/>
      <c r="R360" s="39"/>
      <c r="S360" s="124"/>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row>
    <row r="361" spans="1:73" ht="12" customHeight="1">
      <c r="A361" s="292" t="s">
        <v>286</v>
      </c>
      <c r="B361" s="297"/>
      <c r="C361" s="132" t="s">
        <v>299</v>
      </c>
      <c r="D361" s="123"/>
      <c r="E361" s="39"/>
      <c r="F361" s="39"/>
      <c r="G361" s="39"/>
      <c r="H361" s="39"/>
      <c r="I361" s="39"/>
      <c r="J361" s="39"/>
      <c r="K361" s="39"/>
      <c r="L361" s="39"/>
      <c r="M361" s="39"/>
      <c r="N361" s="39"/>
      <c r="O361" s="39"/>
      <c r="P361" s="39"/>
      <c r="Q361" s="39"/>
      <c r="R361" s="39"/>
      <c r="S361" s="124"/>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row>
    <row r="362" spans="1:73" ht="12" customHeight="1">
      <c r="A362" s="292" t="s">
        <v>286</v>
      </c>
      <c r="B362" s="297"/>
      <c r="C362" s="132" t="s">
        <v>300</v>
      </c>
      <c r="D362" s="123"/>
      <c r="E362" s="39"/>
      <c r="F362" s="39"/>
      <c r="G362" s="39"/>
      <c r="H362" s="39"/>
      <c r="I362" s="39"/>
      <c r="J362" s="39"/>
      <c r="K362" s="39"/>
      <c r="L362" s="39"/>
      <c r="M362" s="39"/>
      <c r="N362" s="39"/>
      <c r="O362" s="39"/>
      <c r="P362" s="39"/>
      <c r="Q362" s="39"/>
      <c r="R362" s="39"/>
      <c r="S362" s="124"/>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row>
    <row r="363" spans="1:73" ht="12" customHeight="1">
      <c r="A363" s="292" t="s">
        <v>286</v>
      </c>
      <c r="B363" s="297"/>
      <c r="C363" s="223" t="s">
        <v>303</v>
      </c>
      <c r="D363" s="123">
        <v>6</v>
      </c>
      <c r="E363" s="39">
        <v>23</v>
      </c>
      <c r="F363" s="39"/>
      <c r="G363" s="39"/>
      <c r="H363" s="39"/>
      <c r="I363" s="39">
        <v>12</v>
      </c>
      <c r="J363" s="39">
        <v>11</v>
      </c>
      <c r="K363" s="39">
        <v>3</v>
      </c>
      <c r="L363" s="39">
        <v>5</v>
      </c>
      <c r="M363" s="39">
        <v>2</v>
      </c>
      <c r="N363" s="39">
        <v>1</v>
      </c>
      <c r="O363" s="39"/>
      <c r="P363" s="39"/>
      <c r="Q363" s="39"/>
      <c r="R363" s="39"/>
      <c r="S363" s="124"/>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row>
    <row r="364" spans="1:73" ht="12" customHeight="1">
      <c r="A364" s="292" t="s">
        <v>286</v>
      </c>
      <c r="B364" s="297"/>
      <c r="C364" s="42" t="s">
        <v>37</v>
      </c>
      <c r="D364" s="120"/>
      <c r="E364" s="40"/>
      <c r="F364" s="40"/>
      <c r="G364" s="40"/>
      <c r="H364" s="40"/>
      <c r="I364" s="40"/>
      <c r="J364" s="40"/>
      <c r="K364" s="40"/>
      <c r="L364" s="40"/>
      <c r="M364" s="40"/>
      <c r="N364" s="40"/>
      <c r="O364" s="40"/>
      <c r="P364" s="40"/>
      <c r="Q364" s="40"/>
      <c r="R364" s="40"/>
      <c r="S364" s="122"/>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row>
    <row r="365" spans="1:73" ht="12" customHeight="1">
      <c r="A365" s="292" t="s">
        <v>286</v>
      </c>
      <c r="B365" s="297"/>
      <c r="C365" s="42" t="s">
        <v>242</v>
      </c>
      <c r="D365" s="120"/>
      <c r="E365" s="40"/>
      <c r="F365" s="40"/>
      <c r="G365" s="40"/>
      <c r="H365" s="40"/>
      <c r="I365" s="40"/>
      <c r="J365" s="40"/>
      <c r="K365" s="40"/>
      <c r="L365" s="40"/>
      <c r="M365" s="40"/>
      <c r="N365" s="40"/>
      <c r="O365" s="40"/>
      <c r="P365" s="40"/>
      <c r="Q365" s="40"/>
      <c r="R365" s="40"/>
      <c r="S365" s="122"/>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row>
    <row r="366" spans="1:73" ht="12" customHeight="1">
      <c r="A366" s="292" t="s">
        <v>286</v>
      </c>
      <c r="B366" s="297"/>
      <c r="C366" s="42" t="s">
        <v>48</v>
      </c>
      <c r="D366" s="120"/>
      <c r="E366" s="40"/>
      <c r="F366" s="40"/>
      <c r="G366" s="40"/>
      <c r="H366" s="40"/>
      <c r="I366" s="40"/>
      <c r="J366" s="40"/>
      <c r="K366" s="40"/>
      <c r="L366" s="40"/>
      <c r="M366" s="40"/>
      <c r="N366" s="40"/>
      <c r="O366" s="40"/>
      <c r="P366" s="40"/>
      <c r="Q366" s="40"/>
      <c r="R366" s="40"/>
      <c r="S366" s="122"/>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row>
    <row r="367" spans="1:73" ht="12" customHeight="1">
      <c r="A367" s="292" t="s">
        <v>286</v>
      </c>
      <c r="B367" s="297"/>
      <c r="C367" s="42" t="s">
        <v>40</v>
      </c>
      <c r="D367" s="120"/>
      <c r="E367" s="40"/>
      <c r="F367" s="40"/>
      <c r="G367" s="40"/>
      <c r="H367" s="40"/>
      <c r="I367" s="40"/>
      <c r="J367" s="40"/>
      <c r="K367" s="40"/>
      <c r="L367" s="40"/>
      <c r="M367" s="40"/>
      <c r="N367" s="40"/>
      <c r="O367" s="40"/>
      <c r="P367" s="40"/>
      <c r="Q367" s="40"/>
      <c r="R367" s="40"/>
      <c r="S367" s="122"/>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row>
    <row r="368" spans="1:73" ht="12" customHeight="1">
      <c r="A368" s="292" t="s">
        <v>286</v>
      </c>
      <c r="B368" s="17"/>
      <c r="C368" s="46" t="s">
        <v>41</v>
      </c>
      <c r="D368" s="125">
        <f>D350*2</f>
        <v>0</v>
      </c>
      <c r="E368" s="126">
        <f t="shared" ref="E368:S368" si="4">E350*2</f>
        <v>0</v>
      </c>
      <c r="F368" s="126">
        <f t="shared" si="4"/>
        <v>2</v>
      </c>
      <c r="G368" s="126">
        <f t="shared" si="4"/>
        <v>0</v>
      </c>
      <c r="H368" s="126">
        <f t="shared" si="4"/>
        <v>0</v>
      </c>
      <c r="I368" s="126">
        <f t="shared" si="4"/>
        <v>2</v>
      </c>
      <c r="J368" s="126">
        <f t="shared" si="4"/>
        <v>0</v>
      </c>
      <c r="K368" s="126">
        <f t="shared" si="4"/>
        <v>0</v>
      </c>
      <c r="L368" s="126">
        <f t="shared" si="4"/>
        <v>0</v>
      </c>
      <c r="M368" s="126">
        <f t="shared" si="4"/>
        <v>0</v>
      </c>
      <c r="N368" s="126">
        <f t="shared" si="4"/>
        <v>0</v>
      </c>
      <c r="O368" s="126">
        <f t="shared" si="4"/>
        <v>0</v>
      </c>
      <c r="P368" s="126">
        <f t="shared" si="4"/>
        <v>0</v>
      </c>
      <c r="Q368" s="126">
        <f t="shared" si="4"/>
        <v>0</v>
      </c>
      <c r="R368" s="126">
        <f t="shared" si="4"/>
        <v>0</v>
      </c>
      <c r="S368" s="128">
        <f t="shared" si="4"/>
        <v>0</v>
      </c>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row>
    <row r="369" spans="1:73" ht="12" customHeight="1">
      <c r="A369" s="292" t="s">
        <v>286</v>
      </c>
      <c r="B369" s="296" t="s">
        <v>199</v>
      </c>
      <c r="C369" s="116" t="s">
        <v>191</v>
      </c>
      <c r="D369" s="123"/>
      <c r="E369" s="39">
        <v>6</v>
      </c>
      <c r="F369" s="39">
        <v>9</v>
      </c>
      <c r="G369" s="39">
        <v>7</v>
      </c>
      <c r="H369" s="39">
        <v>6</v>
      </c>
      <c r="I369" s="39">
        <v>2</v>
      </c>
      <c r="J369" s="39">
        <v>9</v>
      </c>
      <c r="K369" s="39">
        <v>8</v>
      </c>
      <c r="L369" s="39">
        <v>7</v>
      </c>
      <c r="M369" s="39">
        <v>2</v>
      </c>
      <c r="N369" s="39">
        <v>2</v>
      </c>
      <c r="O369" s="39">
        <v>4</v>
      </c>
      <c r="P369" s="39"/>
      <c r="Q369" s="39">
        <v>3</v>
      </c>
      <c r="R369" s="39"/>
      <c r="S369" s="124">
        <v>2</v>
      </c>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row>
    <row r="370" spans="1:73" ht="12" customHeight="1">
      <c r="A370" s="292" t="s">
        <v>286</v>
      </c>
      <c r="B370" s="297"/>
      <c r="C370" s="28" t="s">
        <v>220</v>
      </c>
      <c r="D370" s="120"/>
      <c r="E370" s="40"/>
      <c r="F370" s="40"/>
      <c r="G370" s="40"/>
      <c r="H370" s="40"/>
      <c r="I370" s="40"/>
      <c r="J370" s="40"/>
      <c r="K370" s="40"/>
      <c r="L370" s="40"/>
      <c r="M370" s="40"/>
      <c r="N370" s="40"/>
      <c r="O370" s="40"/>
      <c r="P370" s="40"/>
      <c r="Q370" s="40"/>
      <c r="R370" s="40"/>
      <c r="S370" s="122"/>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row>
    <row r="371" spans="1:73" ht="12" customHeight="1">
      <c r="A371" s="292" t="s">
        <v>286</v>
      </c>
      <c r="B371" s="297"/>
      <c r="C371" s="28" t="s">
        <v>221</v>
      </c>
      <c r="D371" s="120"/>
      <c r="E371" s="40"/>
      <c r="F371" s="40"/>
      <c r="G371" s="40"/>
      <c r="H371" s="40">
        <v>2</v>
      </c>
      <c r="I371" s="40">
        <v>1</v>
      </c>
      <c r="J371" s="40"/>
      <c r="K371" s="40">
        <v>1</v>
      </c>
      <c r="L371" s="40"/>
      <c r="M371" s="40">
        <v>1</v>
      </c>
      <c r="N371" s="40"/>
      <c r="O371" s="40"/>
      <c r="P371" s="40"/>
      <c r="Q371" s="40"/>
      <c r="R371" s="40"/>
      <c r="S371" s="122"/>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row>
    <row r="372" spans="1:73" ht="12" customHeight="1">
      <c r="A372" s="292" t="s">
        <v>286</v>
      </c>
      <c r="B372" s="297"/>
      <c r="C372" s="28" t="s">
        <v>222</v>
      </c>
      <c r="D372" s="120"/>
      <c r="E372" s="40">
        <v>3</v>
      </c>
      <c r="F372" s="40">
        <v>1</v>
      </c>
      <c r="G372" s="40"/>
      <c r="H372" s="40"/>
      <c r="I372" s="40"/>
      <c r="J372" s="40"/>
      <c r="K372" s="40"/>
      <c r="L372" s="40"/>
      <c r="M372" s="40"/>
      <c r="N372" s="40"/>
      <c r="O372" s="40"/>
      <c r="P372" s="40"/>
      <c r="Q372" s="40"/>
      <c r="R372" s="40"/>
      <c r="S372" s="122"/>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row>
    <row r="373" spans="1:73" ht="12" customHeight="1">
      <c r="A373" s="292" t="s">
        <v>286</v>
      </c>
      <c r="B373" s="297"/>
      <c r="C373" s="116" t="s">
        <v>226</v>
      </c>
      <c r="D373" s="123"/>
      <c r="E373" s="39"/>
      <c r="F373" s="39"/>
      <c r="G373" s="39"/>
      <c r="H373" s="39"/>
      <c r="I373" s="39">
        <v>1</v>
      </c>
      <c r="J373" s="39"/>
      <c r="K373" s="39"/>
      <c r="L373" s="39"/>
      <c r="M373" s="39"/>
      <c r="N373" s="39"/>
      <c r="O373" s="39"/>
      <c r="P373" s="39"/>
      <c r="Q373" s="39"/>
      <c r="R373" s="39"/>
      <c r="S373" s="124"/>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row>
    <row r="374" spans="1:73" ht="12" customHeight="1">
      <c r="A374" s="292" t="s">
        <v>286</v>
      </c>
      <c r="B374" s="297"/>
      <c r="C374" s="116" t="s">
        <v>224</v>
      </c>
      <c r="D374" s="123"/>
      <c r="E374" s="39"/>
      <c r="F374" s="39"/>
      <c r="G374" s="39"/>
      <c r="H374" s="39"/>
      <c r="I374" s="39"/>
      <c r="J374" s="39"/>
      <c r="K374" s="39"/>
      <c r="L374" s="39"/>
      <c r="M374" s="39"/>
      <c r="N374" s="39"/>
      <c r="O374" s="39"/>
      <c r="P374" s="39"/>
      <c r="Q374" s="39"/>
      <c r="R374" s="39"/>
      <c r="S374" s="124"/>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row>
    <row r="375" spans="1:73" ht="12" customHeight="1">
      <c r="A375" s="292" t="s">
        <v>286</v>
      </c>
      <c r="B375" s="297"/>
      <c r="C375" s="28" t="s">
        <v>216</v>
      </c>
      <c r="D375" s="120">
        <v>3</v>
      </c>
      <c r="E375" s="121">
        <v>8</v>
      </c>
      <c r="F375" s="121">
        <v>5</v>
      </c>
      <c r="G375" s="121">
        <v>3</v>
      </c>
      <c r="H375" s="121">
        <v>5</v>
      </c>
      <c r="I375" s="121">
        <v>1</v>
      </c>
      <c r="J375" s="121">
        <v>1</v>
      </c>
      <c r="K375" s="121">
        <v>4</v>
      </c>
      <c r="L375" s="121">
        <v>3</v>
      </c>
      <c r="M375" s="121"/>
      <c r="N375" s="121">
        <v>1</v>
      </c>
      <c r="O375" s="121">
        <v>1</v>
      </c>
      <c r="P375" s="121"/>
      <c r="Q375" s="121"/>
      <c r="R375" s="121"/>
      <c r="S375" s="122"/>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row>
    <row r="376" spans="1:73" ht="12" customHeight="1">
      <c r="A376" s="292" t="s">
        <v>286</v>
      </c>
      <c r="B376" s="297"/>
      <c r="C376" s="28" t="s">
        <v>217</v>
      </c>
      <c r="D376" s="120"/>
      <c r="E376" s="121"/>
      <c r="F376" s="121"/>
      <c r="G376" s="121"/>
      <c r="H376" s="121"/>
      <c r="I376" s="121"/>
      <c r="J376" s="121"/>
      <c r="K376" s="121"/>
      <c r="L376" s="121"/>
      <c r="M376" s="121"/>
      <c r="N376" s="121"/>
      <c r="O376" s="121"/>
      <c r="P376" s="121"/>
      <c r="Q376" s="121"/>
      <c r="R376" s="121"/>
      <c r="S376" s="122"/>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row>
    <row r="377" spans="1:73" ht="12" customHeight="1">
      <c r="A377" s="292" t="s">
        <v>286</v>
      </c>
      <c r="B377" s="297"/>
      <c r="C377" s="116" t="s">
        <v>288</v>
      </c>
      <c r="D377" s="123"/>
      <c r="E377" s="39"/>
      <c r="F377" s="39"/>
      <c r="G377" s="39">
        <v>2</v>
      </c>
      <c r="H377" s="39">
        <v>3</v>
      </c>
      <c r="I377" s="39"/>
      <c r="J377" s="39"/>
      <c r="K377" s="39"/>
      <c r="L377" s="39"/>
      <c r="M377" s="39"/>
      <c r="N377" s="39"/>
      <c r="O377" s="39"/>
      <c r="P377" s="39"/>
      <c r="Q377" s="39"/>
      <c r="R377" s="39"/>
      <c r="S377" s="124"/>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row>
    <row r="378" spans="1:73" ht="12" customHeight="1">
      <c r="A378" s="292" t="s">
        <v>286</v>
      </c>
      <c r="B378" s="297"/>
      <c r="C378" s="116" t="s">
        <v>289</v>
      </c>
      <c r="D378" s="123"/>
      <c r="E378" s="39"/>
      <c r="F378" s="39"/>
      <c r="G378" s="39"/>
      <c r="H378" s="39"/>
      <c r="I378" s="39"/>
      <c r="J378" s="39"/>
      <c r="K378" s="39"/>
      <c r="L378" s="39"/>
      <c r="M378" s="39"/>
      <c r="N378" s="39"/>
      <c r="O378" s="39"/>
      <c r="P378" s="39"/>
      <c r="Q378" s="39"/>
      <c r="R378" s="39"/>
      <c r="S378" s="124"/>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row>
    <row r="379" spans="1:73" ht="12" customHeight="1">
      <c r="A379" s="292" t="s">
        <v>286</v>
      </c>
      <c r="B379" s="297"/>
      <c r="C379" s="28" t="s">
        <v>290</v>
      </c>
      <c r="D379" s="120">
        <v>92</v>
      </c>
      <c r="E379" s="121">
        <v>120</v>
      </c>
      <c r="F379" s="121">
        <v>155</v>
      </c>
      <c r="G379" s="121">
        <v>98</v>
      </c>
      <c r="H379" s="121">
        <v>77</v>
      </c>
      <c r="I379" s="121">
        <v>65</v>
      </c>
      <c r="J379" s="121">
        <v>62</v>
      </c>
      <c r="K379" s="121">
        <v>75</v>
      </c>
      <c r="L379" s="121">
        <v>61</v>
      </c>
      <c r="M379" s="121">
        <v>43</v>
      </c>
      <c r="N379" s="121">
        <v>39</v>
      </c>
      <c r="O379" s="121">
        <v>36</v>
      </c>
      <c r="P379" s="121">
        <v>21</v>
      </c>
      <c r="Q379" s="121">
        <v>14</v>
      </c>
      <c r="R379" s="121">
        <v>3</v>
      </c>
      <c r="S379" s="122">
        <v>4</v>
      </c>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row>
    <row r="380" spans="1:73" ht="12" customHeight="1">
      <c r="A380" s="292" t="s">
        <v>286</v>
      </c>
      <c r="B380" s="297"/>
      <c r="C380" s="116" t="s">
        <v>228</v>
      </c>
      <c r="D380" s="123">
        <v>1</v>
      </c>
      <c r="E380" s="39">
        <v>15</v>
      </c>
      <c r="F380" s="39">
        <v>6</v>
      </c>
      <c r="G380" s="39">
        <v>24</v>
      </c>
      <c r="H380" s="39">
        <v>20</v>
      </c>
      <c r="I380" s="39">
        <v>13</v>
      </c>
      <c r="J380" s="39">
        <v>6</v>
      </c>
      <c r="K380" s="39">
        <v>19</v>
      </c>
      <c r="L380" s="39">
        <v>11</v>
      </c>
      <c r="M380" s="39">
        <v>9</v>
      </c>
      <c r="N380" s="39">
        <v>9</v>
      </c>
      <c r="O380" s="39">
        <v>7</v>
      </c>
      <c r="P380" s="39">
        <v>1</v>
      </c>
      <c r="Q380" s="39">
        <v>3</v>
      </c>
      <c r="R380" s="39"/>
      <c r="S380" s="124">
        <v>1</v>
      </c>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row>
    <row r="381" spans="1:73" ht="12" customHeight="1">
      <c r="A381" s="292" t="s">
        <v>286</v>
      </c>
      <c r="B381" s="297"/>
      <c r="C381" s="116" t="s">
        <v>229</v>
      </c>
      <c r="D381" s="123"/>
      <c r="E381" s="39"/>
      <c r="F381" s="39"/>
      <c r="G381" s="39">
        <v>1</v>
      </c>
      <c r="H381" s="39"/>
      <c r="I381" s="39"/>
      <c r="J381" s="39"/>
      <c r="K381" s="39"/>
      <c r="L381" s="39">
        <v>4</v>
      </c>
      <c r="M381" s="39">
        <v>2</v>
      </c>
      <c r="N381" s="39"/>
      <c r="O381" s="39"/>
      <c r="P381" s="39"/>
      <c r="Q381" s="39"/>
      <c r="R381" s="39"/>
      <c r="S381" s="124"/>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row>
    <row r="382" spans="1:73" ht="12" customHeight="1">
      <c r="A382" s="292" t="s">
        <v>286</v>
      </c>
      <c r="B382" s="297"/>
      <c r="C382" s="116" t="s">
        <v>230</v>
      </c>
      <c r="D382" s="123"/>
      <c r="E382" s="39"/>
      <c r="F382" s="39"/>
      <c r="G382" s="39"/>
      <c r="H382" s="39"/>
      <c r="I382" s="39"/>
      <c r="J382" s="39"/>
      <c r="K382" s="39"/>
      <c r="L382" s="39"/>
      <c r="M382" s="39"/>
      <c r="N382" s="39"/>
      <c r="O382" s="39"/>
      <c r="P382" s="39"/>
      <c r="Q382" s="39"/>
      <c r="R382" s="39"/>
      <c r="S382" s="124"/>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row>
    <row r="383" spans="1:73" ht="12" customHeight="1">
      <c r="A383" s="292" t="s">
        <v>286</v>
      </c>
      <c r="B383" s="297"/>
      <c r="C383" s="116" t="s">
        <v>231</v>
      </c>
      <c r="D383" s="123"/>
      <c r="E383" s="39"/>
      <c r="F383" s="39"/>
      <c r="G383" s="39"/>
      <c r="H383" s="39"/>
      <c r="I383" s="39"/>
      <c r="J383" s="39"/>
      <c r="K383" s="39"/>
      <c r="L383" s="39"/>
      <c r="M383" s="39"/>
      <c r="N383" s="39"/>
      <c r="O383" s="39"/>
      <c r="P383" s="39"/>
      <c r="Q383" s="39"/>
      <c r="R383" s="39"/>
      <c r="S383" s="124"/>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row>
    <row r="384" spans="1:73" ht="12" customHeight="1">
      <c r="A384" s="292" t="s">
        <v>286</v>
      </c>
      <c r="B384" s="297"/>
      <c r="C384" s="116" t="s">
        <v>232</v>
      </c>
      <c r="D384" s="123"/>
      <c r="E384" s="39"/>
      <c r="F384" s="39"/>
      <c r="G384" s="39"/>
      <c r="H384" s="39"/>
      <c r="I384" s="39"/>
      <c r="J384" s="39"/>
      <c r="K384" s="39"/>
      <c r="L384" s="39"/>
      <c r="M384" s="39"/>
      <c r="N384" s="39"/>
      <c r="O384" s="39"/>
      <c r="P384" s="39"/>
      <c r="Q384" s="39"/>
      <c r="R384" s="39"/>
      <c r="S384" s="124"/>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row>
    <row r="385" spans="1:73" ht="12" customHeight="1">
      <c r="A385" s="292" t="s">
        <v>286</v>
      </c>
      <c r="B385" s="297"/>
      <c r="C385" s="116" t="s">
        <v>233</v>
      </c>
      <c r="D385" s="123"/>
      <c r="E385" s="39"/>
      <c r="F385" s="39"/>
      <c r="G385" s="39"/>
      <c r="H385" s="39"/>
      <c r="I385" s="39"/>
      <c r="J385" s="39"/>
      <c r="K385" s="39"/>
      <c r="L385" s="39"/>
      <c r="M385" s="39"/>
      <c r="N385" s="39"/>
      <c r="O385" s="39"/>
      <c r="P385" s="39"/>
      <c r="Q385" s="39"/>
      <c r="R385" s="39"/>
      <c r="S385" s="124"/>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row>
    <row r="386" spans="1:73" ht="12" customHeight="1">
      <c r="A386" s="292" t="s">
        <v>286</v>
      </c>
      <c r="B386" s="297"/>
      <c r="C386" s="157" t="s">
        <v>234</v>
      </c>
      <c r="D386" s="147"/>
      <c r="E386" s="148"/>
      <c r="F386" s="148"/>
      <c r="G386" s="148"/>
      <c r="H386" s="148"/>
      <c r="I386" s="148"/>
      <c r="J386" s="148"/>
      <c r="K386" s="148"/>
      <c r="L386" s="148"/>
      <c r="M386" s="148"/>
      <c r="N386" s="148"/>
      <c r="O386" s="148"/>
      <c r="P386" s="148"/>
      <c r="Q386" s="148"/>
      <c r="R386" s="148"/>
      <c r="S386" s="14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row>
    <row r="387" spans="1:73" ht="12" customHeight="1">
      <c r="A387" s="292" t="s">
        <v>286</v>
      </c>
      <c r="B387" s="297"/>
      <c r="C387" s="116" t="s">
        <v>10</v>
      </c>
      <c r="D387" s="123"/>
      <c r="E387" s="39"/>
      <c r="F387" s="39"/>
      <c r="G387" s="39"/>
      <c r="H387" s="39"/>
      <c r="I387" s="39"/>
      <c r="J387" s="39"/>
      <c r="K387" s="39"/>
      <c r="L387" s="39"/>
      <c r="M387" s="39"/>
      <c r="N387" s="39"/>
      <c r="O387" s="39"/>
      <c r="P387" s="39"/>
      <c r="Q387" s="39"/>
      <c r="R387" s="39"/>
      <c r="S387" s="124"/>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row>
    <row r="388" spans="1:73" ht="12" customHeight="1">
      <c r="A388" s="292" t="s">
        <v>286</v>
      </c>
      <c r="B388" s="297"/>
      <c r="C388" s="116" t="s">
        <v>11</v>
      </c>
      <c r="D388" s="123"/>
      <c r="E388" s="39"/>
      <c r="F388" s="39"/>
      <c r="G388" s="39"/>
      <c r="H388" s="39"/>
      <c r="I388" s="39"/>
      <c r="J388" s="39"/>
      <c r="K388" s="39"/>
      <c r="L388" s="39"/>
      <c r="M388" s="39"/>
      <c r="N388" s="39"/>
      <c r="O388" s="39"/>
      <c r="P388" s="39"/>
      <c r="Q388" s="39"/>
      <c r="R388" s="39"/>
      <c r="S388" s="124"/>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row>
    <row r="389" spans="1:73" ht="12" customHeight="1">
      <c r="A389" s="292" t="s">
        <v>286</v>
      </c>
      <c r="B389" s="297"/>
      <c r="C389" s="116" t="s">
        <v>237</v>
      </c>
      <c r="D389" s="123"/>
      <c r="E389" s="39"/>
      <c r="F389" s="39"/>
      <c r="G389" s="39"/>
      <c r="H389" s="39"/>
      <c r="I389" s="39"/>
      <c r="J389" s="39"/>
      <c r="K389" s="39"/>
      <c r="L389" s="39"/>
      <c r="M389" s="39"/>
      <c r="N389" s="39"/>
      <c r="O389" s="39"/>
      <c r="P389" s="39"/>
      <c r="Q389" s="39"/>
      <c r="R389" s="39"/>
      <c r="S389" s="124"/>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row>
    <row r="390" spans="1:73" ht="12" customHeight="1">
      <c r="A390" s="292" t="s">
        <v>286</v>
      </c>
      <c r="B390" s="297"/>
      <c r="C390" s="116" t="s">
        <v>13</v>
      </c>
      <c r="D390" s="123"/>
      <c r="E390" s="39"/>
      <c r="F390" s="39"/>
      <c r="G390" s="39"/>
      <c r="H390" s="39"/>
      <c r="I390" s="39"/>
      <c r="J390" s="39"/>
      <c r="K390" s="39"/>
      <c r="L390" s="39"/>
      <c r="M390" s="39"/>
      <c r="N390" s="39"/>
      <c r="O390" s="39"/>
      <c r="P390" s="39"/>
      <c r="Q390" s="39"/>
      <c r="R390" s="39"/>
      <c r="S390" s="124"/>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row>
    <row r="391" spans="1:73" ht="12" customHeight="1">
      <c r="A391" s="292" t="s">
        <v>286</v>
      </c>
      <c r="B391" s="297"/>
      <c r="C391" s="116" t="s">
        <v>238</v>
      </c>
      <c r="D391" s="123"/>
      <c r="E391" s="39"/>
      <c r="F391" s="39"/>
      <c r="G391" s="39"/>
      <c r="H391" s="39"/>
      <c r="I391" s="39"/>
      <c r="J391" s="39"/>
      <c r="K391" s="39"/>
      <c r="L391" s="39"/>
      <c r="M391" s="39"/>
      <c r="N391" s="39"/>
      <c r="O391" s="39"/>
      <c r="P391" s="39"/>
      <c r="Q391" s="39"/>
      <c r="R391" s="39"/>
      <c r="S391" s="124"/>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row>
    <row r="392" spans="1:73" ht="12" customHeight="1">
      <c r="A392" s="292" t="s">
        <v>286</v>
      </c>
      <c r="B392" s="297"/>
      <c r="C392" s="120" t="s">
        <v>291</v>
      </c>
      <c r="D392" s="120"/>
      <c r="E392" s="121">
        <v>1</v>
      </c>
      <c r="F392" s="121">
        <v>4</v>
      </c>
      <c r="G392" s="121">
        <v>2</v>
      </c>
      <c r="H392" s="121">
        <v>3</v>
      </c>
      <c r="I392" s="121">
        <v>9</v>
      </c>
      <c r="J392" s="121">
        <v>4</v>
      </c>
      <c r="K392" s="121">
        <v>1</v>
      </c>
      <c r="L392" s="121">
        <v>2</v>
      </c>
      <c r="M392" s="121">
        <v>1</v>
      </c>
      <c r="N392" s="121"/>
      <c r="O392" s="121">
        <v>2</v>
      </c>
      <c r="P392" s="121"/>
      <c r="Q392" s="121"/>
      <c r="R392" s="121">
        <v>1</v>
      </c>
      <c r="S392" s="122"/>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row>
    <row r="393" spans="1:73" ht="12" customHeight="1">
      <c r="A393" s="292" t="s">
        <v>286</v>
      </c>
      <c r="B393" s="297"/>
      <c r="C393" s="120" t="s">
        <v>292</v>
      </c>
      <c r="D393" s="120"/>
      <c r="E393" s="121"/>
      <c r="F393" s="121"/>
      <c r="G393" s="121"/>
      <c r="H393" s="121"/>
      <c r="I393" s="121"/>
      <c r="J393" s="121"/>
      <c r="K393" s="121"/>
      <c r="L393" s="121"/>
      <c r="M393" s="121"/>
      <c r="N393" s="121"/>
      <c r="O393" s="121"/>
      <c r="P393" s="121"/>
      <c r="Q393" s="121"/>
      <c r="R393" s="121"/>
      <c r="S393" s="122"/>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row>
    <row r="394" spans="1:73" ht="12" customHeight="1">
      <c r="A394" s="292" t="s">
        <v>286</v>
      </c>
      <c r="B394" s="297"/>
      <c r="C394" s="120" t="s">
        <v>293</v>
      </c>
      <c r="D394" s="120"/>
      <c r="E394" s="121"/>
      <c r="F394" s="121"/>
      <c r="G394" s="121"/>
      <c r="H394" s="121"/>
      <c r="I394" s="121"/>
      <c r="J394" s="121"/>
      <c r="K394" s="121"/>
      <c r="L394" s="121"/>
      <c r="M394" s="121"/>
      <c r="N394" s="121"/>
      <c r="O394" s="121"/>
      <c r="P394" s="121"/>
      <c r="Q394" s="121"/>
      <c r="R394" s="121"/>
      <c r="S394" s="122"/>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row>
    <row r="395" spans="1:73" ht="12" customHeight="1">
      <c r="A395" s="292" t="s">
        <v>286</v>
      </c>
      <c r="B395" s="297"/>
      <c r="C395" s="120" t="s">
        <v>294</v>
      </c>
      <c r="D395" s="120"/>
      <c r="E395" s="121"/>
      <c r="F395" s="121"/>
      <c r="G395" s="121"/>
      <c r="H395" s="121"/>
      <c r="I395" s="121"/>
      <c r="J395" s="121"/>
      <c r="K395" s="121"/>
      <c r="L395" s="121"/>
      <c r="M395" s="121"/>
      <c r="N395" s="121"/>
      <c r="O395" s="121"/>
      <c r="P395" s="121"/>
      <c r="Q395" s="121"/>
      <c r="R395" s="121"/>
      <c r="S395" s="122"/>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row>
    <row r="396" spans="1:73" ht="12" customHeight="1">
      <c r="A396" s="292" t="s">
        <v>286</v>
      </c>
      <c r="B396" s="297"/>
      <c r="C396" s="120" t="s">
        <v>303</v>
      </c>
      <c r="D396" s="120">
        <v>13</v>
      </c>
      <c r="E396" s="40">
        <v>8</v>
      </c>
      <c r="F396" s="40">
        <v>5</v>
      </c>
      <c r="G396" s="40">
        <v>3</v>
      </c>
      <c r="H396" s="40">
        <v>3</v>
      </c>
      <c r="I396" s="40">
        <v>2</v>
      </c>
      <c r="J396" s="40">
        <v>3</v>
      </c>
      <c r="K396" s="40"/>
      <c r="L396" s="40">
        <v>1</v>
      </c>
      <c r="M396" s="40"/>
      <c r="N396" s="40"/>
      <c r="O396" s="40"/>
      <c r="P396" s="40"/>
      <c r="Q396" s="40"/>
      <c r="R396" s="40"/>
      <c r="S396" s="122"/>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row>
    <row r="397" spans="1:73" ht="12" customHeight="1">
      <c r="A397" s="292" t="s">
        <v>286</v>
      </c>
      <c r="B397" s="297"/>
      <c r="C397" s="120" t="s">
        <v>295</v>
      </c>
      <c r="D397" s="120"/>
      <c r="E397" s="40"/>
      <c r="F397" s="40"/>
      <c r="G397" s="40"/>
      <c r="H397" s="40"/>
      <c r="I397" s="40"/>
      <c r="J397" s="40"/>
      <c r="K397" s="40"/>
      <c r="L397" s="40"/>
      <c r="M397" s="40"/>
      <c r="N397" s="40"/>
      <c r="O397" s="40"/>
      <c r="P397" s="40"/>
      <c r="Q397" s="40"/>
      <c r="R397" s="40"/>
      <c r="S397" s="122"/>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row>
    <row r="398" spans="1:73" ht="12" customHeight="1">
      <c r="A398" s="292" t="s">
        <v>286</v>
      </c>
      <c r="B398" s="297"/>
      <c r="C398" s="120" t="s">
        <v>296</v>
      </c>
      <c r="D398" s="120"/>
      <c r="E398" s="40"/>
      <c r="F398" s="40"/>
      <c r="G398" s="40"/>
      <c r="H398" s="40"/>
      <c r="I398" s="40"/>
      <c r="J398" s="40"/>
      <c r="K398" s="40"/>
      <c r="L398" s="40"/>
      <c r="M398" s="40"/>
      <c r="N398" s="40"/>
      <c r="O398" s="40"/>
      <c r="P398" s="40"/>
      <c r="Q398" s="40"/>
      <c r="R398" s="40"/>
      <c r="S398" s="122"/>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row>
    <row r="399" spans="1:73" ht="12" customHeight="1">
      <c r="A399" s="292" t="s">
        <v>286</v>
      </c>
      <c r="B399" s="297"/>
      <c r="C399" s="120" t="s">
        <v>48</v>
      </c>
      <c r="D399" s="120"/>
      <c r="E399" s="40"/>
      <c r="F399" s="40"/>
      <c r="G399" s="40"/>
      <c r="H399" s="40"/>
      <c r="I399" s="40"/>
      <c r="J399" s="40"/>
      <c r="K399" s="40"/>
      <c r="L399" s="40"/>
      <c r="M399" s="40"/>
      <c r="N399" s="40"/>
      <c r="O399" s="40"/>
      <c r="P399" s="40"/>
      <c r="Q399" s="40"/>
      <c r="R399" s="40"/>
      <c r="S399" s="122"/>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row>
    <row r="400" spans="1:73" ht="12" customHeight="1">
      <c r="A400" s="292" t="s">
        <v>286</v>
      </c>
      <c r="B400" s="297"/>
      <c r="C400" s="120" t="s">
        <v>49</v>
      </c>
      <c r="D400" s="120"/>
      <c r="E400" s="40"/>
      <c r="F400" s="40"/>
      <c r="G400" s="40"/>
      <c r="H400" s="40"/>
      <c r="I400" s="40"/>
      <c r="J400" s="40"/>
      <c r="K400" s="40"/>
      <c r="L400" s="40"/>
      <c r="M400" s="40"/>
      <c r="N400" s="40"/>
      <c r="O400" s="40"/>
      <c r="P400" s="40"/>
      <c r="Q400" s="40"/>
      <c r="R400" s="40"/>
      <c r="S400" s="122"/>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row>
    <row r="401" spans="1:73" ht="12" customHeight="1">
      <c r="A401" s="292" t="s">
        <v>286</v>
      </c>
      <c r="B401" s="297"/>
      <c r="C401" s="116" t="s">
        <v>297</v>
      </c>
      <c r="D401" s="123"/>
      <c r="E401" s="39"/>
      <c r="F401" s="39">
        <v>5</v>
      </c>
      <c r="G401" s="39">
        <v>1</v>
      </c>
      <c r="H401" s="39"/>
      <c r="I401" s="39">
        <v>2</v>
      </c>
      <c r="J401" s="39">
        <v>6</v>
      </c>
      <c r="K401" s="39">
        <v>2</v>
      </c>
      <c r="L401" s="39"/>
      <c r="M401" s="39"/>
      <c r="N401" s="39"/>
      <c r="O401" s="39"/>
      <c r="P401" s="39"/>
      <c r="Q401" s="39"/>
      <c r="R401" s="39"/>
      <c r="S401" s="124"/>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row>
    <row r="402" spans="1:73" ht="12" customHeight="1">
      <c r="A402" s="292" t="s">
        <v>286</v>
      </c>
      <c r="B402" s="297"/>
      <c r="C402" s="116" t="s">
        <v>298</v>
      </c>
      <c r="D402" s="123"/>
      <c r="E402" s="39"/>
      <c r="F402" s="39"/>
      <c r="G402" s="39"/>
      <c r="H402" s="39"/>
      <c r="I402" s="39"/>
      <c r="J402" s="39"/>
      <c r="K402" s="39"/>
      <c r="L402" s="39"/>
      <c r="M402" s="39"/>
      <c r="N402" s="39"/>
      <c r="O402" s="39"/>
      <c r="P402" s="39"/>
      <c r="Q402" s="39"/>
      <c r="R402" s="39"/>
      <c r="S402" s="124"/>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row>
    <row r="403" spans="1:73" ht="12" customHeight="1">
      <c r="A403" s="292" t="s">
        <v>286</v>
      </c>
      <c r="B403" s="297"/>
      <c r="C403" s="116" t="s">
        <v>299</v>
      </c>
      <c r="D403" s="123"/>
      <c r="E403" s="39"/>
      <c r="F403" s="39"/>
      <c r="G403" s="39"/>
      <c r="H403" s="39"/>
      <c r="I403" s="39"/>
      <c r="J403" s="39"/>
      <c r="K403" s="39"/>
      <c r="L403" s="39"/>
      <c r="M403" s="39"/>
      <c r="N403" s="39"/>
      <c r="O403" s="39"/>
      <c r="P403" s="39"/>
      <c r="Q403" s="39"/>
      <c r="R403" s="39"/>
      <c r="S403" s="124"/>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row>
    <row r="404" spans="1:73" ht="12" customHeight="1">
      <c r="A404" s="292" t="s">
        <v>286</v>
      </c>
      <c r="B404" s="297"/>
      <c r="C404" s="116" t="s">
        <v>300</v>
      </c>
      <c r="D404" s="123"/>
      <c r="E404" s="39"/>
      <c r="F404" s="39"/>
      <c r="G404" s="39"/>
      <c r="H404" s="39"/>
      <c r="I404" s="39"/>
      <c r="J404" s="39"/>
      <c r="K404" s="39"/>
      <c r="L404" s="39"/>
      <c r="M404" s="39"/>
      <c r="N404" s="39"/>
      <c r="O404" s="39"/>
      <c r="P404" s="39"/>
      <c r="Q404" s="39"/>
      <c r="R404" s="39"/>
      <c r="S404" s="124"/>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row>
    <row r="405" spans="1:73" ht="12" customHeight="1">
      <c r="A405" s="292" t="s">
        <v>286</v>
      </c>
      <c r="B405" s="297"/>
      <c r="C405" s="28" t="s">
        <v>37</v>
      </c>
      <c r="D405" s="120"/>
      <c r="E405" s="121"/>
      <c r="F405" s="121"/>
      <c r="G405" s="121"/>
      <c r="H405" s="121"/>
      <c r="I405" s="121"/>
      <c r="J405" s="121"/>
      <c r="K405" s="121"/>
      <c r="L405" s="121"/>
      <c r="M405" s="121"/>
      <c r="N405" s="121"/>
      <c r="O405" s="121"/>
      <c r="P405" s="121"/>
      <c r="Q405" s="121"/>
      <c r="R405" s="121"/>
      <c r="S405" s="122"/>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row>
    <row r="406" spans="1:73" ht="12" customHeight="1">
      <c r="A406" s="292" t="s">
        <v>286</v>
      </c>
      <c r="B406" s="297"/>
      <c r="C406" s="28" t="s">
        <v>38</v>
      </c>
      <c r="D406" s="120"/>
      <c r="E406" s="121"/>
      <c r="F406" s="121"/>
      <c r="G406" s="121"/>
      <c r="H406" s="121"/>
      <c r="I406" s="121"/>
      <c r="J406" s="121"/>
      <c r="K406" s="121"/>
      <c r="L406" s="121"/>
      <c r="M406" s="121"/>
      <c r="N406" s="121"/>
      <c r="O406" s="121"/>
      <c r="P406" s="121"/>
      <c r="Q406" s="121"/>
      <c r="R406" s="121"/>
      <c r="S406" s="122"/>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row>
    <row r="407" spans="1:73" ht="12" customHeight="1">
      <c r="A407" s="292" t="s">
        <v>286</v>
      </c>
      <c r="B407" s="297"/>
      <c r="C407" s="28" t="s">
        <v>39</v>
      </c>
      <c r="D407" s="120"/>
      <c r="E407" s="121"/>
      <c r="F407" s="121"/>
      <c r="G407" s="121"/>
      <c r="H407" s="121"/>
      <c r="I407" s="121"/>
      <c r="J407" s="121"/>
      <c r="K407" s="121"/>
      <c r="L407" s="121"/>
      <c r="M407" s="121"/>
      <c r="N407" s="121"/>
      <c r="O407" s="121"/>
      <c r="P407" s="121"/>
      <c r="Q407" s="121"/>
      <c r="R407" s="121"/>
      <c r="S407" s="122"/>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row>
    <row r="408" spans="1:73" ht="12" customHeight="1">
      <c r="A408" s="292" t="s">
        <v>286</v>
      </c>
      <c r="B408" s="297"/>
      <c r="C408" s="28" t="s">
        <v>40</v>
      </c>
      <c r="D408" s="120"/>
      <c r="E408" s="121"/>
      <c r="F408" s="121"/>
      <c r="G408" s="121"/>
      <c r="H408" s="121"/>
      <c r="I408" s="121"/>
      <c r="J408" s="121"/>
      <c r="K408" s="121"/>
      <c r="L408" s="121"/>
      <c r="M408" s="121"/>
      <c r="N408" s="121"/>
      <c r="O408" s="121"/>
      <c r="P408" s="121"/>
      <c r="Q408" s="121"/>
      <c r="R408" s="121"/>
      <c r="S408" s="122"/>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row>
    <row r="409" spans="1:73" ht="12" customHeight="1">
      <c r="A409" s="292" t="s">
        <v>286</v>
      </c>
      <c r="B409" s="297"/>
      <c r="C409" s="28" t="s">
        <v>41</v>
      </c>
      <c r="D409" s="120"/>
      <c r="E409" s="121"/>
      <c r="F409" s="121"/>
      <c r="G409" s="121"/>
      <c r="H409" s="121"/>
      <c r="I409" s="121"/>
      <c r="J409" s="121"/>
      <c r="K409" s="121"/>
      <c r="L409" s="121"/>
      <c r="M409" s="121"/>
      <c r="N409" s="121"/>
      <c r="O409" s="121"/>
      <c r="P409" s="121"/>
      <c r="Q409" s="121"/>
      <c r="R409" s="121"/>
      <c r="S409" s="122"/>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row>
    <row r="410" spans="1:73" ht="12" customHeight="1">
      <c r="A410" s="292" t="s">
        <v>286</v>
      </c>
      <c r="B410" s="296" t="s">
        <v>200</v>
      </c>
      <c r="C410" s="155" t="s">
        <v>191</v>
      </c>
      <c r="D410" s="156">
        <v>3</v>
      </c>
      <c r="E410" s="117">
        <v>15</v>
      </c>
      <c r="F410" s="117">
        <v>4</v>
      </c>
      <c r="G410" s="117">
        <v>2</v>
      </c>
      <c r="H410" s="117">
        <v>2</v>
      </c>
      <c r="I410" s="117">
        <v>2</v>
      </c>
      <c r="J410" s="117">
        <v>1</v>
      </c>
      <c r="K410" s="117"/>
      <c r="L410" s="117">
        <v>1</v>
      </c>
      <c r="M410" s="117">
        <v>1</v>
      </c>
      <c r="N410" s="117">
        <v>3</v>
      </c>
      <c r="O410" s="117"/>
      <c r="P410" s="117">
        <v>8</v>
      </c>
      <c r="Q410" s="117">
        <v>1</v>
      </c>
      <c r="R410" s="117">
        <v>6</v>
      </c>
      <c r="S410" s="119">
        <v>3</v>
      </c>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row>
    <row r="411" spans="1:73" ht="12" customHeight="1">
      <c r="A411" s="292" t="s">
        <v>286</v>
      </c>
      <c r="B411" s="297"/>
      <c r="C411" s="28" t="s">
        <v>220</v>
      </c>
      <c r="D411" s="120"/>
      <c r="E411" s="40">
        <v>1</v>
      </c>
      <c r="F411" s="40"/>
      <c r="G411" s="40"/>
      <c r="H411" s="40"/>
      <c r="I411" s="40"/>
      <c r="J411" s="40"/>
      <c r="K411" s="40"/>
      <c r="L411" s="40"/>
      <c r="M411" s="40"/>
      <c r="N411" s="40"/>
      <c r="O411" s="40"/>
      <c r="P411" s="40"/>
      <c r="Q411" s="40"/>
      <c r="R411" s="40"/>
      <c r="S411" s="122"/>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row>
    <row r="412" spans="1:73" ht="12" customHeight="1">
      <c r="A412" s="292" t="s">
        <v>286</v>
      </c>
      <c r="B412" s="297"/>
      <c r="C412" s="28" t="s">
        <v>221</v>
      </c>
      <c r="D412" s="120"/>
      <c r="E412" s="40"/>
      <c r="F412" s="40"/>
      <c r="G412" s="40"/>
      <c r="H412" s="40"/>
      <c r="I412" s="40">
        <v>1</v>
      </c>
      <c r="J412" s="40"/>
      <c r="K412" s="40"/>
      <c r="L412" s="40"/>
      <c r="M412" s="40"/>
      <c r="N412" s="40"/>
      <c r="O412" s="40">
        <v>1</v>
      </c>
      <c r="P412" s="40"/>
      <c r="Q412" s="40"/>
      <c r="R412" s="40"/>
      <c r="S412" s="122"/>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row>
    <row r="413" spans="1:73" ht="12" customHeight="1">
      <c r="A413" s="292" t="s">
        <v>286</v>
      </c>
      <c r="B413" s="297"/>
      <c r="C413" s="28" t="s">
        <v>222</v>
      </c>
      <c r="D413" s="120"/>
      <c r="E413" s="40"/>
      <c r="F413" s="40"/>
      <c r="G413" s="40"/>
      <c r="H413" s="40"/>
      <c r="I413" s="40"/>
      <c r="J413" s="40"/>
      <c r="K413" s="40"/>
      <c r="L413" s="40"/>
      <c r="M413" s="40"/>
      <c r="N413" s="40"/>
      <c r="O413" s="40"/>
      <c r="P413" s="40"/>
      <c r="Q413" s="40"/>
      <c r="R413" s="40"/>
      <c r="S413" s="122"/>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row>
    <row r="414" spans="1:73" ht="12" customHeight="1">
      <c r="A414" s="292" t="s">
        <v>286</v>
      </c>
      <c r="B414" s="297"/>
      <c r="C414" s="116" t="s">
        <v>226</v>
      </c>
      <c r="D414" s="123"/>
      <c r="E414" s="39"/>
      <c r="F414" s="39"/>
      <c r="G414" s="39"/>
      <c r="H414" s="39"/>
      <c r="I414" s="39"/>
      <c r="J414" s="39"/>
      <c r="K414" s="39"/>
      <c r="L414" s="39"/>
      <c r="M414" s="39"/>
      <c r="N414" s="39"/>
      <c r="O414" s="39"/>
      <c r="P414" s="39"/>
      <c r="Q414" s="39"/>
      <c r="R414" s="39"/>
      <c r="S414" s="124"/>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row>
    <row r="415" spans="1:73" ht="12" customHeight="1">
      <c r="A415" s="292" t="s">
        <v>286</v>
      </c>
      <c r="B415" s="297"/>
      <c r="C415" s="116" t="s">
        <v>224</v>
      </c>
      <c r="D415" s="123"/>
      <c r="E415" s="39"/>
      <c r="F415" s="39"/>
      <c r="G415" s="39"/>
      <c r="H415" s="39"/>
      <c r="I415" s="39"/>
      <c r="J415" s="39"/>
      <c r="K415" s="39"/>
      <c r="L415" s="39"/>
      <c r="M415" s="39"/>
      <c r="N415" s="39"/>
      <c r="O415" s="39"/>
      <c r="P415" s="39"/>
      <c r="Q415" s="39"/>
      <c r="R415" s="39"/>
      <c r="S415" s="124"/>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row>
    <row r="416" spans="1:73" ht="12" customHeight="1">
      <c r="A416" s="292" t="s">
        <v>286</v>
      </c>
      <c r="B416" s="297"/>
      <c r="C416" s="28" t="s">
        <v>216</v>
      </c>
      <c r="D416" s="120">
        <v>1</v>
      </c>
      <c r="E416" s="121">
        <v>3</v>
      </c>
      <c r="F416" s="121">
        <v>2</v>
      </c>
      <c r="G416" s="121">
        <v>5</v>
      </c>
      <c r="H416" s="121">
        <v>2</v>
      </c>
      <c r="I416" s="121">
        <v>1</v>
      </c>
      <c r="J416" s="121"/>
      <c r="K416" s="121"/>
      <c r="L416" s="121">
        <v>3</v>
      </c>
      <c r="M416" s="121"/>
      <c r="N416" s="121"/>
      <c r="O416" s="121"/>
      <c r="P416" s="121"/>
      <c r="Q416" s="121"/>
      <c r="R416" s="121"/>
      <c r="S416" s="122"/>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row>
    <row r="417" spans="1:73" ht="12" customHeight="1">
      <c r="A417" s="292" t="s">
        <v>286</v>
      </c>
      <c r="B417" s="297"/>
      <c r="C417" s="28" t="s">
        <v>217</v>
      </c>
      <c r="D417" s="120"/>
      <c r="E417" s="121"/>
      <c r="F417" s="121"/>
      <c r="G417" s="121"/>
      <c r="H417" s="121"/>
      <c r="I417" s="121"/>
      <c r="J417" s="121"/>
      <c r="K417" s="121"/>
      <c r="L417" s="121"/>
      <c r="M417" s="121"/>
      <c r="N417" s="121"/>
      <c r="O417" s="121"/>
      <c r="P417" s="121"/>
      <c r="Q417" s="121"/>
      <c r="R417" s="121"/>
      <c r="S417" s="122"/>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row>
    <row r="418" spans="1:73" ht="12" customHeight="1">
      <c r="A418" s="292" t="s">
        <v>286</v>
      </c>
      <c r="B418" s="297"/>
      <c r="C418" s="116" t="s">
        <v>288</v>
      </c>
      <c r="D418" s="123"/>
      <c r="E418" s="39">
        <v>1</v>
      </c>
      <c r="F418" s="39">
        <v>2</v>
      </c>
      <c r="G418" s="39"/>
      <c r="H418" s="39">
        <v>1</v>
      </c>
      <c r="I418" s="39"/>
      <c r="J418" s="39"/>
      <c r="K418" s="39">
        <v>2</v>
      </c>
      <c r="L418" s="39"/>
      <c r="M418" s="39"/>
      <c r="N418" s="39"/>
      <c r="O418" s="39"/>
      <c r="P418" s="39"/>
      <c r="Q418" s="39"/>
      <c r="R418" s="39"/>
      <c r="S418" s="124"/>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row>
    <row r="419" spans="1:73" ht="12" customHeight="1">
      <c r="A419" s="292" t="s">
        <v>286</v>
      </c>
      <c r="B419" s="297"/>
      <c r="C419" s="116" t="s">
        <v>289</v>
      </c>
      <c r="D419" s="123"/>
      <c r="E419" s="39"/>
      <c r="F419" s="39"/>
      <c r="G419" s="39"/>
      <c r="H419" s="39"/>
      <c r="I419" s="39"/>
      <c r="J419" s="39"/>
      <c r="K419" s="39"/>
      <c r="L419" s="39"/>
      <c r="M419" s="39"/>
      <c r="N419" s="39"/>
      <c r="O419" s="39"/>
      <c r="P419" s="39"/>
      <c r="Q419" s="39"/>
      <c r="R419" s="39"/>
      <c r="S419" s="124"/>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row>
    <row r="420" spans="1:73" ht="12" customHeight="1">
      <c r="A420" s="292" t="s">
        <v>286</v>
      </c>
      <c r="B420" s="297"/>
      <c r="C420" s="28" t="s">
        <v>290</v>
      </c>
      <c r="D420" s="120">
        <v>293</v>
      </c>
      <c r="E420" s="121">
        <v>319</v>
      </c>
      <c r="F420" s="121">
        <v>253</v>
      </c>
      <c r="G420" s="121">
        <v>202</v>
      </c>
      <c r="H420" s="121">
        <v>60</v>
      </c>
      <c r="I420" s="121">
        <v>118</v>
      </c>
      <c r="J420" s="121">
        <v>122</v>
      </c>
      <c r="K420" s="121">
        <v>110</v>
      </c>
      <c r="L420" s="121">
        <v>91</v>
      </c>
      <c r="M420" s="121">
        <v>75</v>
      </c>
      <c r="N420" s="121">
        <v>103</v>
      </c>
      <c r="O420" s="121">
        <v>25</v>
      </c>
      <c r="P420" s="121">
        <v>63</v>
      </c>
      <c r="Q420" s="121">
        <v>19</v>
      </c>
      <c r="R420" s="121">
        <v>12</v>
      </c>
      <c r="S420" s="122">
        <v>10</v>
      </c>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row>
    <row r="421" spans="1:73" ht="12" customHeight="1">
      <c r="A421" s="292" t="s">
        <v>286</v>
      </c>
      <c r="B421" s="297"/>
      <c r="C421" s="116" t="s">
        <v>228</v>
      </c>
      <c r="D421" s="123">
        <v>8</v>
      </c>
      <c r="E421" s="39">
        <v>22</v>
      </c>
      <c r="F421" s="39"/>
      <c r="G421" s="39">
        <v>36</v>
      </c>
      <c r="H421" s="39">
        <v>19</v>
      </c>
      <c r="I421" s="39">
        <v>20</v>
      </c>
      <c r="J421" s="39">
        <v>30</v>
      </c>
      <c r="K421" s="39">
        <v>29</v>
      </c>
      <c r="L421" s="39">
        <v>17</v>
      </c>
      <c r="M421" s="39">
        <v>15</v>
      </c>
      <c r="N421" s="39">
        <v>17</v>
      </c>
      <c r="O421" s="39"/>
      <c r="P421" s="39">
        <v>2</v>
      </c>
      <c r="Q421" s="39"/>
      <c r="R421" s="39">
        <v>1</v>
      </c>
      <c r="S421" s="124">
        <v>1</v>
      </c>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row>
    <row r="422" spans="1:73" ht="12" customHeight="1">
      <c r="A422" s="292" t="s">
        <v>286</v>
      </c>
      <c r="B422" s="297"/>
      <c r="C422" s="116" t="s">
        <v>229</v>
      </c>
      <c r="D422" s="123"/>
      <c r="E422" s="39"/>
      <c r="F422" s="39"/>
      <c r="G422" s="39"/>
      <c r="H422" s="39">
        <v>1</v>
      </c>
      <c r="I422" s="39">
        <v>1</v>
      </c>
      <c r="J422" s="39">
        <v>1</v>
      </c>
      <c r="K422" s="39"/>
      <c r="L422" s="39">
        <v>2</v>
      </c>
      <c r="M422" s="39">
        <v>2</v>
      </c>
      <c r="N422" s="39"/>
      <c r="O422" s="39"/>
      <c r="P422" s="39"/>
      <c r="Q422" s="39"/>
      <c r="R422" s="39"/>
      <c r="S422" s="124"/>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row>
    <row r="423" spans="1:73" ht="12" customHeight="1">
      <c r="A423" s="292" t="s">
        <v>286</v>
      </c>
      <c r="B423" s="297"/>
      <c r="C423" s="116" t="s">
        <v>230</v>
      </c>
      <c r="D423" s="123"/>
      <c r="E423" s="39"/>
      <c r="F423" s="39"/>
      <c r="G423" s="39"/>
      <c r="H423" s="39"/>
      <c r="I423" s="39"/>
      <c r="J423" s="39">
        <v>1</v>
      </c>
      <c r="K423" s="39"/>
      <c r="L423" s="39"/>
      <c r="M423" s="39"/>
      <c r="N423" s="39"/>
      <c r="O423" s="39"/>
      <c r="P423" s="39"/>
      <c r="Q423" s="39"/>
      <c r="R423" s="39"/>
      <c r="S423" s="124"/>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row>
    <row r="424" spans="1:73" ht="12" customHeight="1">
      <c r="A424" s="292" t="s">
        <v>286</v>
      </c>
      <c r="B424" s="297"/>
      <c r="C424" s="116" t="s">
        <v>231</v>
      </c>
      <c r="D424" s="123"/>
      <c r="E424" s="39"/>
      <c r="F424" s="39"/>
      <c r="G424" s="39"/>
      <c r="H424" s="39"/>
      <c r="I424" s="39"/>
      <c r="J424" s="39"/>
      <c r="K424" s="39"/>
      <c r="L424" s="39"/>
      <c r="M424" s="39"/>
      <c r="N424" s="39"/>
      <c r="O424" s="39"/>
      <c r="P424" s="39"/>
      <c r="Q424" s="39"/>
      <c r="R424" s="39"/>
      <c r="S424" s="124"/>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row>
    <row r="425" spans="1:73" ht="12" customHeight="1">
      <c r="A425" s="292" t="s">
        <v>286</v>
      </c>
      <c r="B425" s="297"/>
      <c r="C425" s="116" t="s">
        <v>232</v>
      </c>
      <c r="D425" s="123"/>
      <c r="E425" s="39"/>
      <c r="F425" s="39"/>
      <c r="G425" s="39"/>
      <c r="H425" s="39"/>
      <c r="I425" s="39"/>
      <c r="J425" s="39"/>
      <c r="K425" s="39"/>
      <c r="L425" s="39"/>
      <c r="M425" s="39"/>
      <c r="N425" s="39"/>
      <c r="O425" s="39"/>
      <c r="P425" s="39"/>
      <c r="Q425" s="39"/>
      <c r="R425" s="39"/>
      <c r="S425" s="124"/>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row>
    <row r="426" spans="1:73" ht="12" customHeight="1">
      <c r="A426" s="292" t="s">
        <v>286</v>
      </c>
      <c r="B426" s="297"/>
      <c r="C426" s="116" t="s">
        <v>233</v>
      </c>
      <c r="D426" s="123"/>
      <c r="E426" s="39"/>
      <c r="F426" s="39"/>
      <c r="G426" s="39"/>
      <c r="H426" s="39"/>
      <c r="I426" s="39"/>
      <c r="J426" s="39"/>
      <c r="K426" s="39"/>
      <c r="L426" s="39"/>
      <c r="M426" s="39"/>
      <c r="N426" s="39"/>
      <c r="O426" s="39"/>
      <c r="P426" s="39"/>
      <c r="Q426" s="39"/>
      <c r="R426" s="39"/>
      <c r="S426" s="124"/>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row>
    <row r="427" spans="1:73" ht="12" customHeight="1">
      <c r="A427" s="292" t="s">
        <v>286</v>
      </c>
      <c r="B427" s="297"/>
      <c r="C427" s="157" t="s">
        <v>234</v>
      </c>
      <c r="D427" s="147"/>
      <c r="E427" s="148"/>
      <c r="F427" s="148"/>
      <c r="G427" s="148"/>
      <c r="H427" s="148"/>
      <c r="I427" s="148"/>
      <c r="J427" s="148"/>
      <c r="K427" s="148"/>
      <c r="L427" s="148"/>
      <c r="M427" s="148"/>
      <c r="N427" s="148"/>
      <c r="O427" s="148"/>
      <c r="P427" s="148"/>
      <c r="Q427" s="148"/>
      <c r="R427" s="148"/>
      <c r="S427" s="14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c r="BR427" s="39"/>
      <c r="BS427" s="39"/>
      <c r="BT427" s="39"/>
      <c r="BU427" s="39"/>
    </row>
    <row r="428" spans="1:73" ht="12" customHeight="1">
      <c r="A428" s="292" t="s">
        <v>286</v>
      </c>
      <c r="B428" s="297"/>
      <c r="C428" s="116" t="s">
        <v>10</v>
      </c>
      <c r="D428" s="123">
        <v>4</v>
      </c>
      <c r="E428" s="39">
        <v>4</v>
      </c>
      <c r="F428" s="39">
        <v>6</v>
      </c>
      <c r="G428" s="39">
        <v>8</v>
      </c>
      <c r="H428" s="39">
        <v>3</v>
      </c>
      <c r="I428" s="39"/>
      <c r="J428" s="39">
        <v>7</v>
      </c>
      <c r="K428" s="39">
        <v>6</v>
      </c>
      <c r="L428" s="39">
        <v>7</v>
      </c>
      <c r="M428" s="39">
        <v>6</v>
      </c>
      <c r="N428" s="39">
        <v>7</v>
      </c>
      <c r="O428" s="39">
        <v>1</v>
      </c>
      <c r="P428" s="39">
        <v>6</v>
      </c>
      <c r="Q428" s="39">
        <v>1</v>
      </c>
      <c r="R428" s="39">
        <v>3</v>
      </c>
      <c r="S428" s="124">
        <v>3</v>
      </c>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39"/>
      <c r="BS428" s="39"/>
      <c r="BT428" s="39"/>
      <c r="BU428" s="39"/>
    </row>
    <row r="429" spans="1:73" ht="12" customHeight="1">
      <c r="A429" s="292" t="s">
        <v>286</v>
      </c>
      <c r="B429" s="297"/>
      <c r="C429" s="116" t="s">
        <v>11</v>
      </c>
      <c r="D429" s="123"/>
      <c r="E429" s="39"/>
      <c r="F429" s="39"/>
      <c r="G429" s="39"/>
      <c r="H429" s="39">
        <v>1</v>
      </c>
      <c r="I429" s="39">
        <v>2</v>
      </c>
      <c r="J429" s="39">
        <v>1</v>
      </c>
      <c r="K429" s="39"/>
      <c r="L429" s="39"/>
      <c r="M429" s="39">
        <v>1</v>
      </c>
      <c r="N429" s="39"/>
      <c r="O429" s="39"/>
      <c r="P429" s="39"/>
      <c r="Q429" s="39"/>
      <c r="R429" s="39">
        <v>2</v>
      </c>
      <c r="S429" s="124"/>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c r="BR429" s="39"/>
      <c r="BS429" s="39"/>
      <c r="BT429" s="39"/>
      <c r="BU429" s="39"/>
    </row>
    <row r="430" spans="1:73" ht="12" customHeight="1">
      <c r="A430" s="292" t="s">
        <v>286</v>
      </c>
      <c r="B430" s="297"/>
      <c r="C430" s="116" t="s">
        <v>237</v>
      </c>
      <c r="D430" s="123"/>
      <c r="E430" s="39"/>
      <c r="F430" s="39"/>
      <c r="G430" s="39"/>
      <c r="H430" s="39"/>
      <c r="I430" s="39"/>
      <c r="J430" s="39"/>
      <c r="K430" s="39"/>
      <c r="L430" s="39"/>
      <c r="M430" s="39"/>
      <c r="N430" s="39"/>
      <c r="O430" s="39"/>
      <c r="P430" s="39"/>
      <c r="Q430" s="39"/>
      <c r="R430" s="39"/>
      <c r="S430" s="124"/>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row>
    <row r="431" spans="1:73" ht="12" customHeight="1">
      <c r="A431" s="292" t="s">
        <v>286</v>
      </c>
      <c r="B431" s="297"/>
      <c r="C431" s="116" t="s">
        <v>13</v>
      </c>
      <c r="D431" s="123"/>
      <c r="E431" s="39"/>
      <c r="F431" s="39"/>
      <c r="G431" s="39"/>
      <c r="H431" s="39"/>
      <c r="I431" s="39"/>
      <c r="J431" s="39"/>
      <c r="K431" s="39"/>
      <c r="L431" s="39"/>
      <c r="M431" s="39"/>
      <c r="N431" s="39"/>
      <c r="O431" s="39">
        <v>1</v>
      </c>
      <c r="P431" s="39"/>
      <c r="Q431" s="39"/>
      <c r="R431" s="39"/>
      <c r="S431" s="124"/>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9"/>
      <c r="BU431" s="39"/>
    </row>
    <row r="432" spans="1:73" ht="12" customHeight="1">
      <c r="A432" s="292" t="s">
        <v>286</v>
      </c>
      <c r="B432" s="297"/>
      <c r="C432" s="116" t="s">
        <v>238</v>
      </c>
      <c r="D432" s="123"/>
      <c r="E432" s="39"/>
      <c r="F432" s="39"/>
      <c r="G432" s="39"/>
      <c r="H432" s="39"/>
      <c r="I432" s="39">
        <v>2</v>
      </c>
      <c r="J432" s="39"/>
      <c r="K432" s="39">
        <v>1</v>
      </c>
      <c r="L432" s="39"/>
      <c r="M432" s="39">
        <v>1</v>
      </c>
      <c r="N432" s="39"/>
      <c r="O432" s="39"/>
      <c r="P432" s="39"/>
      <c r="Q432" s="39"/>
      <c r="R432" s="39"/>
      <c r="S432" s="124"/>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c r="BR432" s="39"/>
      <c r="BS432" s="39"/>
      <c r="BT432" s="39"/>
      <c r="BU432" s="39"/>
    </row>
    <row r="433" spans="1:73" ht="12" customHeight="1">
      <c r="A433" s="292" t="s">
        <v>286</v>
      </c>
      <c r="B433" s="297"/>
      <c r="C433" s="136" t="s">
        <v>291</v>
      </c>
      <c r="D433" s="120">
        <v>2</v>
      </c>
      <c r="E433" s="121">
        <v>3</v>
      </c>
      <c r="F433" s="121">
        <v>9</v>
      </c>
      <c r="G433" s="121">
        <v>9</v>
      </c>
      <c r="H433" s="121"/>
      <c r="I433" s="121">
        <v>9</v>
      </c>
      <c r="J433" s="121">
        <v>2</v>
      </c>
      <c r="K433" s="121">
        <v>7</v>
      </c>
      <c r="L433" s="121">
        <v>3</v>
      </c>
      <c r="M433" s="121">
        <v>5</v>
      </c>
      <c r="N433" s="121">
        <v>1</v>
      </c>
      <c r="O433" s="121">
        <v>1</v>
      </c>
      <c r="P433" s="121">
        <v>1</v>
      </c>
      <c r="Q433" s="121"/>
      <c r="R433" s="121"/>
      <c r="S433" s="122">
        <v>1</v>
      </c>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c r="BR433" s="39"/>
      <c r="BS433" s="39"/>
      <c r="BT433" s="39"/>
      <c r="BU433" s="39"/>
    </row>
    <row r="434" spans="1:73" ht="12" customHeight="1">
      <c r="A434" s="292" t="s">
        <v>286</v>
      </c>
      <c r="B434" s="297"/>
      <c r="C434" s="129" t="s">
        <v>292</v>
      </c>
      <c r="D434" s="120"/>
      <c r="E434" s="40"/>
      <c r="F434" s="40"/>
      <c r="G434" s="40"/>
      <c r="H434" s="40"/>
      <c r="I434" s="40"/>
      <c r="J434" s="40"/>
      <c r="K434" s="40"/>
      <c r="L434" s="40"/>
      <c r="M434" s="40"/>
      <c r="N434" s="40"/>
      <c r="O434" s="40"/>
      <c r="P434" s="40"/>
      <c r="Q434" s="40"/>
      <c r="R434" s="40"/>
      <c r="S434" s="122"/>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c r="BR434" s="39"/>
      <c r="BS434" s="39"/>
      <c r="BT434" s="39"/>
      <c r="BU434" s="39"/>
    </row>
    <row r="435" spans="1:73" ht="12" customHeight="1">
      <c r="A435" s="292" t="s">
        <v>286</v>
      </c>
      <c r="B435" s="297"/>
      <c r="C435" s="129" t="s">
        <v>293</v>
      </c>
      <c r="D435" s="120"/>
      <c r="E435" s="40"/>
      <c r="F435" s="40"/>
      <c r="G435" s="40"/>
      <c r="H435" s="40"/>
      <c r="I435" s="40"/>
      <c r="J435" s="40"/>
      <c r="K435" s="40"/>
      <c r="L435" s="40"/>
      <c r="M435" s="40"/>
      <c r="N435" s="40"/>
      <c r="O435" s="40"/>
      <c r="P435" s="40"/>
      <c r="Q435" s="40"/>
      <c r="R435" s="40"/>
      <c r="S435" s="122"/>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c r="BR435" s="39"/>
      <c r="BS435" s="39"/>
      <c r="BT435" s="39"/>
      <c r="BU435" s="39"/>
    </row>
    <row r="436" spans="1:73" ht="12" customHeight="1">
      <c r="A436" s="292" t="s">
        <v>286</v>
      </c>
      <c r="B436" s="297"/>
      <c r="C436" s="129" t="s">
        <v>294</v>
      </c>
      <c r="D436" s="120"/>
      <c r="E436" s="40"/>
      <c r="F436" s="40"/>
      <c r="G436" s="40"/>
      <c r="H436" s="40"/>
      <c r="I436" s="40"/>
      <c r="J436" s="40"/>
      <c r="K436" s="40"/>
      <c r="L436" s="40"/>
      <c r="M436" s="40"/>
      <c r="N436" s="40"/>
      <c r="O436" s="40"/>
      <c r="P436" s="40"/>
      <c r="Q436" s="40"/>
      <c r="R436" s="40"/>
      <c r="S436" s="122"/>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c r="BR436" s="39"/>
      <c r="BS436" s="39"/>
      <c r="BT436" s="39"/>
      <c r="BU436" s="39"/>
    </row>
    <row r="437" spans="1:73" ht="12" customHeight="1">
      <c r="A437" s="292" t="s">
        <v>286</v>
      </c>
      <c r="B437" s="297"/>
      <c r="C437" s="28" t="s">
        <v>303</v>
      </c>
      <c r="D437" s="120">
        <v>1</v>
      </c>
      <c r="E437" s="40"/>
      <c r="F437" s="40">
        <v>1</v>
      </c>
      <c r="G437" s="40">
        <v>11</v>
      </c>
      <c r="H437" s="40">
        <v>7</v>
      </c>
      <c r="I437" s="40">
        <v>1</v>
      </c>
      <c r="J437" s="40"/>
      <c r="K437" s="40"/>
      <c r="L437" s="40"/>
      <c r="M437" s="40"/>
      <c r="N437" s="40"/>
      <c r="O437" s="40"/>
      <c r="P437" s="40"/>
      <c r="Q437" s="40"/>
      <c r="R437" s="40"/>
      <c r="S437" s="122"/>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c r="BR437" s="39"/>
      <c r="BS437" s="39"/>
      <c r="BT437" s="39"/>
      <c r="BU437" s="39"/>
    </row>
    <row r="438" spans="1:73" ht="12" customHeight="1">
      <c r="A438" s="292" t="s">
        <v>286</v>
      </c>
      <c r="B438" s="297"/>
      <c r="C438" s="129" t="s">
        <v>296</v>
      </c>
      <c r="D438" s="120"/>
      <c r="E438" s="40"/>
      <c r="F438" s="40"/>
      <c r="G438" s="40"/>
      <c r="H438" s="40"/>
      <c r="I438" s="40"/>
      <c r="J438" s="40"/>
      <c r="K438" s="40"/>
      <c r="L438" s="40"/>
      <c r="M438" s="40"/>
      <c r="N438" s="40"/>
      <c r="O438" s="40"/>
      <c r="P438" s="40"/>
      <c r="Q438" s="40"/>
      <c r="R438" s="40"/>
      <c r="S438" s="122"/>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row>
    <row r="439" spans="1:73" ht="12" customHeight="1">
      <c r="A439" s="292" t="s">
        <v>286</v>
      </c>
      <c r="B439" s="297"/>
      <c r="C439" s="42" t="s">
        <v>48</v>
      </c>
      <c r="D439" s="120"/>
      <c r="E439" s="40"/>
      <c r="F439" s="40"/>
      <c r="G439" s="40"/>
      <c r="H439" s="40"/>
      <c r="I439" s="40"/>
      <c r="J439" s="40"/>
      <c r="K439" s="40"/>
      <c r="L439" s="40"/>
      <c r="M439" s="40"/>
      <c r="N439" s="40"/>
      <c r="O439" s="40"/>
      <c r="P439" s="40"/>
      <c r="Q439" s="40"/>
      <c r="R439" s="40"/>
      <c r="S439" s="122"/>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c r="BR439" s="39"/>
      <c r="BS439" s="39"/>
      <c r="BT439" s="39"/>
      <c r="BU439" s="39"/>
    </row>
    <row r="440" spans="1:73" ht="12" customHeight="1">
      <c r="A440" s="292" t="s">
        <v>286</v>
      </c>
      <c r="B440" s="297"/>
      <c r="C440" s="129" t="s">
        <v>49</v>
      </c>
      <c r="D440" s="120"/>
      <c r="E440" s="40"/>
      <c r="F440" s="40"/>
      <c r="G440" s="40"/>
      <c r="H440" s="40"/>
      <c r="I440" s="40"/>
      <c r="J440" s="40"/>
      <c r="K440" s="40"/>
      <c r="L440" s="40"/>
      <c r="M440" s="40"/>
      <c r="N440" s="40"/>
      <c r="O440" s="40"/>
      <c r="P440" s="40"/>
      <c r="Q440" s="40"/>
      <c r="R440" s="40"/>
      <c r="S440" s="122"/>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c r="BR440" s="39"/>
      <c r="BS440" s="39"/>
      <c r="BT440" s="39"/>
      <c r="BU440" s="39"/>
    </row>
    <row r="441" spans="1:73" ht="12" customHeight="1">
      <c r="A441" s="292" t="s">
        <v>286</v>
      </c>
      <c r="B441" s="297"/>
      <c r="C441" s="116" t="s">
        <v>297</v>
      </c>
      <c r="D441" s="123">
        <v>2</v>
      </c>
      <c r="E441" s="39">
        <v>3</v>
      </c>
      <c r="F441" s="39">
        <v>3</v>
      </c>
      <c r="G441" s="39">
        <v>1</v>
      </c>
      <c r="H441" s="39"/>
      <c r="I441" s="39">
        <v>1</v>
      </c>
      <c r="J441" s="39">
        <v>1</v>
      </c>
      <c r="K441" s="39">
        <v>2</v>
      </c>
      <c r="L441" s="39">
        <v>2</v>
      </c>
      <c r="M441" s="39">
        <v>1</v>
      </c>
      <c r="N441" s="39"/>
      <c r="O441" s="39"/>
      <c r="P441" s="39">
        <v>1</v>
      </c>
      <c r="Q441" s="39"/>
      <c r="R441" s="39">
        <v>1</v>
      </c>
      <c r="S441" s="124">
        <v>1</v>
      </c>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c r="BR441" s="39"/>
      <c r="BS441" s="39"/>
      <c r="BT441" s="39"/>
      <c r="BU441" s="39"/>
    </row>
    <row r="442" spans="1:73" ht="12" customHeight="1">
      <c r="A442" s="292" t="s">
        <v>286</v>
      </c>
      <c r="B442" s="297"/>
      <c r="C442" s="132" t="s">
        <v>298</v>
      </c>
      <c r="D442" s="123"/>
      <c r="E442" s="39"/>
      <c r="F442" s="39"/>
      <c r="G442" s="39"/>
      <c r="H442" s="39"/>
      <c r="I442" s="39"/>
      <c r="J442" s="39"/>
      <c r="K442" s="39"/>
      <c r="L442" s="39"/>
      <c r="M442" s="39"/>
      <c r="N442" s="39"/>
      <c r="O442" s="39"/>
      <c r="P442" s="39"/>
      <c r="Q442" s="39"/>
      <c r="R442" s="39"/>
      <c r="S442" s="124"/>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c r="BR442" s="39"/>
      <c r="BS442" s="39"/>
      <c r="BT442" s="39"/>
      <c r="BU442" s="39"/>
    </row>
    <row r="443" spans="1:73" ht="12" customHeight="1">
      <c r="A443" s="292" t="s">
        <v>286</v>
      </c>
      <c r="B443" s="297"/>
      <c r="C443" s="132" t="s">
        <v>299</v>
      </c>
      <c r="D443" s="123"/>
      <c r="E443" s="39"/>
      <c r="F443" s="39"/>
      <c r="G443" s="39"/>
      <c r="H443" s="39"/>
      <c r="I443" s="39"/>
      <c r="J443" s="39"/>
      <c r="K443" s="39"/>
      <c r="L443" s="39"/>
      <c r="M443" s="39"/>
      <c r="N443" s="39"/>
      <c r="O443" s="39"/>
      <c r="P443" s="39"/>
      <c r="Q443" s="39"/>
      <c r="R443" s="39"/>
      <c r="S443" s="124"/>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c r="BR443" s="39"/>
      <c r="BS443" s="39"/>
      <c r="BT443" s="39"/>
      <c r="BU443" s="39"/>
    </row>
    <row r="444" spans="1:73" ht="12" customHeight="1">
      <c r="A444" s="292" t="s">
        <v>286</v>
      </c>
      <c r="B444" s="297"/>
      <c r="C444" s="132" t="s">
        <v>300</v>
      </c>
      <c r="D444" s="123"/>
      <c r="E444" s="39"/>
      <c r="F444" s="39"/>
      <c r="G444" s="39"/>
      <c r="H444" s="39"/>
      <c r="I444" s="39"/>
      <c r="J444" s="39"/>
      <c r="K444" s="39"/>
      <c r="L444" s="39"/>
      <c r="M444" s="39"/>
      <c r="N444" s="39"/>
      <c r="O444" s="39"/>
      <c r="P444" s="39"/>
      <c r="Q444" s="39"/>
      <c r="R444" s="39"/>
      <c r="S444" s="124"/>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c r="BR444" s="39"/>
      <c r="BS444" s="39"/>
      <c r="BT444" s="39"/>
      <c r="BU444" s="39"/>
    </row>
    <row r="445" spans="1:73" ht="12" customHeight="1">
      <c r="A445" s="292" t="s">
        <v>286</v>
      </c>
      <c r="B445" s="297"/>
      <c r="C445" s="42" t="s">
        <v>37</v>
      </c>
      <c r="D445" s="120"/>
      <c r="E445" s="40"/>
      <c r="F445" s="40"/>
      <c r="G445" s="40"/>
      <c r="H445" s="40"/>
      <c r="I445" s="40"/>
      <c r="J445" s="40"/>
      <c r="K445" s="40"/>
      <c r="L445" s="40"/>
      <c r="M445" s="40"/>
      <c r="N445" s="40"/>
      <c r="O445" s="40"/>
      <c r="P445" s="40"/>
      <c r="Q445" s="40"/>
      <c r="R445" s="40"/>
      <c r="S445" s="122"/>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c r="BR445" s="39"/>
      <c r="BS445" s="39"/>
      <c r="BT445" s="39"/>
      <c r="BU445" s="39"/>
    </row>
    <row r="446" spans="1:73" ht="12" customHeight="1">
      <c r="A446" s="292" t="s">
        <v>286</v>
      </c>
      <c r="B446" s="297"/>
      <c r="C446" s="42" t="s">
        <v>38</v>
      </c>
      <c r="D446" s="120"/>
      <c r="E446" s="40"/>
      <c r="F446" s="40"/>
      <c r="G446" s="40"/>
      <c r="H446" s="40"/>
      <c r="I446" s="40"/>
      <c r="J446" s="40"/>
      <c r="K446" s="40"/>
      <c r="L446" s="40"/>
      <c r="M446" s="40"/>
      <c r="N446" s="40"/>
      <c r="O446" s="40"/>
      <c r="P446" s="40"/>
      <c r="Q446" s="40"/>
      <c r="R446" s="40"/>
      <c r="S446" s="122"/>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row>
    <row r="447" spans="1:73" ht="12" customHeight="1">
      <c r="A447" s="292" t="s">
        <v>286</v>
      </c>
      <c r="B447" s="297"/>
      <c r="C447" s="42" t="s">
        <v>39</v>
      </c>
      <c r="D447" s="120"/>
      <c r="E447" s="40"/>
      <c r="F447" s="40"/>
      <c r="G447" s="40"/>
      <c r="H447" s="40"/>
      <c r="I447" s="40"/>
      <c r="J447" s="40"/>
      <c r="K447" s="40"/>
      <c r="L447" s="40"/>
      <c r="M447" s="40"/>
      <c r="N447" s="40"/>
      <c r="O447" s="40"/>
      <c r="P447" s="40"/>
      <c r="Q447" s="40"/>
      <c r="R447" s="40"/>
      <c r="S447" s="122"/>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c r="BR447" s="39"/>
      <c r="BS447" s="39"/>
      <c r="BT447" s="39"/>
      <c r="BU447" s="39"/>
    </row>
    <row r="448" spans="1:73" ht="12" customHeight="1">
      <c r="A448" s="292" t="s">
        <v>286</v>
      </c>
      <c r="B448" s="297"/>
      <c r="C448" s="42" t="s">
        <v>40</v>
      </c>
      <c r="D448" s="120"/>
      <c r="E448" s="40"/>
      <c r="F448" s="40"/>
      <c r="G448" s="40"/>
      <c r="H448" s="40"/>
      <c r="I448" s="40"/>
      <c r="J448" s="40"/>
      <c r="K448" s="40"/>
      <c r="L448" s="40"/>
      <c r="M448" s="40"/>
      <c r="N448" s="40"/>
      <c r="O448" s="40"/>
      <c r="P448" s="40"/>
      <c r="Q448" s="40"/>
      <c r="R448" s="40"/>
      <c r="S448" s="122"/>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c r="BM448" s="39"/>
      <c r="BN448" s="39"/>
      <c r="BO448" s="39"/>
      <c r="BP448" s="39"/>
      <c r="BQ448" s="39"/>
      <c r="BR448" s="39"/>
      <c r="BS448" s="39"/>
      <c r="BT448" s="39"/>
      <c r="BU448" s="39"/>
    </row>
    <row r="449" spans="1:73" ht="12" customHeight="1">
      <c r="A449" s="292" t="s">
        <v>286</v>
      </c>
      <c r="B449" s="297"/>
      <c r="C449" s="42" t="s">
        <v>41</v>
      </c>
      <c r="D449" s="125">
        <f>D432*2</f>
        <v>0</v>
      </c>
      <c r="E449" s="126">
        <f t="shared" ref="E449:S449" si="5">E432*2</f>
        <v>0</v>
      </c>
      <c r="F449" s="126">
        <f t="shared" si="5"/>
        <v>0</v>
      </c>
      <c r="G449" s="126">
        <f t="shared" si="5"/>
        <v>0</v>
      </c>
      <c r="H449" s="126">
        <f t="shared" si="5"/>
        <v>0</v>
      </c>
      <c r="I449" s="126">
        <f t="shared" si="5"/>
        <v>4</v>
      </c>
      <c r="J449" s="126">
        <f t="shared" si="5"/>
        <v>0</v>
      </c>
      <c r="K449" s="126">
        <f t="shared" si="5"/>
        <v>2</v>
      </c>
      <c r="L449" s="126">
        <f t="shared" si="5"/>
        <v>0</v>
      </c>
      <c r="M449" s="126">
        <f t="shared" si="5"/>
        <v>2</v>
      </c>
      <c r="N449" s="126">
        <f t="shared" si="5"/>
        <v>0</v>
      </c>
      <c r="O449" s="126">
        <f t="shared" si="5"/>
        <v>0</v>
      </c>
      <c r="P449" s="126">
        <f t="shared" si="5"/>
        <v>0</v>
      </c>
      <c r="Q449" s="126">
        <f t="shared" si="5"/>
        <v>0</v>
      </c>
      <c r="R449" s="126">
        <f t="shared" si="5"/>
        <v>0</v>
      </c>
      <c r="S449" s="128">
        <f t="shared" si="5"/>
        <v>0</v>
      </c>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c r="BM449" s="39"/>
      <c r="BN449" s="39"/>
      <c r="BO449" s="39"/>
      <c r="BP449" s="39"/>
      <c r="BQ449" s="39"/>
      <c r="BR449" s="39"/>
      <c r="BS449" s="39"/>
      <c r="BT449" s="39"/>
      <c r="BU449" s="39"/>
    </row>
    <row r="450" spans="1:73" ht="12" customHeight="1">
      <c r="A450" s="292"/>
      <c r="B450" s="296" t="s">
        <v>225</v>
      </c>
      <c r="C450" s="155" t="s">
        <v>191</v>
      </c>
      <c r="D450" s="123">
        <f t="shared" ref="D450:P450" si="6">SUM(V450,AN450)</f>
        <v>2</v>
      </c>
      <c r="E450" s="39">
        <f t="shared" si="6"/>
        <v>2</v>
      </c>
      <c r="F450" s="39">
        <f t="shared" si="6"/>
        <v>11</v>
      </c>
      <c r="G450" s="39">
        <f t="shared" si="6"/>
        <v>5</v>
      </c>
      <c r="H450" s="39">
        <f t="shared" si="6"/>
        <v>3</v>
      </c>
      <c r="I450" s="39">
        <f t="shared" si="6"/>
        <v>11</v>
      </c>
      <c r="J450" s="39">
        <f t="shared" si="6"/>
        <v>14</v>
      </c>
      <c r="K450" s="39">
        <f t="shared" si="6"/>
        <v>5</v>
      </c>
      <c r="L450" s="39">
        <f t="shared" si="6"/>
        <v>14</v>
      </c>
      <c r="M450" s="39">
        <f t="shared" si="6"/>
        <v>14</v>
      </c>
      <c r="N450" s="39">
        <f t="shared" si="6"/>
        <v>6</v>
      </c>
      <c r="O450" s="39">
        <f t="shared" si="6"/>
        <v>4</v>
      </c>
      <c r="P450" s="39">
        <f t="shared" si="6"/>
        <v>7</v>
      </c>
      <c r="Q450" s="39">
        <f t="shared" ref="Q450" si="7">SUM(AI450,BA450)</f>
        <v>8</v>
      </c>
      <c r="R450" s="39">
        <f t="shared" ref="R450" si="8">SUM(AJ450,BB450)</f>
        <v>1</v>
      </c>
      <c r="S450" s="124">
        <f t="shared" ref="S450" si="9">SUM(AK450,BC450)</f>
        <v>1</v>
      </c>
      <c r="T450" s="299" t="s">
        <v>305</v>
      </c>
      <c r="U450" s="155" t="s">
        <v>191</v>
      </c>
      <c r="V450" s="156">
        <v>1</v>
      </c>
      <c r="W450" s="117">
        <v>1</v>
      </c>
      <c r="X450" s="117">
        <v>9</v>
      </c>
      <c r="Y450" s="117">
        <v>5</v>
      </c>
      <c r="Z450" s="117">
        <v>1</v>
      </c>
      <c r="AA450" s="117">
        <v>7</v>
      </c>
      <c r="AB450" s="117">
        <v>13</v>
      </c>
      <c r="AC450" s="117">
        <v>2</v>
      </c>
      <c r="AD450" s="117">
        <v>9</v>
      </c>
      <c r="AE450" s="117">
        <v>9</v>
      </c>
      <c r="AF450" s="117">
        <v>2</v>
      </c>
      <c r="AG450" s="117"/>
      <c r="AH450" s="117">
        <v>4</v>
      </c>
      <c r="AI450" s="117">
        <v>6</v>
      </c>
      <c r="AJ450" s="117"/>
      <c r="AK450" s="119"/>
      <c r="AL450" s="296" t="s">
        <v>306</v>
      </c>
      <c r="AM450" s="155" t="s">
        <v>191</v>
      </c>
      <c r="AN450" s="156">
        <v>1</v>
      </c>
      <c r="AO450" s="117">
        <v>1</v>
      </c>
      <c r="AP450" s="117">
        <v>2</v>
      </c>
      <c r="AQ450" s="117"/>
      <c r="AR450" s="117">
        <v>2</v>
      </c>
      <c r="AS450" s="117">
        <v>4</v>
      </c>
      <c r="AT450" s="117">
        <v>1</v>
      </c>
      <c r="AU450" s="117">
        <v>3</v>
      </c>
      <c r="AV450" s="117">
        <v>5</v>
      </c>
      <c r="AW450" s="117">
        <v>5</v>
      </c>
      <c r="AX450" s="117">
        <v>4</v>
      </c>
      <c r="AY450" s="117">
        <v>4</v>
      </c>
      <c r="AZ450" s="117">
        <v>3</v>
      </c>
      <c r="BA450" s="117">
        <v>2</v>
      </c>
      <c r="BB450" s="117">
        <v>1</v>
      </c>
      <c r="BC450" s="119">
        <v>1</v>
      </c>
      <c r="BD450" s="39"/>
      <c r="BE450" s="39"/>
      <c r="BF450" s="39"/>
      <c r="BG450" s="39"/>
      <c r="BH450" s="39"/>
      <c r="BI450" s="39"/>
      <c r="BJ450" s="39"/>
      <c r="BK450" s="39"/>
      <c r="BL450" s="39"/>
      <c r="BM450" s="39"/>
      <c r="BN450" s="39"/>
      <c r="BO450" s="39"/>
      <c r="BP450" s="39"/>
      <c r="BQ450" s="39"/>
      <c r="BR450" s="39"/>
      <c r="BS450" s="39"/>
      <c r="BT450" s="39"/>
      <c r="BU450" s="39"/>
    </row>
    <row r="451" spans="1:73" ht="12" customHeight="1">
      <c r="A451" s="292"/>
      <c r="B451" s="297"/>
      <c r="C451" s="28" t="s">
        <v>220</v>
      </c>
      <c r="D451" s="120"/>
      <c r="E451" s="40"/>
      <c r="F451" s="40"/>
      <c r="G451" s="40"/>
      <c r="H451" s="40"/>
      <c r="I451" s="40"/>
      <c r="J451" s="40"/>
      <c r="K451" s="40"/>
      <c r="L451" s="40"/>
      <c r="M451" s="40"/>
      <c r="N451" s="40"/>
      <c r="O451" s="40"/>
      <c r="P451" s="40"/>
      <c r="Q451" s="40"/>
      <c r="R451" s="40"/>
      <c r="S451" s="122"/>
      <c r="T451" s="298"/>
      <c r="U451" s="28" t="s">
        <v>220</v>
      </c>
      <c r="V451" s="120"/>
      <c r="W451" s="40"/>
      <c r="X451" s="40"/>
      <c r="Y451" s="40"/>
      <c r="Z451" s="40"/>
      <c r="AA451" s="40"/>
      <c r="AB451" s="40"/>
      <c r="AC451" s="40"/>
      <c r="AD451" s="40"/>
      <c r="AE451" s="40"/>
      <c r="AF451" s="40"/>
      <c r="AG451" s="40"/>
      <c r="AH451" s="40"/>
      <c r="AI451" s="40"/>
      <c r="AJ451" s="40"/>
      <c r="AK451" s="122"/>
      <c r="AL451" s="298"/>
      <c r="AM451" s="28" t="s">
        <v>220</v>
      </c>
      <c r="AN451" s="120"/>
      <c r="AO451" s="40"/>
      <c r="AP451" s="40"/>
      <c r="AQ451" s="40"/>
      <c r="AR451" s="40"/>
      <c r="AS451" s="40"/>
      <c r="AT451" s="40"/>
      <c r="AU451" s="40"/>
      <c r="AV451" s="40"/>
      <c r="AW451" s="40"/>
      <c r="AX451" s="40"/>
      <c r="AY451" s="40"/>
      <c r="AZ451" s="40"/>
      <c r="BA451" s="40"/>
      <c r="BB451" s="40"/>
      <c r="BC451" s="122"/>
      <c r="BD451" s="39"/>
      <c r="BE451" s="39"/>
      <c r="BF451" s="39"/>
      <c r="BG451" s="39"/>
      <c r="BH451" s="39"/>
      <c r="BI451" s="39"/>
      <c r="BJ451" s="39"/>
      <c r="BK451" s="39"/>
      <c r="BL451" s="39"/>
      <c r="BM451" s="39"/>
      <c r="BN451" s="39"/>
      <c r="BO451" s="39"/>
      <c r="BP451" s="39"/>
      <c r="BQ451" s="39"/>
      <c r="BR451" s="39"/>
      <c r="BS451" s="39"/>
      <c r="BT451" s="39"/>
      <c r="BU451" s="39"/>
    </row>
    <row r="452" spans="1:73" ht="12" customHeight="1">
      <c r="A452" s="292"/>
      <c r="B452" s="297"/>
      <c r="C452" s="28" t="s">
        <v>221</v>
      </c>
      <c r="D452" s="120"/>
      <c r="E452" s="40"/>
      <c r="F452" s="40"/>
      <c r="G452" s="40"/>
      <c r="H452" s="40"/>
      <c r="I452" s="40">
        <f t="shared" ref="I452:I482" si="10">SUM(AA452,AS452)</f>
        <v>1</v>
      </c>
      <c r="J452" s="40">
        <f t="shared" ref="J452:J482" si="11">SUM(AB452,AT452)</f>
        <v>1</v>
      </c>
      <c r="K452" s="40">
        <f t="shared" ref="K452:K482" si="12">SUM(AC452,AU452)</f>
        <v>1</v>
      </c>
      <c r="L452" s="40"/>
      <c r="M452" s="40"/>
      <c r="N452" s="40"/>
      <c r="O452" s="40"/>
      <c r="P452" s="40"/>
      <c r="Q452" s="40"/>
      <c r="R452" s="40"/>
      <c r="S452" s="122"/>
      <c r="T452" s="298"/>
      <c r="U452" s="28" t="s">
        <v>221</v>
      </c>
      <c r="V452" s="120"/>
      <c r="W452" s="40"/>
      <c r="X452" s="40"/>
      <c r="Y452" s="40"/>
      <c r="Z452" s="40"/>
      <c r="AA452" s="40">
        <v>1</v>
      </c>
      <c r="AB452" s="40">
        <v>1</v>
      </c>
      <c r="AC452" s="40">
        <v>1</v>
      </c>
      <c r="AD452" s="40"/>
      <c r="AE452" s="40"/>
      <c r="AF452" s="40"/>
      <c r="AG452" s="40"/>
      <c r="AH452" s="40"/>
      <c r="AI452" s="40"/>
      <c r="AJ452" s="40"/>
      <c r="AK452" s="122"/>
      <c r="AL452" s="298"/>
      <c r="AM452" s="28" t="s">
        <v>221</v>
      </c>
      <c r="AN452" s="120"/>
      <c r="AO452" s="40"/>
      <c r="AP452" s="40"/>
      <c r="AQ452" s="40"/>
      <c r="AR452" s="40"/>
      <c r="AS452" s="40"/>
      <c r="AT452" s="40"/>
      <c r="AU452" s="40"/>
      <c r="AV452" s="40"/>
      <c r="AW452" s="40"/>
      <c r="AX452" s="40"/>
      <c r="AY452" s="40"/>
      <c r="AZ452" s="40"/>
      <c r="BA452" s="40"/>
      <c r="BB452" s="40"/>
      <c r="BC452" s="122"/>
      <c r="BD452" s="39"/>
      <c r="BE452" s="39"/>
      <c r="BF452" s="39"/>
      <c r="BG452" s="39"/>
      <c r="BH452" s="39"/>
      <c r="BI452" s="39"/>
      <c r="BJ452" s="39"/>
      <c r="BK452" s="39"/>
      <c r="BL452" s="39"/>
      <c r="BM452" s="39"/>
      <c r="BN452" s="39"/>
      <c r="BO452" s="39"/>
      <c r="BP452" s="39"/>
      <c r="BQ452" s="39"/>
      <c r="BR452" s="39"/>
      <c r="BS452" s="39"/>
      <c r="BT452" s="39"/>
      <c r="BU452" s="39"/>
    </row>
    <row r="453" spans="1:73" ht="12" customHeight="1">
      <c r="A453" s="292"/>
      <c r="B453" s="297"/>
      <c r="C453" s="28" t="s">
        <v>222</v>
      </c>
      <c r="D453" s="120"/>
      <c r="E453" s="40"/>
      <c r="F453" s="40"/>
      <c r="G453" s="40"/>
      <c r="H453" s="40"/>
      <c r="I453" s="40">
        <f t="shared" si="10"/>
        <v>1</v>
      </c>
      <c r="J453" s="40"/>
      <c r="K453" s="40"/>
      <c r="L453" s="40"/>
      <c r="M453" s="40"/>
      <c r="N453" s="40"/>
      <c r="O453" s="40"/>
      <c r="P453" s="40"/>
      <c r="Q453" s="40"/>
      <c r="R453" s="40"/>
      <c r="S453" s="122"/>
      <c r="T453" s="298"/>
      <c r="U453" s="28" t="s">
        <v>222</v>
      </c>
      <c r="V453" s="120"/>
      <c r="W453" s="40"/>
      <c r="X453" s="40"/>
      <c r="Y453" s="40"/>
      <c r="Z453" s="40"/>
      <c r="AA453" s="40">
        <v>1</v>
      </c>
      <c r="AB453" s="40"/>
      <c r="AC453" s="40"/>
      <c r="AD453" s="40"/>
      <c r="AE453" s="40"/>
      <c r="AF453" s="40"/>
      <c r="AG453" s="40"/>
      <c r="AH453" s="40"/>
      <c r="AI453" s="40"/>
      <c r="AJ453" s="40"/>
      <c r="AK453" s="122"/>
      <c r="AL453" s="298"/>
      <c r="AM453" s="28" t="s">
        <v>222</v>
      </c>
      <c r="AN453" s="120"/>
      <c r="AO453" s="40"/>
      <c r="AP453" s="40"/>
      <c r="AQ453" s="40"/>
      <c r="AR453" s="40"/>
      <c r="AS453" s="40"/>
      <c r="AT453" s="40"/>
      <c r="AU453" s="40"/>
      <c r="AV453" s="40"/>
      <c r="AW453" s="40"/>
      <c r="AX453" s="40"/>
      <c r="AY453" s="40"/>
      <c r="AZ453" s="40"/>
      <c r="BA453" s="40"/>
      <c r="BB453" s="40"/>
      <c r="BC453" s="122"/>
      <c r="BD453" s="39"/>
      <c r="BE453" s="39"/>
      <c r="BF453" s="39"/>
      <c r="BG453" s="39"/>
      <c r="BH453" s="39"/>
      <c r="BI453" s="39"/>
      <c r="BJ453" s="39"/>
      <c r="BK453" s="39"/>
      <c r="BL453" s="39"/>
      <c r="BM453" s="39"/>
      <c r="BN453" s="39"/>
      <c r="BO453" s="39"/>
      <c r="BP453" s="39"/>
      <c r="BQ453" s="39"/>
      <c r="BR453" s="39"/>
      <c r="BS453" s="39"/>
      <c r="BT453" s="39"/>
      <c r="BU453" s="39"/>
    </row>
    <row r="454" spans="1:73" ht="12" customHeight="1">
      <c r="A454" s="292"/>
      <c r="B454" s="297"/>
      <c r="C454" s="116" t="s">
        <v>226</v>
      </c>
      <c r="D454" s="123"/>
      <c r="E454" s="39"/>
      <c r="F454" s="39"/>
      <c r="G454" s="39"/>
      <c r="H454" s="39"/>
      <c r="I454" s="39"/>
      <c r="J454" s="39"/>
      <c r="K454" s="39"/>
      <c r="L454" s="39"/>
      <c r="M454" s="39"/>
      <c r="N454" s="39"/>
      <c r="O454" s="39"/>
      <c r="P454" s="39"/>
      <c r="Q454" s="39"/>
      <c r="R454" s="39"/>
      <c r="S454" s="124"/>
      <c r="T454" s="298"/>
      <c r="U454" s="116" t="s">
        <v>226</v>
      </c>
      <c r="V454" s="123"/>
      <c r="W454" s="39"/>
      <c r="X454" s="39"/>
      <c r="Y454" s="39"/>
      <c r="Z454" s="39"/>
      <c r="AA454" s="39"/>
      <c r="AB454" s="39"/>
      <c r="AC454" s="39"/>
      <c r="AD454" s="39"/>
      <c r="AE454" s="39"/>
      <c r="AF454" s="39"/>
      <c r="AG454" s="39"/>
      <c r="AH454" s="39"/>
      <c r="AI454" s="39"/>
      <c r="AJ454" s="39"/>
      <c r="AK454" s="124"/>
      <c r="AL454" s="298"/>
      <c r="AM454" s="116" t="s">
        <v>226</v>
      </c>
      <c r="AN454" s="123"/>
      <c r="AO454" s="39"/>
      <c r="AP454" s="39"/>
      <c r="AQ454" s="39"/>
      <c r="AR454" s="39"/>
      <c r="AS454" s="39"/>
      <c r="AT454" s="39"/>
      <c r="AU454" s="39"/>
      <c r="AV454" s="39"/>
      <c r="AW454" s="39"/>
      <c r="AX454" s="39"/>
      <c r="AY454" s="39"/>
      <c r="AZ454" s="39"/>
      <c r="BA454" s="39"/>
      <c r="BB454" s="39"/>
      <c r="BC454" s="124"/>
      <c r="BD454" s="39"/>
      <c r="BE454" s="39"/>
      <c r="BF454" s="39"/>
      <c r="BG454" s="39"/>
      <c r="BH454" s="39"/>
      <c r="BI454" s="39"/>
      <c r="BJ454" s="39"/>
      <c r="BK454" s="39"/>
      <c r="BL454" s="39"/>
      <c r="BM454" s="39"/>
      <c r="BN454" s="39"/>
      <c r="BO454" s="39"/>
      <c r="BP454" s="39"/>
      <c r="BQ454" s="39"/>
      <c r="BR454" s="39"/>
      <c r="BS454" s="39"/>
      <c r="BT454" s="39"/>
      <c r="BU454" s="39"/>
    </row>
    <row r="455" spans="1:73" ht="12" customHeight="1">
      <c r="A455" s="292"/>
      <c r="B455" s="297"/>
      <c r="C455" s="116" t="s">
        <v>224</v>
      </c>
      <c r="D455" s="123"/>
      <c r="E455" s="39"/>
      <c r="F455" s="39"/>
      <c r="G455" s="39"/>
      <c r="H455" s="39"/>
      <c r="I455" s="39"/>
      <c r="J455" s="39"/>
      <c r="K455" s="39"/>
      <c r="L455" s="39"/>
      <c r="M455" s="39"/>
      <c r="N455" s="39"/>
      <c r="O455" s="39"/>
      <c r="P455" s="39"/>
      <c r="Q455" s="39"/>
      <c r="R455" s="39"/>
      <c r="S455" s="124"/>
      <c r="T455" s="298"/>
      <c r="U455" s="116" t="s">
        <v>224</v>
      </c>
      <c r="V455" s="123"/>
      <c r="W455" s="39"/>
      <c r="X455" s="39"/>
      <c r="Y455" s="39"/>
      <c r="Z455" s="39"/>
      <c r="AA455" s="39"/>
      <c r="AB455" s="39"/>
      <c r="AC455" s="39"/>
      <c r="AD455" s="39"/>
      <c r="AE455" s="39"/>
      <c r="AF455" s="39"/>
      <c r="AG455" s="39"/>
      <c r="AH455" s="39"/>
      <c r="AI455" s="39"/>
      <c r="AJ455" s="39"/>
      <c r="AK455" s="124"/>
      <c r="AL455" s="298"/>
      <c r="AM455" s="116" t="s">
        <v>224</v>
      </c>
      <c r="AN455" s="123"/>
      <c r="AO455" s="39"/>
      <c r="AP455" s="39"/>
      <c r="AQ455" s="39"/>
      <c r="AR455" s="39"/>
      <c r="AS455" s="39"/>
      <c r="AT455" s="39"/>
      <c r="AU455" s="39"/>
      <c r="AV455" s="39"/>
      <c r="AW455" s="39"/>
      <c r="AX455" s="39"/>
      <c r="AY455" s="39"/>
      <c r="AZ455" s="39"/>
      <c r="BA455" s="39"/>
      <c r="BB455" s="39"/>
      <c r="BC455" s="124"/>
      <c r="BD455" s="39"/>
      <c r="BE455" s="39"/>
      <c r="BF455" s="39"/>
      <c r="BG455" s="39"/>
      <c r="BH455" s="39"/>
      <c r="BI455" s="39"/>
      <c r="BJ455" s="39"/>
      <c r="BK455" s="39"/>
      <c r="BL455" s="39"/>
      <c r="BM455" s="39"/>
      <c r="BN455" s="39"/>
      <c r="BO455" s="39"/>
      <c r="BP455" s="39"/>
      <c r="BQ455" s="39"/>
      <c r="BR455" s="39"/>
      <c r="BS455" s="39"/>
      <c r="BT455" s="39"/>
      <c r="BU455" s="39"/>
    </row>
    <row r="456" spans="1:73" ht="12" customHeight="1">
      <c r="A456" s="292"/>
      <c r="B456" s="297"/>
      <c r="C456" s="28" t="s">
        <v>216</v>
      </c>
      <c r="D456" s="120"/>
      <c r="E456" s="121"/>
      <c r="F456" s="121"/>
      <c r="G456" s="121">
        <f t="shared" ref="G456:G482" si="13">SUM(Y456,AQ456)</f>
        <v>3</v>
      </c>
      <c r="H456" s="121"/>
      <c r="I456" s="121">
        <f t="shared" si="10"/>
        <v>4</v>
      </c>
      <c r="J456" s="121">
        <f t="shared" si="11"/>
        <v>2</v>
      </c>
      <c r="K456" s="121">
        <f t="shared" si="12"/>
        <v>2</v>
      </c>
      <c r="L456" s="121">
        <f t="shared" ref="L456:L482" si="14">SUM(AD456,AV456)</f>
        <v>4</v>
      </c>
      <c r="M456" s="121">
        <f t="shared" ref="M456:M482" si="15">SUM(AE456,AW456)</f>
        <v>1</v>
      </c>
      <c r="N456" s="121"/>
      <c r="O456" s="121"/>
      <c r="P456" s="121">
        <f t="shared" ref="P456:P461" si="16">SUM(AH456,AZ456)</f>
        <v>2</v>
      </c>
      <c r="Q456" s="121"/>
      <c r="R456" s="121">
        <f>SUM(AJ456,BB456)</f>
        <v>1</v>
      </c>
      <c r="S456" s="122"/>
      <c r="T456" s="298"/>
      <c r="U456" s="28" t="s">
        <v>216</v>
      </c>
      <c r="V456" s="120"/>
      <c r="W456" s="121"/>
      <c r="X456" s="121"/>
      <c r="Y456" s="121">
        <v>3</v>
      </c>
      <c r="Z456" s="121"/>
      <c r="AA456" s="121">
        <v>4</v>
      </c>
      <c r="AB456" s="121">
        <v>2</v>
      </c>
      <c r="AC456" s="121">
        <v>2</v>
      </c>
      <c r="AD456" s="121">
        <v>4</v>
      </c>
      <c r="AE456" s="121">
        <v>1</v>
      </c>
      <c r="AF456" s="121"/>
      <c r="AG456" s="121"/>
      <c r="AH456" s="121">
        <v>2</v>
      </c>
      <c r="AI456" s="121"/>
      <c r="AJ456" s="121">
        <v>1</v>
      </c>
      <c r="AK456" s="122"/>
      <c r="AL456" s="298"/>
      <c r="AM456" s="28" t="s">
        <v>216</v>
      </c>
      <c r="AN456" s="120"/>
      <c r="AO456" s="121"/>
      <c r="AP456" s="121"/>
      <c r="AQ456" s="121"/>
      <c r="AR456" s="121"/>
      <c r="AS456" s="121"/>
      <c r="AT456" s="121"/>
      <c r="AU456" s="121"/>
      <c r="AV456" s="121"/>
      <c r="AW456" s="121"/>
      <c r="AX456" s="121"/>
      <c r="AY456" s="121"/>
      <c r="AZ456" s="121"/>
      <c r="BA456" s="121"/>
      <c r="BB456" s="121"/>
      <c r="BC456" s="122"/>
      <c r="BD456" s="39"/>
      <c r="BE456" s="39"/>
      <c r="BF456" s="39"/>
      <c r="BG456" s="39"/>
      <c r="BH456" s="39"/>
      <c r="BI456" s="39"/>
      <c r="BJ456" s="39"/>
      <c r="BK456" s="39"/>
      <c r="BL456" s="39"/>
      <c r="BM456" s="39"/>
      <c r="BN456" s="39"/>
      <c r="BO456" s="39"/>
      <c r="BP456" s="39"/>
      <c r="BQ456" s="39"/>
      <c r="BR456" s="39"/>
      <c r="BS456" s="39"/>
      <c r="BT456" s="39"/>
      <c r="BU456" s="39"/>
    </row>
    <row r="457" spans="1:73" ht="12" customHeight="1">
      <c r="A457" s="292"/>
      <c r="B457" s="297"/>
      <c r="C457" s="28" t="s">
        <v>217</v>
      </c>
      <c r="D457" s="120"/>
      <c r="E457" s="121"/>
      <c r="F457" s="121"/>
      <c r="G457" s="121"/>
      <c r="H457" s="121"/>
      <c r="I457" s="121"/>
      <c r="J457" s="121"/>
      <c r="K457" s="121"/>
      <c r="L457" s="121"/>
      <c r="M457" s="121"/>
      <c r="N457" s="121"/>
      <c r="O457" s="121"/>
      <c r="P457" s="121"/>
      <c r="Q457" s="121"/>
      <c r="R457" s="121"/>
      <c r="S457" s="122"/>
      <c r="T457" s="298"/>
      <c r="U457" s="28" t="s">
        <v>217</v>
      </c>
      <c r="V457" s="120"/>
      <c r="W457" s="121"/>
      <c r="X457" s="121"/>
      <c r="Y457" s="121"/>
      <c r="Z457" s="121"/>
      <c r="AA457" s="121"/>
      <c r="AB457" s="121"/>
      <c r="AC457" s="121"/>
      <c r="AD457" s="121"/>
      <c r="AE457" s="121"/>
      <c r="AF457" s="121"/>
      <c r="AG457" s="121"/>
      <c r="AH457" s="121"/>
      <c r="AI457" s="121"/>
      <c r="AJ457" s="121"/>
      <c r="AK457" s="122"/>
      <c r="AL457" s="298"/>
      <c r="AM457" s="28" t="s">
        <v>217</v>
      </c>
      <c r="AN457" s="120"/>
      <c r="AO457" s="121"/>
      <c r="AP457" s="121"/>
      <c r="AQ457" s="121"/>
      <c r="AR457" s="121"/>
      <c r="AS457" s="121"/>
      <c r="AT457" s="121"/>
      <c r="AU457" s="121"/>
      <c r="AV457" s="121"/>
      <c r="AW457" s="121"/>
      <c r="AX457" s="121"/>
      <c r="AY457" s="121"/>
      <c r="AZ457" s="121"/>
      <c r="BA457" s="121"/>
      <c r="BB457" s="121"/>
      <c r="BC457" s="122"/>
      <c r="BD457" s="39"/>
      <c r="BE457" s="39"/>
      <c r="BF457" s="39"/>
      <c r="BG457" s="39"/>
      <c r="BH457" s="39"/>
      <c r="BI457" s="39"/>
      <c r="BJ457" s="39"/>
      <c r="BK457" s="39"/>
      <c r="BL457" s="39"/>
      <c r="BM457" s="39"/>
      <c r="BN457" s="39"/>
      <c r="BO457" s="39"/>
      <c r="BP457" s="39"/>
      <c r="BQ457" s="39"/>
      <c r="BR457" s="39"/>
      <c r="BS457" s="39"/>
      <c r="BT457" s="39"/>
      <c r="BU457" s="39"/>
    </row>
    <row r="458" spans="1:73" ht="12" customHeight="1">
      <c r="A458" s="292"/>
      <c r="B458" s="297"/>
      <c r="C458" s="116" t="s">
        <v>288</v>
      </c>
      <c r="D458" s="123"/>
      <c r="E458" s="39"/>
      <c r="F458" s="39"/>
      <c r="G458" s="39"/>
      <c r="H458" s="39"/>
      <c r="I458" s="39"/>
      <c r="J458" s="39"/>
      <c r="K458" s="39"/>
      <c r="L458" s="39"/>
      <c r="M458" s="39"/>
      <c r="N458" s="39"/>
      <c r="O458" s="39"/>
      <c r="P458" s="39"/>
      <c r="Q458" s="39"/>
      <c r="R458" s="39"/>
      <c r="S458" s="124"/>
      <c r="T458" s="298"/>
      <c r="U458" s="116" t="s">
        <v>288</v>
      </c>
      <c r="V458" s="123"/>
      <c r="W458" s="39"/>
      <c r="X458" s="39"/>
      <c r="Y458" s="39"/>
      <c r="Z458" s="39"/>
      <c r="AA458" s="39"/>
      <c r="AB458" s="39"/>
      <c r="AC458" s="39"/>
      <c r="AD458" s="39">
        <v>1</v>
      </c>
      <c r="AE458" s="39"/>
      <c r="AF458" s="39"/>
      <c r="AG458" s="39"/>
      <c r="AH458" s="39"/>
      <c r="AI458" s="39"/>
      <c r="AJ458" s="39"/>
      <c r="AK458" s="124"/>
      <c r="AL458" s="298"/>
      <c r="AM458" s="116" t="s">
        <v>288</v>
      </c>
      <c r="AN458" s="123"/>
      <c r="AO458" s="39"/>
      <c r="AP458" s="39"/>
      <c r="AQ458" s="39"/>
      <c r="AR458" s="39"/>
      <c r="AS458" s="39"/>
      <c r="AT458" s="39"/>
      <c r="AU458" s="39"/>
      <c r="AV458" s="39"/>
      <c r="AW458" s="39"/>
      <c r="AX458" s="39"/>
      <c r="AY458" s="39"/>
      <c r="AZ458" s="39"/>
      <c r="BA458" s="39"/>
      <c r="BB458" s="39"/>
      <c r="BC458" s="124"/>
      <c r="BD458" s="39"/>
      <c r="BE458" s="39"/>
      <c r="BF458" s="39"/>
      <c r="BG458" s="39"/>
      <c r="BH458" s="39"/>
      <c r="BI458" s="39"/>
      <c r="BJ458" s="39"/>
      <c r="BK458" s="39"/>
      <c r="BL458" s="39"/>
      <c r="BM458" s="39"/>
      <c r="BN458" s="39"/>
      <c r="BO458" s="39"/>
      <c r="BP458" s="39"/>
      <c r="BQ458" s="39"/>
      <c r="BR458" s="39"/>
      <c r="BS458" s="39"/>
      <c r="BT458" s="39"/>
      <c r="BU458" s="39"/>
    </row>
    <row r="459" spans="1:73" ht="12" customHeight="1">
      <c r="A459" s="292"/>
      <c r="B459" s="297"/>
      <c r="C459" s="116" t="s">
        <v>289</v>
      </c>
      <c r="D459" s="123"/>
      <c r="E459" s="39"/>
      <c r="F459" s="39"/>
      <c r="G459" s="39"/>
      <c r="H459" s="39"/>
      <c r="I459" s="39"/>
      <c r="J459" s="39"/>
      <c r="K459" s="39"/>
      <c r="L459" s="39"/>
      <c r="M459" s="39"/>
      <c r="N459" s="39"/>
      <c r="O459" s="39"/>
      <c r="P459" s="39"/>
      <c r="Q459" s="39"/>
      <c r="R459" s="39"/>
      <c r="S459" s="124"/>
      <c r="T459" s="298"/>
      <c r="U459" s="116" t="s">
        <v>289</v>
      </c>
      <c r="V459" s="123"/>
      <c r="W459" s="39"/>
      <c r="X459" s="39"/>
      <c r="Y459" s="39"/>
      <c r="Z459" s="39"/>
      <c r="AA459" s="39"/>
      <c r="AB459" s="39"/>
      <c r="AC459" s="39"/>
      <c r="AD459" s="39"/>
      <c r="AE459" s="39"/>
      <c r="AF459" s="39"/>
      <c r="AG459" s="39"/>
      <c r="AH459" s="39"/>
      <c r="AI459" s="39"/>
      <c r="AJ459" s="39"/>
      <c r="AK459" s="124"/>
      <c r="AL459" s="298"/>
      <c r="AM459" s="116" t="s">
        <v>289</v>
      </c>
      <c r="AN459" s="123"/>
      <c r="AO459" s="39"/>
      <c r="AP459" s="39"/>
      <c r="AQ459" s="39"/>
      <c r="AR459" s="39"/>
      <c r="AS459" s="39"/>
      <c r="AT459" s="39"/>
      <c r="AU459" s="39"/>
      <c r="AV459" s="39"/>
      <c r="AW459" s="39"/>
      <c r="AX459" s="39"/>
      <c r="AY459" s="39"/>
      <c r="AZ459" s="39"/>
      <c r="BA459" s="39"/>
      <c r="BB459" s="39"/>
      <c r="BC459" s="124"/>
      <c r="BD459" s="39"/>
      <c r="BE459" s="39"/>
      <c r="BF459" s="39"/>
      <c r="BG459" s="39"/>
      <c r="BH459" s="39"/>
      <c r="BI459" s="39"/>
      <c r="BJ459" s="39"/>
      <c r="BK459" s="39"/>
      <c r="BL459" s="39"/>
      <c r="BM459" s="39"/>
      <c r="BN459" s="39"/>
      <c r="BO459" s="39"/>
      <c r="BP459" s="39"/>
      <c r="BQ459" s="39"/>
      <c r="BR459" s="39"/>
      <c r="BS459" s="39"/>
      <c r="BT459" s="39"/>
      <c r="BU459" s="39"/>
    </row>
    <row r="460" spans="1:73" ht="12" customHeight="1">
      <c r="A460" s="292"/>
      <c r="B460" s="297"/>
      <c r="C460" s="28" t="s">
        <v>290</v>
      </c>
      <c r="D460" s="120">
        <f t="shared" ref="D460:D482" si="17">SUM(V460,AN460)</f>
        <v>140</v>
      </c>
      <c r="E460" s="121">
        <f t="shared" ref="E460:E477" si="18">SUM(W460,AO460)</f>
        <v>35</v>
      </c>
      <c r="F460" s="121">
        <f t="shared" ref="F460:F462" si="19">SUM(X460,AP460)</f>
        <v>50</v>
      </c>
      <c r="G460" s="121">
        <f t="shared" si="13"/>
        <v>70</v>
      </c>
      <c r="H460" s="121">
        <f t="shared" ref="H460:H461" si="20">SUM(Z460,AR460)</f>
        <v>3</v>
      </c>
      <c r="I460" s="121">
        <f t="shared" si="10"/>
        <v>50</v>
      </c>
      <c r="J460" s="121">
        <f t="shared" si="11"/>
        <v>78</v>
      </c>
      <c r="K460" s="121">
        <f t="shared" si="12"/>
        <v>42</v>
      </c>
      <c r="L460" s="121">
        <f t="shared" si="14"/>
        <v>39</v>
      </c>
      <c r="M460" s="121">
        <f t="shared" si="15"/>
        <v>48</v>
      </c>
      <c r="N460" s="121">
        <f t="shared" ref="N460:N482" si="21">SUM(AF460,AX460)</f>
        <v>8</v>
      </c>
      <c r="O460" s="121">
        <f t="shared" ref="O460:O461" si="22">SUM(AG460,AY460)</f>
        <v>14</v>
      </c>
      <c r="P460" s="121">
        <f t="shared" si="16"/>
        <v>37</v>
      </c>
      <c r="Q460" s="121">
        <f t="shared" ref="Q460:Q482" si="23">SUM(AI460,BA460)</f>
        <v>21</v>
      </c>
      <c r="R460" s="121">
        <f t="shared" ref="R460:R461" si="24">SUM(AJ460,BB460)</f>
        <v>12</v>
      </c>
      <c r="S460" s="122">
        <f t="shared" ref="S460:S473" si="25">SUM(AK460,BC460)</f>
        <v>6</v>
      </c>
      <c r="T460" s="298"/>
      <c r="U460" s="28" t="s">
        <v>290</v>
      </c>
      <c r="V460" s="120">
        <v>140</v>
      </c>
      <c r="W460" s="121">
        <v>35</v>
      </c>
      <c r="X460" s="121">
        <v>50</v>
      </c>
      <c r="Y460" s="121">
        <v>70</v>
      </c>
      <c r="Z460" s="121">
        <v>3</v>
      </c>
      <c r="AA460" s="121">
        <v>50</v>
      </c>
      <c r="AB460" s="121">
        <v>78</v>
      </c>
      <c r="AC460" s="121">
        <v>42</v>
      </c>
      <c r="AD460" s="121">
        <v>39</v>
      </c>
      <c r="AE460" s="121">
        <v>48</v>
      </c>
      <c r="AF460" s="121">
        <v>8</v>
      </c>
      <c r="AG460" s="121">
        <v>14</v>
      </c>
      <c r="AH460" s="121">
        <v>37</v>
      </c>
      <c r="AI460" s="121">
        <v>21</v>
      </c>
      <c r="AJ460" s="121">
        <v>12</v>
      </c>
      <c r="AK460" s="122">
        <v>6</v>
      </c>
      <c r="AL460" s="298"/>
      <c r="AM460" s="28" t="s">
        <v>290</v>
      </c>
      <c r="AN460" s="120"/>
      <c r="AO460" s="121"/>
      <c r="AP460" s="121"/>
      <c r="AQ460" s="121"/>
      <c r="AR460" s="121"/>
      <c r="AS460" s="121"/>
      <c r="AT460" s="121"/>
      <c r="AU460" s="121"/>
      <c r="AV460" s="121"/>
      <c r="AW460" s="121"/>
      <c r="AX460" s="121"/>
      <c r="AY460" s="121"/>
      <c r="AZ460" s="121"/>
      <c r="BA460" s="121"/>
      <c r="BB460" s="121"/>
      <c r="BC460" s="122"/>
      <c r="BD460" s="39"/>
      <c r="BE460" s="39"/>
      <c r="BF460" s="39"/>
      <c r="BG460" s="39"/>
      <c r="BH460" s="39"/>
      <c r="BI460" s="39"/>
      <c r="BJ460" s="39"/>
      <c r="BK460" s="39"/>
      <c r="BL460" s="39"/>
      <c r="BM460" s="39"/>
      <c r="BN460" s="39"/>
      <c r="BO460" s="39"/>
      <c r="BP460" s="39"/>
      <c r="BQ460" s="39"/>
      <c r="BR460" s="39"/>
      <c r="BS460" s="39"/>
      <c r="BT460" s="39"/>
      <c r="BU460" s="39"/>
    </row>
    <row r="461" spans="1:73" ht="12" customHeight="1">
      <c r="A461" s="292"/>
      <c r="B461" s="297"/>
      <c r="C461" s="116" t="s">
        <v>228</v>
      </c>
      <c r="D461" s="123">
        <f t="shared" si="17"/>
        <v>14</v>
      </c>
      <c r="E461" s="39"/>
      <c r="F461" s="39">
        <f t="shared" si="19"/>
        <v>2</v>
      </c>
      <c r="G461" s="39">
        <f t="shared" si="13"/>
        <v>11</v>
      </c>
      <c r="H461" s="39">
        <f t="shared" si="20"/>
        <v>1</v>
      </c>
      <c r="I461" s="39"/>
      <c r="J461" s="39">
        <f t="shared" si="11"/>
        <v>9</v>
      </c>
      <c r="K461" s="39">
        <f t="shared" si="12"/>
        <v>8</v>
      </c>
      <c r="L461" s="39">
        <f t="shared" si="14"/>
        <v>9</v>
      </c>
      <c r="M461" s="39">
        <f t="shared" si="15"/>
        <v>11</v>
      </c>
      <c r="N461" s="39">
        <f t="shared" si="21"/>
        <v>10</v>
      </c>
      <c r="O461" s="39">
        <f t="shared" si="22"/>
        <v>5</v>
      </c>
      <c r="P461" s="39">
        <f t="shared" si="16"/>
        <v>4</v>
      </c>
      <c r="Q461" s="39"/>
      <c r="R461" s="39">
        <f t="shared" si="24"/>
        <v>1</v>
      </c>
      <c r="S461" s="124"/>
      <c r="T461" s="298"/>
      <c r="U461" s="28" t="s">
        <v>228</v>
      </c>
      <c r="V461" s="120">
        <v>14</v>
      </c>
      <c r="W461" s="121"/>
      <c r="X461" s="121">
        <v>2</v>
      </c>
      <c r="Y461" s="121">
        <v>11</v>
      </c>
      <c r="Z461" s="121">
        <v>1</v>
      </c>
      <c r="AA461" s="121"/>
      <c r="AB461" s="121">
        <v>9</v>
      </c>
      <c r="AC461" s="121">
        <v>8</v>
      </c>
      <c r="AD461" s="121">
        <v>9</v>
      </c>
      <c r="AE461" s="121">
        <v>11</v>
      </c>
      <c r="AF461" s="121">
        <v>10</v>
      </c>
      <c r="AG461" s="121">
        <v>5</v>
      </c>
      <c r="AH461" s="121">
        <v>4</v>
      </c>
      <c r="AI461" s="121"/>
      <c r="AJ461" s="121">
        <v>1</v>
      </c>
      <c r="AK461" s="122"/>
      <c r="AL461" s="298"/>
      <c r="AM461" s="116" t="s">
        <v>228</v>
      </c>
      <c r="AN461" s="123"/>
      <c r="AO461" s="39"/>
      <c r="AP461" s="39"/>
      <c r="AQ461" s="39"/>
      <c r="AR461" s="39"/>
      <c r="AS461" s="39"/>
      <c r="AT461" s="39"/>
      <c r="AU461" s="39"/>
      <c r="AV461" s="39"/>
      <c r="AW461" s="39"/>
      <c r="AX461" s="39"/>
      <c r="AY461" s="39"/>
      <c r="AZ461" s="39"/>
      <c r="BA461" s="39"/>
      <c r="BB461" s="39"/>
      <c r="BC461" s="124"/>
      <c r="BD461" s="39"/>
      <c r="BE461" s="39"/>
      <c r="BF461" s="39"/>
      <c r="BG461" s="39"/>
      <c r="BH461" s="39"/>
      <c r="BI461" s="39"/>
      <c r="BJ461" s="39"/>
      <c r="BK461" s="39"/>
      <c r="BL461" s="39"/>
      <c r="BM461" s="39"/>
      <c r="BN461" s="39"/>
      <c r="BO461" s="39"/>
      <c r="BP461" s="39"/>
      <c r="BQ461" s="39"/>
      <c r="BR461" s="39"/>
      <c r="BS461" s="39"/>
      <c r="BT461" s="39"/>
      <c r="BU461" s="39"/>
    </row>
    <row r="462" spans="1:73" ht="12" customHeight="1">
      <c r="A462" s="292"/>
      <c r="B462" s="297"/>
      <c r="C462" s="116" t="s">
        <v>229</v>
      </c>
      <c r="D462" s="123"/>
      <c r="E462" s="39"/>
      <c r="F462" s="39">
        <f t="shared" si="19"/>
        <v>1</v>
      </c>
      <c r="G462" s="39">
        <f t="shared" si="13"/>
        <v>1</v>
      </c>
      <c r="H462" s="39"/>
      <c r="I462" s="39"/>
      <c r="J462" s="39"/>
      <c r="K462" s="39"/>
      <c r="L462" s="39"/>
      <c r="M462" s="39">
        <f t="shared" si="15"/>
        <v>1</v>
      </c>
      <c r="N462" s="39"/>
      <c r="O462" s="39"/>
      <c r="P462" s="39"/>
      <c r="Q462" s="39"/>
      <c r="R462" s="39"/>
      <c r="S462" s="124"/>
      <c r="T462" s="298"/>
      <c r="U462" s="28" t="s">
        <v>229</v>
      </c>
      <c r="V462" s="120"/>
      <c r="W462" s="121"/>
      <c r="X462" s="121">
        <v>1</v>
      </c>
      <c r="Y462" s="121">
        <v>1</v>
      </c>
      <c r="Z462" s="121"/>
      <c r="AA462" s="121"/>
      <c r="AB462" s="121"/>
      <c r="AC462" s="121"/>
      <c r="AD462" s="121"/>
      <c r="AE462" s="121">
        <v>1</v>
      </c>
      <c r="AF462" s="121"/>
      <c r="AG462" s="121"/>
      <c r="AH462" s="121"/>
      <c r="AI462" s="121"/>
      <c r="AJ462" s="121"/>
      <c r="AK462" s="122"/>
      <c r="AL462" s="298"/>
      <c r="AM462" s="116" t="s">
        <v>229</v>
      </c>
      <c r="AN462" s="123"/>
      <c r="AO462" s="39"/>
      <c r="AP462" s="39"/>
      <c r="AQ462" s="39"/>
      <c r="AR462" s="39"/>
      <c r="AS462" s="39"/>
      <c r="AT462" s="39"/>
      <c r="AU462" s="39"/>
      <c r="AV462" s="39"/>
      <c r="AW462" s="39"/>
      <c r="AX462" s="39"/>
      <c r="AY462" s="39"/>
      <c r="AZ462" s="39"/>
      <c r="BA462" s="39"/>
      <c r="BB462" s="39"/>
      <c r="BC462" s="124"/>
      <c r="BD462" s="39"/>
      <c r="BE462" s="39"/>
      <c r="BF462" s="39"/>
      <c r="BG462" s="39"/>
      <c r="BH462" s="39"/>
      <c r="BI462" s="39"/>
      <c r="BJ462" s="39"/>
      <c r="BK462" s="39"/>
      <c r="BL462" s="39"/>
      <c r="BM462" s="39"/>
      <c r="BN462" s="39"/>
      <c r="BO462" s="39"/>
      <c r="BP462" s="39"/>
      <c r="BQ462" s="39"/>
      <c r="BR462" s="39"/>
      <c r="BS462" s="39"/>
      <c r="BT462" s="39"/>
      <c r="BU462" s="39"/>
    </row>
    <row r="463" spans="1:73" ht="12" customHeight="1">
      <c r="A463" s="292"/>
      <c r="B463" s="297"/>
      <c r="C463" s="116" t="s">
        <v>230</v>
      </c>
      <c r="D463" s="123"/>
      <c r="E463" s="39"/>
      <c r="F463" s="39"/>
      <c r="G463" s="39"/>
      <c r="H463" s="39"/>
      <c r="I463" s="39"/>
      <c r="J463" s="39"/>
      <c r="K463" s="39"/>
      <c r="L463" s="39"/>
      <c r="M463" s="39"/>
      <c r="N463" s="39"/>
      <c r="O463" s="39"/>
      <c r="P463" s="39"/>
      <c r="Q463" s="39"/>
      <c r="R463" s="39"/>
      <c r="S463" s="124"/>
      <c r="T463" s="298"/>
      <c r="U463" s="28" t="s">
        <v>230</v>
      </c>
      <c r="V463" s="120"/>
      <c r="W463" s="121"/>
      <c r="X463" s="121"/>
      <c r="Y463" s="121"/>
      <c r="Z463" s="121"/>
      <c r="AA463" s="121"/>
      <c r="AB463" s="121"/>
      <c r="AC463" s="121"/>
      <c r="AD463" s="121"/>
      <c r="AE463" s="121"/>
      <c r="AF463" s="121"/>
      <c r="AG463" s="121"/>
      <c r="AH463" s="121"/>
      <c r="AI463" s="121"/>
      <c r="AJ463" s="121"/>
      <c r="AK463" s="122"/>
      <c r="AL463" s="298"/>
      <c r="AM463" s="116" t="s">
        <v>230</v>
      </c>
      <c r="AN463" s="123"/>
      <c r="AO463" s="39"/>
      <c r="AP463" s="39"/>
      <c r="AQ463" s="39"/>
      <c r="AR463" s="39"/>
      <c r="AS463" s="39"/>
      <c r="AT463" s="39"/>
      <c r="AU463" s="39"/>
      <c r="AV463" s="39"/>
      <c r="AW463" s="39"/>
      <c r="AX463" s="39"/>
      <c r="AY463" s="39"/>
      <c r="AZ463" s="39"/>
      <c r="BA463" s="39"/>
      <c r="BB463" s="39"/>
      <c r="BC463" s="124"/>
      <c r="BD463" s="39"/>
      <c r="BE463" s="39"/>
      <c r="BF463" s="39"/>
      <c r="BG463" s="39"/>
      <c r="BH463" s="39"/>
      <c r="BI463" s="39"/>
      <c r="BJ463" s="39"/>
      <c r="BK463" s="39"/>
      <c r="BL463" s="39"/>
      <c r="BM463" s="39"/>
      <c r="BN463" s="39"/>
      <c r="BO463" s="39"/>
      <c r="BP463" s="39"/>
      <c r="BQ463" s="39"/>
      <c r="BR463" s="39"/>
      <c r="BS463" s="39"/>
      <c r="BT463" s="39"/>
      <c r="BU463" s="39"/>
    </row>
    <row r="464" spans="1:73" ht="12" customHeight="1">
      <c r="A464" s="292"/>
      <c r="B464" s="297"/>
      <c r="C464" s="116" t="s">
        <v>231</v>
      </c>
      <c r="D464" s="123"/>
      <c r="E464" s="39"/>
      <c r="F464" s="39"/>
      <c r="G464" s="39"/>
      <c r="H464" s="39"/>
      <c r="I464" s="39"/>
      <c r="J464" s="39"/>
      <c r="K464" s="39"/>
      <c r="L464" s="39"/>
      <c r="M464" s="39"/>
      <c r="N464" s="39"/>
      <c r="O464" s="39"/>
      <c r="P464" s="39"/>
      <c r="Q464" s="39"/>
      <c r="R464" s="39"/>
      <c r="S464" s="124"/>
      <c r="T464" s="298"/>
      <c r="U464" s="28" t="s">
        <v>231</v>
      </c>
      <c r="V464" s="120"/>
      <c r="W464" s="121"/>
      <c r="X464" s="121"/>
      <c r="Y464" s="121"/>
      <c r="Z464" s="121"/>
      <c r="AA464" s="121"/>
      <c r="AB464" s="121"/>
      <c r="AC464" s="121"/>
      <c r="AD464" s="121"/>
      <c r="AE464" s="121"/>
      <c r="AF464" s="121"/>
      <c r="AG464" s="121"/>
      <c r="AH464" s="121"/>
      <c r="AI464" s="121"/>
      <c r="AJ464" s="121"/>
      <c r="AK464" s="122"/>
      <c r="AL464" s="298"/>
      <c r="AM464" s="116" t="s">
        <v>231</v>
      </c>
      <c r="AN464" s="123"/>
      <c r="AO464" s="39"/>
      <c r="AP464" s="39"/>
      <c r="AQ464" s="39"/>
      <c r="AR464" s="39"/>
      <c r="AS464" s="39"/>
      <c r="AT464" s="39"/>
      <c r="AU464" s="39"/>
      <c r="AV464" s="39"/>
      <c r="AW464" s="39"/>
      <c r="AX464" s="39"/>
      <c r="AY464" s="39"/>
      <c r="AZ464" s="39"/>
      <c r="BA464" s="39"/>
      <c r="BB464" s="39"/>
      <c r="BC464" s="124"/>
      <c r="BD464" s="39"/>
      <c r="BE464" s="39"/>
      <c r="BF464" s="39"/>
      <c r="BG464" s="39"/>
      <c r="BH464" s="39"/>
      <c r="BI464" s="39"/>
      <c r="BJ464" s="39"/>
      <c r="BK464" s="39"/>
      <c r="BL464" s="39"/>
      <c r="BM464" s="39"/>
      <c r="BN464" s="39"/>
      <c r="BO464" s="39"/>
      <c r="BP464" s="39"/>
      <c r="BQ464" s="39"/>
      <c r="BR464" s="39"/>
      <c r="BS464" s="39"/>
      <c r="BT464" s="39"/>
      <c r="BU464" s="39"/>
    </row>
    <row r="465" spans="2:73" ht="12" customHeight="1">
      <c r="B465" s="297"/>
      <c r="C465" s="116" t="s">
        <v>232</v>
      </c>
      <c r="D465" s="123"/>
      <c r="E465" s="39"/>
      <c r="F465" s="39"/>
      <c r="G465" s="39"/>
      <c r="H465" s="39"/>
      <c r="I465" s="39"/>
      <c r="J465" s="39"/>
      <c r="K465" s="39"/>
      <c r="L465" s="39"/>
      <c r="M465" s="39"/>
      <c r="N465" s="39"/>
      <c r="O465" s="39"/>
      <c r="P465" s="39"/>
      <c r="Q465" s="39"/>
      <c r="R465" s="39"/>
      <c r="S465" s="124"/>
      <c r="T465" s="298"/>
      <c r="U465" s="28" t="s">
        <v>232</v>
      </c>
      <c r="V465" s="120"/>
      <c r="W465" s="121"/>
      <c r="X465" s="121"/>
      <c r="Y465" s="121"/>
      <c r="Z465" s="121"/>
      <c r="AA465" s="121"/>
      <c r="AB465" s="121"/>
      <c r="AC465" s="121"/>
      <c r="AD465" s="121"/>
      <c r="AE465" s="121"/>
      <c r="AF465" s="121"/>
      <c r="AG465" s="121"/>
      <c r="AH465" s="121"/>
      <c r="AI465" s="121"/>
      <c r="AJ465" s="121"/>
      <c r="AK465" s="122"/>
      <c r="AL465" s="298"/>
      <c r="AM465" s="116" t="s">
        <v>232</v>
      </c>
      <c r="AN465" s="123"/>
      <c r="AO465" s="39"/>
      <c r="AP465" s="39"/>
      <c r="AQ465" s="39"/>
      <c r="AR465" s="39"/>
      <c r="AS465" s="39"/>
      <c r="AT465" s="39"/>
      <c r="AU465" s="39"/>
      <c r="AV465" s="39"/>
      <c r="AW465" s="39"/>
      <c r="AX465" s="39"/>
      <c r="AY465" s="39"/>
      <c r="AZ465" s="39"/>
      <c r="BA465" s="39"/>
      <c r="BB465" s="39"/>
      <c r="BC465" s="124"/>
      <c r="BD465" s="39"/>
      <c r="BE465" s="39"/>
      <c r="BF465" s="39"/>
      <c r="BG465" s="39"/>
      <c r="BH465" s="39"/>
      <c r="BI465" s="39"/>
      <c r="BJ465" s="39"/>
      <c r="BK465" s="39"/>
      <c r="BL465" s="39"/>
      <c r="BM465" s="39"/>
      <c r="BN465" s="39"/>
      <c r="BO465" s="39"/>
      <c r="BP465" s="39"/>
      <c r="BQ465" s="39"/>
      <c r="BR465" s="39"/>
      <c r="BS465" s="39"/>
      <c r="BT465" s="39"/>
      <c r="BU465" s="39"/>
    </row>
    <row r="466" spans="2:73" ht="12" customHeight="1">
      <c r="B466" s="297"/>
      <c r="C466" s="116" t="s">
        <v>233</v>
      </c>
      <c r="D466" s="123"/>
      <c r="E466" s="39"/>
      <c r="F466" s="39"/>
      <c r="G466" s="39"/>
      <c r="H466" s="39"/>
      <c r="I466" s="39"/>
      <c r="J466" s="39"/>
      <c r="K466" s="39"/>
      <c r="L466" s="39"/>
      <c r="M466" s="39"/>
      <c r="N466" s="39"/>
      <c r="O466" s="39"/>
      <c r="P466" s="39"/>
      <c r="Q466" s="39"/>
      <c r="R466" s="39"/>
      <c r="S466" s="124"/>
      <c r="T466" s="298"/>
      <c r="U466" s="28" t="s">
        <v>233</v>
      </c>
      <c r="V466" s="120"/>
      <c r="W466" s="121"/>
      <c r="X466" s="121"/>
      <c r="Y466" s="121"/>
      <c r="Z466" s="121"/>
      <c r="AA466" s="121"/>
      <c r="AB466" s="121"/>
      <c r="AC466" s="121"/>
      <c r="AD466" s="121"/>
      <c r="AE466" s="121"/>
      <c r="AF466" s="121"/>
      <c r="AG466" s="121"/>
      <c r="AH466" s="121"/>
      <c r="AI466" s="121"/>
      <c r="AJ466" s="121"/>
      <c r="AK466" s="122"/>
      <c r="AL466" s="298"/>
      <c r="AM466" s="116" t="s">
        <v>233</v>
      </c>
      <c r="AN466" s="123"/>
      <c r="AO466" s="39"/>
      <c r="AP466" s="39"/>
      <c r="AQ466" s="39"/>
      <c r="AR466" s="39"/>
      <c r="AS466" s="39"/>
      <c r="AT466" s="39"/>
      <c r="AU466" s="39"/>
      <c r="AV466" s="39"/>
      <c r="AW466" s="39"/>
      <c r="AX466" s="39"/>
      <c r="AY466" s="39"/>
      <c r="AZ466" s="39"/>
      <c r="BA466" s="39"/>
      <c r="BB466" s="39"/>
      <c r="BC466" s="124"/>
      <c r="BD466" s="39"/>
      <c r="BE466" s="39"/>
      <c r="BF466" s="39"/>
      <c r="BG466" s="39"/>
      <c r="BH466" s="39"/>
      <c r="BI466" s="39"/>
      <c r="BJ466" s="39"/>
      <c r="BK466" s="39"/>
      <c r="BL466" s="39"/>
      <c r="BM466" s="39"/>
      <c r="BN466" s="39"/>
      <c r="BO466" s="39"/>
      <c r="BP466" s="39"/>
      <c r="BQ466" s="39"/>
      <c r="BR466" s="39"/>
      <c r="BS466" s="39"/>
      <c r="BT466" s="39"/>
      <c r="BU466" s="39"/>
    </row>
    <row r="467" spans="2:73" ht="12" customHeight="1">
      <c r="B467" s="297"/>
      <c r="C467" s="157" t="s">
        <v>234</v>
      </c>
      <c r="D467" s="147"/>
      <c r="E467" s="148"/>
      <c r="F467" s="148"/>
      <c r="G467" s="148"/>
      <c r="H467" s="148"/>
      <c r="I467" s="148"/>
      <c r="J467" s="148"/>
      <c r="K467" s="148"/>
      <c r="L467" s="148"/>
      <c r="M467" s="148"/>
      <c r="N467" s="148"/>
      <c r="O467" s="148"/>
      <c r="P467" s="148"/>
      <c r="Q467" s="148"/>
      <c r="R467" s="148"/>
      <c r="S467" s="149"/>
      <c r="T467" s="298"/>
      <c r="U467" s="47" t="s">
        <v>234</v>
      </c>
      <c r="V467" s="48"/>
      <c r="W467" s="49"/>
      <c r="X467" s="49"/>
      <c r="Y467" s="49"/>
      <c r="Z467" s="49"/>
      <c r="AA467" s="49"/>
      <c r="AB467" s="49"/>
      <c r="AC467" s="49"/>
      <c r="AD467" s="49"/>
      <c r="AE467" s="49"/>
      <c r="AF467" s="49"/>
      <c r="AG467" s="49"/>
      <c r="AH467" s="49"/>
      <c r="AI467" s="49"/>
      <c r="AJ467" s="49"/>
      <c r="AK467" s="50"/>
      <c r="AL467" s="298"/>
      <c r="AM467" s="157" t="s">
        <v>234</v>
      </c>
      <c r="AN467" s="147"/>
      <c r="AO467" s="148"/>
      <c r="AP467" s="148"/>
      <c r="AQ467" s="148"/>
      <c r="AR467" s="148"/>
      <c r="AS467" s="148"/>
      <c r="AT467" s="148"/>
      <c r="AU467" s="148"/>
      <c r="AV467" s="148"/>
      <c r="AW467" s="148"/>
      <c r="AX467" s="148"/>
      <c r="AY467" s="148"/>
      <c r="AZ467" s="148"/>
      <c r="BA467" s="148"/>
      <c r="BB467" s="148"/>
      <c r="BC467" s="149"/>
      <c r="BD467" s="39"/>
      <c r="BE467" s="39"/>
      <c r="BF467" s="39"/>
      <c r="BG467" s="39"/>
      <c r="BH467" s="39"/>
      <c r="BI467" s="39"/>
      <c r="BJ467" s="39"/>
      <c r="BK467" s="39"/>
      <c r="BL467" s="39"/>
      <c r="BM467" s="39"/>
      <c r="BN467" s="39"/>
      <c r="BO467" s="39"/>
      <c r="BP467" s="39"/>
      <c r="BQ467" s="39"/>
      <c r="BR467" s="39"/>
      <c r="BS467" s="39"/>
      <c r="BT467" s="39"/>
      <c r="BU467" s="39"/>
    </row>
    <row r="468" spans="2:73" ht="12" customHeight="1">
      <c r="B468" s="297"/>
      <c r="C468" s="116" t="s">
        <v>10</v>
      </c>
      <c r="D468" s="123"/>
      <c r="E468" s="39"/>
      <c r="F468" s="39"/>
      <c r="G468" s="39"/>
      <c r="H468" s="39"/>
      <c r="I468" s="39"/>
      <c r="J468" s="39"/>
      <c r="K468" s="39"/>
      <c r="L468" s="39"/>
      <c r="M468" s="39"/>
      <c r="N468" s="39"/>
      <c r="O468" s="39"/>
      <c r="P468" s="39"/>
      <c r="Q468" s="39"/>
      <c r="R468" s="39"/>
      <c r="S468" s="124"/>
      <c r="T468" s="298"/>
      <c r="U468" s="116" t="s">
        <v>10</v>
      </c>
      <c r="V468" s="123"/>
      <c r="W468" s="39"/>
      <c r="X468" s="39"/>
      <c r="Y468" s="39"/>
      <c r="Z468" s="39"/>
      <c r="AA468" s="39"/>
      <c r="AB468" s="39"/>
      <c r="AC468" s="39"/>
      <c r="AD468" s="39"/>
      <c r="AE468" s="39"/>
      <c r="AF468" s="39"/>
      <c r="AG468" s="39"/>
      <c r="AH468" s="39"/>
      <c r="AI468" s="39"/>
      <c r="AJ468" s="39"/>
      <c r="AK468" s="124"/>
      <c r="AL468" s="298"/>
      <c r="AM468" s="116" t="s">
        <v>10</v>
      </c>
      <c r="AN468" s="123"/>
      <c r="AO468" s="39"/>
      <c r="AP468" s="39"/>
      <c r="AQ468" s="39"/>
      <c r="AR468" s="39"/>
      <c r="AS468" s="39"/>
      <c r="AT468" s="39"/>
      <c r="AU468" s="39"/>
      <c r="AV468" s="39"/>
      <c r="AW468" s="39"/>
      <c r="AX468" s="39"/>
      <c r="AY468" s="39"/>
      <c r="AZ468" s="39"/>
      <c r="BA468" s="39"/>
      <c r="BB468" s="39"/>
      <c r="BC468" s="124"/>
      <c r="BD468" s="39"/>
      <c r="BE468" s="39"/>
      <c r="BF468" s="39"/>
      <c r="BG468" s="39"/>
      <c r="BH468" s="39"/>
      <c r="BI468" s="39"/>
      <c r="BJ468" s="39"/>
      <c r="BK468" s="39"/>
      <c r="BL468" s="39"/>
      <c r="BM468" s="39"/>
      <c r="BN468" s="39"/>
      <c r="BO468" s="39"/>
      <c r="BP468" s="39"/>
      <c r="BQ468" s="39"/>
      <c r="BR468" s="39"/>
      <c r="BS468" s="39"/>
      <c r="BT468" s="39"/>
      <c r="BU468" s="39"/>
    </row>
    <row r="469" spans="2:73" ht="12" customHeight="1">
      <c r="B469" s="297"/>
      <c r="C469" s="116" t="s">
        <v>241</v>
      </c>
      <c r="D469" s="123"/>
      <c r="E469" s="39"/>
      <c r="F469" s="39"/>
      <c r="G469" s="39"/>
      <c r="H469" s="39"/>
      <c r="I469" s="39"/>
      <c r="J469" s="39"/>
      <c r="K469" s="39"/>
      <c r="L469" s="39"/>
      <c r="M469" s="39"/>
      <c r="N469" s="39"/>
      <c r="O469" s="39"/>
      <c r="P469" s="39"/>
      <c r="Q469" s="39"/>
      <c r="R469" s="39"/>
      <c r="S469" s="124"/>
      <c r="T469" s="298"/>
      <c r="U469" s="116" t="s">
        <v>241</v>
      </c>
      <c r="V469" s="123"/>
      <c r="W469" s="39"/>
      <c r="X469" s="39"/>
      <c r="Y469" s="39"/>
      <c r="Z469" s="39"/>
      <c r="AA469" s="39"/>
      <c r="AB469" s="39"/>
      <c r="AC469" s="39"/>
      <c r="AD469" s="39"/>
      <c r="AE469" s="39"/>
      <c r="AF469" s="39"/>
      <c r="AG469" s="39"/>
      <c r="AH469" s="39"/>
      <c r="AI469" s="39"/>
      <c r="AJ469" s="39"/>
      <c r="AK469" s="124"/>
      <c r="AL469" s="298"/>
      <c r="AM469" s="116" t="s">
        <v>241</v>
      </c>
      <c r="AN469" s="123"/>
      <c r="AO469" s="39"/>
      <c r="AP469" s="39"/>
      <c r="AQ469" s="39"/>
      <c r="AR469" s="39"/>
      <c r="AS469" s="39"/>
      <c r="AT469" s="39"/>
      <c r="AU469" s="39"/>
      <c r="AV469" s="39"/>
      <c r="AW469" s="39"/>
      <c r="AX469" s="39"/>
      <c r="AY469" s="39"/>
      <c r="AZ469" s="39"/>
      <c r="BA469" s="39"/>
      <c r="BB469" s="39"/>
      <c r="BC469" s="124"/>
      <c r="BD469" s="39"/>
      <c r="BE469" s="39"/>
      <c r="BF469" s="39"/>
      <c r="BG469" s="39"/>
      <c r="BH469" s="39"/>
      <c r="BI469" s="39"/>
      <c r="BJ469" s="39"/>
      <c r="BK469" s="39"/>
      <c r="BL469" s="39"/>
      <c r="BM469" s="39"/>
      <c r="BN469" s="39"/>
      <c r="BO469" s="39"/>
      <c r="BP469" s="39"/>
      <c r="BQ469" s="39"/>
      <c r="BR469" s="39"/>
      <c r="BS469" s="39"/>
      <c r="BT469" s="39"/>
      <c r="BU469" s="39"/>
    </row>
    <row r="470" spans="2:73" ht="12" customHeight="1">
      <c r="B470" s="297"/>
      <c r="C470" s="116" t="s">
        <v>237</v>
      </c>
      <c r="D470" s="123"/>
      <c r="E470" s="39"/>
      <c r="F470" s="39"/>
      <c r="G470" s="39"/>
      <c r="H470" s="39"/>
      <c r="I470" s="39"/>
      <c r="J470" s="39"/>
      <c r="K470" s="39"/>
      <c r="L470" s="39"/>
      <c r="M470" s="39"/>
      <c r="N470" s="39"/>
      <c r="O470" s="39"/>
      <c r="P470" s="39"/>
      <c r="Q470" s="39"/>
      <c r="R470" s="39"/>
      <c r="S470" s="124"/>
      <c r="T470" s="298"/>
      <c r="U470" s="116" t="s">
        <v>237</v>
      </c>
      <c r="V470" s="123"/>
      <c r="W470" s="39"/>
      <c r="X470" s="39"/>
      <c r="Y470" s="39"/>
      <c r="Z470" s="39"/>
      <c r="AA470" s="39"/>
      <c r="AB470" s="39"/>
      <c r="AC470" s="39"/>
      <c r="AD470" s="39"/>
      <c r="AE470" s="39"/>
      <c r="AF470" s="39"/>
      <c r="AG470" s="39"/>
      <c r="AH470" s="39"/>
      <c r="AI470" s="39"/>
      <c r="AJ470" s="39"/>
      <c r="AK470" s="124"/>
      <c r="AL470" s="298"/>
      <c r="AM470" s="116" t="s">
        <v>237</v>
      </c>
      <c r="AN470" s="123"/>
      <c r="AO470" s="39"/>
      <c r="AP470" s="39"/>
      <c r="AQ470" s="39"/>
      <c r="AR470" s="39"/>
      <c r="AS470" s="39"/>
      <c r="AT470" s="39"/>
      <c r="AU470" s="39"/>
      <c r="AV470" s="39"/>
      <c r="AW470" s="39"/>
      <c r="AX470" s="39"/>
      <c r="AY470" s="39"/>
      <c r="AZ470" s="39"/>
      <c r="BA470" s="39"/>
      <c r="BB470" s="39"/>
      <c r="BC470" s="124"/>
      <c r="BD470" s="39"/>
      <c r="BE470" s="39"/>
      <c r="BF470" s="39"/>
      <c r="BG470" s="39"/>
      <c r="BH470" s="39"/>
      <c r="BI470" s="39"/>
      <c r="BJ470" s="39"/>
      <c r="BK470" s="39"/>
      <c r="BL470" s="39"/>
      <c r="BM470" s="39"/>
      <c r="BN470" s="39"/>
      <c r="BO470" s="39"/>
      <c r="BP470" s="39"/>
      <c r="BQ470" s="39"/>
      <c r="BR470" s="39"/>
      <c r="BS470" s="39"/>
      <c r="BT470" s="39"/>
      <c r="BU470" s="39"/>
    </row>
    <row r="471" spans="2:73" ht="12" customHeight="1">
      <c r="B471" s="297"/>
      <c r="C471" s="116" t="s">
        <v>13</v>
      </c>
      <c r="D471" s="123"/>
      <c r="E471" s="39"/>
      <c r="F471" s="39"/>
      <c r="G471" s="39"/>
      <c r="H471" s="39"/>
      <c r="I471" s="39"/>
      <c r="J471" s="39"/>
      <c r="K471" s="39"/>
      <c r="L471" s="39"/>
      <c r="M471" s="39"/>
      <c r="N471" s="39"/>
      <c r="O471" s="39"/>
      <c r="P471" s="39"/>
      <c r="Q471" s="39"/>
      <c r="R471" s="39"/>
      <c r="S471" s="124"/>
      <c r="T471" s="298"/>
      <c r="U471" s="116" t="s">
        <v>13</v>
      </c>
      <c r="V471" s="123"/>
      <c r="W471" s="39"/>
      <c r="X471" s="39"/>
      <c r="Y471" s="39"/>
      <c r="Z471" s="39"/>
      <c r="AA471" s="39"/>
      <c r="AB471" s="39"/>
      <c r="AC471" s="39"/>
      <c r="AD471" s="39"/>
      <c r="AE471" s="39"/>
      <c r="AF471" s="39"/>
      <c r="AG471" s="39"/>
      <c r="AH471" s="39"/>
      <c r="AI471" s="39"/>
      <c r="AJ471" s="39"/>
      <c r="AK471" s="124"/>
      <c r="AL471" s="298"/>
      <c r="AM471" s="116" t="s">
        <v>13</v>
      </c>
      <c r="AN471" s="123"/>
      <c r="AO471" s="39"/>
      <c r="AP471" s="39"/>
      <c r="AQ471" s="39"/>
      <c r="AR471" s="39"/>
      <c r="AS471" s="39"/>
      <c r="AT471" s="39"/>
      <c r="AU471" s="39"/>
      <c r="AV471" s="39"/>
      <c r="AW471" s="39"/>
      <c r="AX471" s="39"/>
      <c r="AY471" s="39"/>
      <c r="AZ471" s="39"/>
      <c r="BA471" s="39"/>
      <c r="BB471" s="39"/>
      <c r="BC471" s="124"/>
      <c r="BD471" s="39"/>
      <c r="BE471" s="39"/>
      <c r="BF471" s="39"/>
      <c r="BG471" s="39"/>
      <c r="BH471" s="39"/>
      <c r="BI471" s="39"/>
      <c r="BJ471" s="39"/>
      <c r="BK471" s="39"/>
      <c r="BL471" s="39"/>
      <c r="BM471" s="39"/>
      <c r="BN471" s="39"/>
      <c r="BO471" s="39"/>
      <c r="BP471" s="39"/>
      <c r="BQ471" s="39"/>
      <c r="BR471" s="39"/>
      <c r="BS471" s="39"/>
      <c r="BT471" s="39"/>
      <c r="BU471" s="39"/>
    </row>
    <row r="472" spans="2:73" ht="12" customHeight="1">
      <c r="B472" s="297"/>
      <c r="C472" s="116" t="s">
        <v>238</v>
      </c>
      <c r="D472" s="123"/>
      <c r="E472" s="39"/>
      <c r="F472" s="39"/>
      <c r="G472" s="39"/>
      <c r="H472" s="39"/>
      <c r="I472" s="39"/>
      <c r="J472" s="39"/>
      <c r="K472" s="39"/>
      <c r="L472" s="39"/>
      <c r="M472" s="39">
        <f t="shared" si="15"/>
        <v>2</v>
      </c>
      <c r="N472" s="39">
        <f t="shared" si="21"/>
        <v>1</v>
      </c>
      <c r="O472" s="39"/>
      <c r="P472" s="39"/>
      <c r="Q472" s="39">
        <f t="shared" si="23"/>
        <v>1</v>
      </c>
      <c r="R472" s="39"/>
      <c r="S472" s="124"/>
      <c r="T472" s="298"/>
      <c r="U472" s="116" t="s">
        <v>238</v>
      </c>
      <c r="V472" s="123"/>
      <c r="W472" s="39"/>
      <c r="X472" s="39"/>
      <c r="Y472" s="39"/>
      <c r="Z472" s="39"/>
      <c r="AA472" s="39"/>
      <c r="AB472" s="39"/>
      <c r="AC472" s="39"/>
      <c r="AD472" s="39"/>
      <c r="AE472" s="39">
        <v>2</v>
      </c>
      <c r="AF472" s="39">
        <v>1</v>
      </c>
      <c r="AG472" s="39"/>
      <c r="AH472" s="39"/>
      <c r="AI472" s="39">
        <v>1</v>
      </c>
      <c r="AJ472" s="39"/>
      <c r="AK472" s="124"/>
      <c r="AL472" s="298"/>
      <c r="AM472" s="116" t="s">
        <v>238</v>
      </c>
      <c r="AN472" s="123"/>
      <c r="AO472" s="39"/>
      <c r="AP472" s="39"/>
      <c r="AQ472" s="39"/>
      <c r="AR472" s="39"/>
      <c r="AS472" s="39"/>
      <c r="AT472" s="39"/>
      <c r="AU472" s="39"/>
      <c r="AV472" s="39"/>
      <c r="AW472" s="39"/>
      <c r="AX472" s="39"/>
      <c r="AY472" s="39"/>
      <c r="AZ472" s="39"/>
      <c r="BA472" s="39"/>
      <c r="BB472" s="39"/>
      <c r="BC472" s="124"/>
      <c r="BD472" s="39"/>
      <c r="BE472" s="39"/>
      <c r="BF472" s="39"/>
      <c r="BG472" s="39"/>
      <c r="BH472" s="39"/>
      <c r="BI472" s="39"/>
      <c r="BJ472" s="39"/>
      <c r="BK472" s="39"/>
      <c r="BL472" s="39"/>
      <c r="BM472" s="39"/>
      <c r="BN472" s="39"/>
      <c r="BO472" s="39"/>
      <c r="BP472" s="39"/>
      <c r="BQ472" s="39"/>
      <c r="BR472" s="39"/>
      <c r="BS472" s="39"/>
      <c r="BT472" s="39"/>
      <c r="BU472" s="39"/>
    </row>
    <row r="473" spans="2:73" ht="12" customHeight="1">
      <c r="B473" s="297"/>
      <c r="C473" s="136" t="s">
        <v>291</v>
      </c>
      <c r="D473" s="120">
        <f t="shared" si="17"/>
        <v>1</v>
      </c>
      <c r="E473" s="121"/>
      <c r="F473" s="121"/>
      <c r="G473" s="121">
        <f t="shared" si="13"/>
        <v>7</v>
      </c>
      <c r="H473" s="121"/>
      <c r="I473" s="121">
        <f t="shared" si="10"/>
        <v>4</v>
      </c>
      <c r="J473" s="121">
        <f t="shared" si="11"/>
        <v>2</v>
      </c>
      <c r="K473" s="121">
        <f t="shared" si="12"/>
        <v>3</v>
      </c>
      <c r="L473" s="121">
        <f t="shared" si="14"/>
        <v>2</v>
      </c>
      <c r="M473" s="121">
        <f t="shared" si="15"/>
        <v>3</v>
      </c>
      <c r="N473" s="121">
        <f t="shared" si="21"/>
        <v>2</v>
      </c>
      <c r="O473" s="121"/>
      <c r="P473" s="121"/>
      <c r="Q473" s="121">
        <f t="shared" si="23"/>
        <v>2</v>
      </c>
      <c r="R473" s="121"/>
      <c r="S473" s="122">
        <f t="shared" si="25"/>
        <v>2</v>
      </c>
      <c r="T473" s="298"/>
      <c r="U473" s="136" t="s">
        <v>291</v>
      </c>
      <c r="V473" s="120">
        <v>1</v>
      </c>
      <c r="W473" s="121"/>
      <c r="X473" s="121"/>
      <c r="Y473" s="121">
        <v>7</v>
      </c>
      <c r="Z473" s="121"/>
      <c r="AA473" s="121">
        <v>4</v>
      </c>
      <c r="AB473" s="121">
        <v>2</v>
      </c>
      <c r="AC473" s="121">
        <v>3</v>
      </c>
      <c r="AD473" s="121">
        <v>2</v>
      </c>
      <c r="AE473" s="121">
        <v>3</v>
      </c>
      <c r="AF473" s="121">
        <v>2</v>
      </c>
      <c r="AG473" s="121"/>
      <c r="AH473" s="121"/>
      <c r="AI473" s="121">
        <v>2</v>
      </c>
      <c r="AJ473" s="121"/>
      <c r="AK473" s="122">
        <v>2</v>
      </c>
      <c r="AL473" s="298"/>
      <c r="AM473" s="136" t="s">
        <v>291</v>
      </c>
      <c r="AN473" s="120"/>
      <c r="AO473" s="121"/>
      <c r="AP473" s="121"/>
      <c r="AQ473" s="121"/>
      <c r="AR473" s="121"/>
      <c r="AS473" s="121"/>
      <c r="AT473" s="121"/>
      <c r="AU473" s="121"/>
      <c r="AV473" s="121"/>
      <c r="AW473" s="121"/>
      <c r="AX473" s="121"/>
      <c r="AY473" s="121"/>
      <c r="AZ473" s="121"/>
      <c r="BA473" s="121"/>
      <c r="BB473" s="121"/>
      <c r="BC473" s="122"/>
      <c r="BD473" s="39"/>
      <c r="BE473" s="39"/>
      <c r="BF473" s="39"/>
      <c r="BG473" s="39"/>
      <c r="BH473" s="39"/>
      <c r="BI473" s="39"/>
      <c r="BJ473" s="39"/>
      <c r="BK473" s="39"/>
      <c r="BL473" s="39"/>
      <c r="BM473" s="39"/>
      <c r="BN473" s="39"/>
      <c r="BO473" s="39"/>
      <c r="BP473" s="39"/>
      <c r="BQ473" s="39"/>
      <c r="BR473" s="39"/>
      <c r="BS473" s="39"/>
      <c r="BT473" s="39"/>
      <c r="BU473" s="39"/>
    </row>
    <row r="474" spans="2:73" ht="12" customHeight="1">
      <c r="B474" s="297"/>
      <c r="C474" s="136" t="s">
        <v>292</v>
      </c>
      <c r="D474" s="120"/>
      <c r="E474" s="121"/>
      <c r="F474" s="121"/>
      <c r="G474" s="121"/>
      <c r="H474" s="121"/>
      <c r="I474" s="121"/>
      <c r="J474" s="121"/>
      <c r="K474" s="121"/>
      <c r="L474" s="121"/>
      <c r="M474" s="121"/>
      <c r="N474" s="121"/>
      <c r="O474" s="121"/>
      <c r="P474" s="121"/>
      <c r="Q474" s="121"/>
      <c r="R474" s="121"/>
      <c r="S474" s="122"/>
      <c r="T474" s="298"/>
      <c r="U474" s="136" t="s">
        <v>292</v>
      </c>
      <c r="V474" s="120"/>
      <c r="W474" s="121"/>
      <c r="X474" s="121"/>
      <c r="Y474" s="121"/>
      <c r="Z474" s="121"/>
      <c r="AA474" s="121"/>
      <c r="AB474" s="121"/>
      <c r="AC474" s="121"/>
      <c r="AD474" s="121"/>
      <c r="AE474" s="121"/>
      <c r="AF474" s="121"/>
      <c r="AG474" s="121"/>
      <c r="AH474" s="121"/>
      <c r="AI474" s="121"/>
      <c r="AJ474" s="121"/>
      <c r="AK474" s="122"/>
      <c r="AL474" s="298"/>
      <c r="AM474" s="136" t="s">
        <v>292</v>
      </c>
      <c r="AN474" s="120"/>
      <c r="AO474" s="121"/>
      <c r="AP474" s="121"/>
      <c r="AQ474" s="121"/>
      <c r="AR474" s="121"/>
      <c r="AS474" s="121"/>
      <c r="AT474" s="121"/>
      <c r="AU474" s="121"/>
      <c r="AV474" s="121"/>
      <c r="AW474" s="121"/>
      <c r="AX474" s="121"/>
      <c r="AY474" s="121"/>
      <c r="AZ474" s="121"/>
      <c r="BA474" s="121"/>
      <c r="BB474" s="121"/>
      <c r="BC474" s="122"/>
      <c r="BD474" s="39"/>
      <c r="BE474" s="39"/>
      <c r="BF474" s="39"/>
      <c r="BG474" s="39"/>
      <c r="BH474" s="39"/>
      <c r="BI474" s="39"/>
      <c r="BJ474" s="39"/>
      <c r="BK474" s="39"/>
      <c r="BL474" s="39"/>
      <c r="BM474" s="39"/>
      <c r="BN474" s="39"/>
      <c r="BO474" s="39"/>
      <c r="BP474" s="39"/>
      <c r="BQ474" s="39"/>
      <c r="BR474" s="39"/>
      <c r="BS474" s="39"/>
      <c r="BT474" s="39"/>
      <c r="BU474" s="39"/>
    </row>
    <row r="475" spans="2:73" ht="12" customHeight="1">
      <c r="B475" s="297"/>
      <c r="C475" s="136" t="s">
        <v>293</v>
      </c>
      <c r="D475" s="120"/>
      <c r="E475" s="121"/>
      <c r="F475" s="121"/>
      <c r="G475" s="121"/>
      <c r="H475" s="121"/>
      <c r="I475" s="121"/>
      <c r="J475" s="121"/>
      <c r="K475" s="121"/>
      <c r="L475" s="121"/>
      <c r="M475" s="121"/>
      <c r="N475" s="121"/>
      <c r="O475" s="121"/>
      <c r="P475" s="121"/>
      <c r="Q475" s="121"/>
      <c r="R475" s="121"/>
      <c r="S475" s="122"/>
      <c r="T475" s="298"/>
      <c r="U475" s="136" t="s">
        <v>293</v>
      </c>
      <c r="V475" s="120"/>
      <c r="W475" s="121"/>
      <c r="X475" s="121"/>
      <c r="Y475" s="121"/>
      <c r="Z475" s="121"/>
      <c r="AA475" s="121"/>
      <c r="AB475" s="121"/>
      <c r="AC475" s="121"/>
      <c r="AD475" s="121"/>
      <c r="AE475" s="121"/>
      <c r="AF475" s="121"/>
      <c r="AG475" s="121"/>
      <c r="AH475" s="121"/>
      <c r="AI475" s="121"/>
      <c r="AJ475" s="121"/>
      <c r="AK475" s="122"/>
      <c r="AL475" s="298"/>
      <c r="AM475" s="136" t="s">
        <v>293</v>
      </c>
      <c r="AN475" s="120"/>
      <c r="AO475" s="121"/>
      <c r="AP475" s="121"/>
      <c r="AQ475" s="121"/>
      <c r="AR475" s="121"/>
      <c r="AS475" s="121"/>
      <c r="AT475" s="121"/>
      <c r="AU475" s="121"/>
      <c r="AV475" s="121"/>
      <c r="AW475" s="121"/>
      <c r="AX475" s="121"/>
      <c r="AY475" s="121"/>
      <c r="AZ475" s="121"/>
      <c r="BA475" s="121"/>
      <c r="BB475" s="121"/>
      <c r="BC475" s="122"/>
      <c r="BD475" s="39"/>
      <c r="BE475" s="39"/>
      <c r="BF475" s="39"/>
      <c r="BG475" s="39"/>
      <c r="BH475" s="39"/>
      <c r="BI475" s="39"/>
      <c r="BJ475" s="39"/>
      <c r="BK475" s="39"/>
      <c r="BL475" s="39"/>
      <c r="BM475" s="39"/>
      <c r="BN475" s="39"/>
      <c r="BO475" s="39"/>
      <c r="BP475" s="39"/>
      <c r="BQ475" s="39"/>
      <c r="BR475" s="39"/>
      <c r="BS475" s="39"/>
      <c r="BT475" s="39"/>
      <c r="BU475" s="39"/>
    </row>
    <row r="476" spans="2:73" ht="12" customHeight="1">
      <c r="B476" s="297"/>
      <c r="C476" s="136" t="s">
        <v>294</v>
      </c>
      <c r="D476" s="120"/>
      <c r="E476" s="121"/>
      <c r="F476" s="121"/>
      <c r="G476" s="121"/>
      <c r="H476" s="121"/>
      <c r="I476" s="121"/>
      <c r="J476" s="121"/>
      <c r="K476" s="121"/>
      <c r="L476" s="121"/>
      <c r="M476" s="121"/>
      <c r="N476" s="121"/>
      <c r="O476" s="121"/>
      <c r="P476" s="121"/>
      <c r="Q476" s="121"/>
      <c r="R476" s="121"/>
      <c r="S476" s="122"/>
      <c r="T476" s="298"/>
      <c r="U476" s="136" t="s">
        <v>294</v>
      </c>
      <c r="V476" s="120"/>
      <c r="W476" s="121"/>
      <c r="X476" s="121"/>
      <c r="Y476" s="121"/>
      <c r="Z476" s="121"/>
      <c r="AA476" s="121"/>
      <c r="AB476" s="121"/>
      <c r="AC476" s="121"/>
      <c r="AD476" s="121"/>
      <c r="AE476" s="121"/>
      <c r="AF476" s="121"/>
      <c r="AG476" s="121"/>
      <c r="AH476" s="121"/>
      <c r="AI476" s="121"/>
      <c r="AJ476" s="121"/>
      <c r="AK476" s="122"/>
      <c r="AL476" s="298"/>
      <c r="AM476" s="136" t="s">
        <v>294</v>
      </c>
      <c r="AN476" s="120"/>
      <c r="AO476" s="121"/>
      <c r="AP476" s="121"/>
      <c r="AQ476" s="121"/>
      <c r="AR476" s="121"/>
      <c r="AS476" s="121"/>
      <c r="AT476" s="121"/>
      <c r="AU476" s="121"/>
      <c r="AV476" s="121"/>
      <c r="AW476" s="121"/>
      <c r="AX476" s="121"/>
      <c r="AY476" s="121"/>
      <c r="AZ476" s="121"/>
      <c r="BA476" s="121"/>
      <c r="BB476" s="121"/>
      <c r="BC476" s="122"/>
      <c r="BD476" s="39"/>
      <c r="BE476" s="39"/>
      <c r="BF476" s="39"/>
      <c r="BG476" s="39"/>
      <c r="BH476" s="39"/>
      <c r="BI476" s="39"/>
      <c r="BJ476" s="39"/>
      <c r="BK476" s="39"/>
      <c r="BL476" s="39"/>
      <c r="BM476" s="39"/>
      <c r="BN476" s="39"/>
      <c r="BO476" s="39"/>
      <c r="BP476" s="39"/>
      <c r="BQ476" s="39"/>
      <c r="BR476" s="39"/>
      <c r="BS476" s="39"/>
      <c r="BT476" s="39"/>
      <c r="BU476" s="39"/>
    </row>
    <row r="477" spans="2:73" ht="12" customHeight="1">
      <c r="B477" s="297"/>
      <c r="C477" s="120" t="s">
        <v>303</v>
      </c>
      <c r="D477" s="120"/>
      <c r="E477" s="121">
        <f t="shared" si="18"/>
        <v>2</v>
      </c>
      <c r="F477" s="121"/>
      <c r="G477" s="121">
        <f t="shared" si="13"/>
        <v>2</v>
      </c>
      <c r="H477" s="121"/>
      <c r="I477" s="121"/>
      <c r="J477" s="121">
        <f t="shared" si="11"/>
        <v>1</v>
      </c>
      <c r="K477" s="121"/>
      <c r="L477" s="121"/>
      <c r="M477" s="121"/>
      <c r="N477" s="121"/>
      <c r="O477" s="121"/>
      <c r="P477" s="121"/>
      <c r="Q477" s="121"/>
      <c r="R477" s="121"/>
      <c r="S477" s="122"/>
      <c r="T477" s="298"/>
      <c r="U477" s="120" t="s">
        <v>303</v>
      </c>
      <c r="V477" s="120"/>
      <c r="W477" s="40">
        <v>2</v>
      </c>
      <c r="X477" s="40"/>
      <c r="Y477" s="40">
        <v>2</v>
      </c>
      <c r="Z477" s="40"/>
      <c r="AA477" s="40"/>
      <c r="AB477" s="40">
        <v>1</v>
      </c>
      <c r="AC477" s="40"/>
      <c r="AD477" s="40"/>
      <c r="AE477" s="40"/>
      <c r="AF477" s="40"/>
      <c r="AG477" s="40"/>
      <c r="AH477" s="40"/>
      <c r="AI477" s="40"/>
      <c r="AJ477" s="40"/>
      <c r="AK477" s="122"/>
      <c r="AL477" s="298"/>
      <c r="AM477" s="120" t="s">
        <v>303</v>
      </c>
      <c r="AN477" s="120"/>
      <c r="AO477" s="40"/>
      <c r="AP477" s="40"/>
      <c r="AQ477" s="40"/>
      <c r="AR477" s="40"/>
      <c r="AS477" s="40"/>
      <c r="AT477" s="40"/>
      <c r="AU477" s="40"/>
      <c r="AV477" s="40"/>
      <c r="AW477" s="40"/>
      <c r="AX477" s="40"/>
      <c r="AY477" s="40"/>
      <c r="AZ477" s="40"/>
      <c r="BA477" s="40"/>
      <c r="BB477" s="40"/>
      <c r="BC477" s="122"/>
      <c r="BD477" s="39"/>
      <c r="BE477" s="39"/>
      <c r="BF477" s="39"/>
      <c r="BG477" s="39"/>
      <c r="BH477" s="39"/>
      <c r="BI477" s="39"/>
      <c r="BJ477" s="39"/>
      <c r="BK477" s="39"/>
      <c r="BL477" s="39"/>
      <c r="BM477" s="39"/>
      <c r="BN477" s="39"/>
      <c r="BO477" s="39"/>
      <c r="BP477" s="39"/>
      <c r="BQ477" s="39"/>
      <c r="BR477" s="39"/>
      <c r="BS477" s="39"/>
      <c r="BT477" s="39"/>
      <c r="BU477" s="39"/>
    </row>
    <row r="478" spans="2:73" ht="12" customHeight="1">
      <c r="B478" s="297"/>
      <c r="C478" s="136" t="s">
        <v>295</v>
      </c>
      <c r="D478" s="120"/>
      <c r="E478" s="40"/>
      <c r="F478" s="40"/>
      <c r="G478" s="40"/>
      <c r="H478" s="40"/>
      <c r="I478" s="40"/>
      <c r="J478" s="40">
        <f t="shared" si="11"/>
        <v>1</v>
      </c>
      <c r="K478" s="40"/>
      <c r="L478" s="40"/>
      <c r="M478" s="40"/>
      <c r="N478" s="40">
        <f t="shared" si="21"/>
        <v>1</v>
      </c>
      <c r="O478" s="40"/>
      <c r="P478" s="40"/>
      <c r="Q478" s="40"/>
      <c r="R478" s="40"/>
      <c r="S478" s="122"/>
      <c r="T478" s="298"/>
      <c r="U478" s="136" t="s">
        <v>295</v>
      </c>
      <c r="V478" s="120"/>
      <c r="W478" s="40"/>
      <c r="X478" s="40"/>
      <c r="Y478" s="40"/>
      <c r="Z478" s="40"/>
      <c r="AA478" s="40"/>
      <c r="AB478" s="40">
        <v>1</v>
      </c>
      <c r="AC478" s="40"/>
      <c r="AD478" s="40"/>
      <c r="AE478" s="40"/>
      <c r="AF478" s="40">
        <v>1</v>
      </c>
      <c r="AG478" s="40"/>
      <c r="AH478" s="40"/>
      <c r="AI478" s="40"/>
      <c r="AJ478" s="40"/>
      <c r="AK478" s="122"/>
      <c r="AL478" s="298"/>
      <c r="AM478" s="136" t="s">
        <v>295</v>
      </c>
      <c r="AN478" s="120"/>
      <c r="AO478" s="40"/>
      <c r="AP478" s="40"/>
      <c r="AQ478" s="40"/>
      <c r="AR478" s="40"/>
      <c r="AS478" s="40"/>
      <c r="AT478" s="40"/>
      <c r="AU478" s="40"/>
      <c r="AV478" s="40"/>
      <c r="AW478" s="40"/>
      <c r="AX478" s="40"/>
      <c r="AY478" s="40"/>
      <c r="AZ478" s="40"/>
      <c r="BA478" s="40"/>
      <c r="BB478" s="40"/>
      <c r="BC478" s="122"/>
      <c r="BD478" s="39"/>
      <c r="BE478" s="39"/>
      <c r="BF478" s="39"/>
      <c r="BG478" s="39"/>
      <c r="BH478" s="39"/>
      <c r="BI478" s="39"/>
      <c r="BJ478" s="39"/>
      <c r="BK478" s="39"/>
      <c r="BL478" s="39"/>
      <c r="BM478" s="39"/>
      <c r="BN478" s="39"/>
      <c r="BO478" s="39"/>
      <c r="BP478" s="39"/>
      <c r="BQ478" s="39"/>
      <c r="BR478" s="39"/>
      <c r="BS478" s="39"/>
      <c r="BT478" s="39"/>
      <c r="BU478" s="39"/>
    </row>
    <row r="479" spans="2:73" ht="12" customHeight="1">
      <c r="B479" s="297"/>
      <c r="C479" s="136" t="s">
        <v>296</v>
      </c>
      <c r="D479" s="120"/>
      <c r="E479" s="40"/>
      <c r="F479" s="40"/>
      <c r="G479" s="40"/>
      <c r="H479" s="40"/>
      <c r="I479" s="40"/>
      <c r="J479" s="40"/>
      <c r="K479" s="40"/>
      <c r="L479" s="40"/>
      <c r="M479" s="40"/>
      <c r="N479" s="40"/>
      <c r="O479" s="40"/>
      <c r="P479" s="40"/>
      <c r="Q479" s="40"/>
      <c r="R479" s="40"/>
      <c r="S479" s="122"/>
      <c r="T479" s="298"/>
      <c r="U479" s="136" t="s">
        <v>296</v>
      </c>
      <c r="V479" s="120"/>
      <c r="W479" s="40"/>
      <c r="X479" s="40"/>
      <c r="Y479" s="40"/>
      <c r="Z479" s="40"/>
      <c r="AA479" s="40"/>
      <c r="AB479" s="40"/>
      <c r="AC479" s="40"/>
      <c r="AD479" s="40"/>
      <c r="AE479" s="40"/>
      <c r="AF479" s="40"/>
      <c r="AG479" s="40"/>
      <c r="AH479" s="40"/>
      <c r="AI479" s="40"/>
      <c r="AJ479" s="40"/>
      <c r="AK479" s="122"/>
      <c r="AL479" s="298"/>
      <c r="AM479" s="136" t="s">
        <v>296</v>
      </c>
      <c r="AN479" s="120"/>
      <c r="AO479" s="40"/>
      <c r="AP479" s="40"/>
      <c r="AQ479" s="40"/>
      <c r="AR479" s="40"/>
      <c r="AS479" s="40"/>
      <c r="AT479" s="40"/>
      <c r="AU479" s="40"/>
      <c r="AV479" s="40"/>
      <c r="AW479" s="40"/>
      <c r="AX479" s="40"/>
      <c r="AY479" s="40"/>
      <c r="AZ479" s="40"/>
      <c r="BA479" s="40"/>
      <c r="BB479" s="40"/>
      <c r="BC479" s="122"/>
      <c r="BD479" s="39"/>
      <c r="BE479" s="39"/>
      <c r="BF479" s="39"/>
      <c r="BG479" s="39"/>
      <c r="BH479" s="39"/>
      <c r="BI479" s="39"/>
      <c r="BJ479" s="39"/>
      <c r="BK479" s="39"/>
      <c r="BL479" s="39"/>
      <c r="BM479" s="39"/>
      <c r="BN479" s="39"/>
      <c r="BO479" s="39"/>
      <c r="BP479" s="39"/>
      <c r="BQ479" s="39"/>
      <c r="BR479" s="39"/>
      <c r="BS479" s="39"/>
      <c r="BT479" s="39"/>
      <c r="BU479" s="39"/>
    </row>
    <row r="480" spans="2:73" ht="12" customHeight="1">
      <c r="B480" s="297"/>
      <c r="C480" s="136" t="s">
        <v>48</v>
      </c>
      <c r="D480" s="120"/>
      <c r="E480" s="121"/>
      <c r="F480" s="121"/>
      <c r="G480" s="121"/>
      <c r="H480" s="121"/>
      <c r="I480" s="121"/>
      <c r="J480" s="121"/>
      <c r="K480" s="121"/>
      <c r="L480" s="121"/>
      <c r="M480" s="121"/>
      <c r="N480" s="121"/>
      <c r="O480" s="121"/>
      <c r="P480" s="121"/>
      <c r="Q480" s="121"/>
      <c r="R480" s="121"/>
      <c r="S480" s="122"/>
      <c r="T480" s="298"/>
      <c r="U480" s="136" t="s">
        <v>48</v>
      </c>
      <c r="V480" s="120"/>
      <c r="W480" s="121"/>
      <c r="X480" s="121"/>
      <c r="Y480" s="121"/>
      <c r="Z480" s="121"/>
      <c r="AA480" s="121"/>
      <c r="AB480" s="121"/>
      <c r="AC480" s="121"/>
      <c r="AD480" s="121"/>
      <c r="AE480" s="121"/>
      <c r="AF480" s="121"/>
      <c r="AG480" s="121"/>
      <c r="AH480" s="121"/>
      <c r="AI480" s="121"/>
      <c r="AJ480" s="121"/>
      <c r="AK480" s="122"/>
      <c r="AL480" s="298"/>
      <c r="AM480" s="136" t="s">
        <v>48</v>
      </c>
      <c r="AN480" s="120"/>
      <c r="AO480" s="121"/>
      <c r="AP480" s="121"/>
      <c r="AQ480" s="121"/>
      <c r="AR480" s="121"/>
      <c r="AS480" s="121"/>
      <c r="AT480" s="121"/>
      <c r="AU480" s="121"/>
      <c r="AV480" s="121"/>
      <c r="AW480" s="121"/>
      <c r="AX480" s="121"/>
      <c r="AY480" s="121"/>
      <c r="AZ480" s="121"/>
      <c r="BA480" s="121"/>
      <c r="BB480" s="121"/>
      <c r="BC480" s="122"/>
      <c r="BD480" s="39"/>
      <c r="BE480" s="39"/>
      <c r="BF480" s="39"/>
      <c r="BG480" s="39"/>
      <c r="BH480" s="39"/>
      <c r="BI480" s="39"/>
      <c r="BJ480" s="39"/>
      <c r="BK480" s="39"/>
      <c r="BL480" s="39"/>
      <c r="BM480" s="39"/>
      <c r="BN480" s="39"/>
      <c r="BO480" s="39"/>
      <c r="BP480" s="39"/>
      <c r="BQ480" s="39"/>
      <c r="BR480" s="39"/>
      <c r="BS480" s="39"/>
      <c r="BT480" s="39"/>
      <c r="BU480" s="39"/>
    </row>
    <row r="481" spans="1:73" ht="12" customHeight="1">
      <c r="A481" s="292"/>
      <c r="B481" s="297"/>
      <c r="C481" s="136" t="s">
        <v>49</v>
      </c>
      <c r="D481" s="120"/>
      <c r="E481" s="40"/>
      <c r="F481" s="40"/>
      <c r="G481" s="40"/>
      <c r="H481" s="40"/>
      <c r="I481" s="40"/>
      <c r="J481" s="40"/>
      <c r="K481" s="40"/>
      <c r="L481" s="40"/>
      <c r="M481" s="40"/>
      <c r="N481" s="40"/>
      <c r="O481" s="40"/>
      <c r="P481" s="40"/>
      <c r="Q481" s="40"/>
      <c r="R481" s="40"/>
      <c r="S481" s="122"/>
      <c r="T481" s="298"/>
      <c r="U481" s="136" t="s">
        <v>49</v>
      </c>
      <c r="V481" s="120"/>
      <c r="W481" s="40"/>
      <c r="X481" s="40"/>
      <c r="Y481" s="40"/>
      <c r="Z481" s="40"/>
      <c r="AA481" s="40"/>
      <c r="AB481" s="40"/>
      <c r="AC481" s="40"/>
      <c r="AD481" s="40"/>
      <c r="AE481" s="40"/>
      <c r="AF481" s="40"/>
      <c r="AG481" s="40"/>
      <c r="AH481" s="40"/>
      <c r="AI481" s="40"/>
      <c r="AJ481" s="40"/>
      <c r="AK481" s="122"/>
      <c r="AL481" s="298"/>
      <c r="AM481" s="136" t="s">
        <v>49</v>
      </c>
      <c r="AN481" s="120"/>
      <c r="AO481" s="40"/>
      <c r="AP481" s="40"/>
      <c r="AQ481" s="40"/>
      <c r="AR481" s="40"/>
      <c r="AS481" s="40"/>
      <c r="AT481" s="40"/>
      <c r="AU481" s="40"/>
      <c r="AV481" s="40"/>
      <c r="AW481" s="40"/>
      <c r="AX481" s="40"/>
      <c r="AY481" s="40"/>
      <c r="AZ481" s="40"/>
      <c r="BA481" s="40"/>
      <c r="BB481" s="40"/>
      <c r="BC481" s="122"/>
      <c r="BD481" s="39"/>
      <c r="BE481" s="39"/>
      <c r="BF481" s="39"/>
      <c r="BG481" s="39"/>
      <c r="BH481" s="39"/>
      <c r="BI481" s="39"/>
      <c r="BJ481" s="39"/>
      <c r="BK481" s="39"/>
      <c r="BL481" s="39"/>
      <c r="BM481" s="39"/>
      <c r="BN481" s="39"/>
      <c r="BO481" s="39"/>
      <c r="BP481" s="39"/>
      <c r="BQ481" s="39"/>
      <c r="BR481" s="39"/>
      <c r="BS481" s="39"/>
      <c r="BT481" s="39"/>
      <c r="BU481" s="39"/>
    </row>
    <row r="482" spans="1:73" ht="12" customHeight="1">
      <c r="A482" s="292"/>
      <c r="B482" s="297"/>
      <c r="C482" s="116" t="s">
        <v>297</v>
      </c>
      <c r="D482" s="123">
        <f t="shared" si="17"/>
        <v>8</v>
      </c>
      <c r="E482" s="39"/>
      <c r="F482" s="39"/>
      <c r="G482" s="39">
        <f t="shared" si="13"/>
        <v>9</v>
      </c>
      <c r="H482" s="39"/>
      <c r="I482" s="39">
        <f t="shared" si="10"/>
        <v>1</v>
      </c>
      <c r="J482" s="39">
        <f t="shared" si="11"/>
        <v>6</v>
      </c>
      <c r="K482" s="39">
        <f t="shared" si="12"/>
        <v>6</v>
      </c>
      <c r="L482" s="39">
        <f t="shared" si="14"/>
        <v>3</v>
      </c>
      <c r="M482" s="39">
        <f t="shared" si="15"/>
        <v>6</v>
      </c>
      <c r="N482" s="39">
        <f t="shared" si="21"/>
        <v>2</v>
      </c>
      <c r="O482" s="39"/>
      <c r="P482" s="39"/>
      <c r="Q482" s="39">
        <f t="shared" si="23"/>
        <v>2</v>
      </c>
      <c r="R482" s="39"/>
      <c r="S482" s="124"/>
      <c r="T482" s="298"/>
      <c r="U482" s="116" t="s">
        <v>297</v>
      </c>
      <c r="V482" s="123">
        <v>8</v>
      </c>
      <c r="W482" s="39"/>
      <c r="X482" s="39"/>
      <c r="Y482" s="39">
        <v>9</v>
      </c>
      <c r="Z482" s="39"/>
      <c r="AA482" s="39">
        <v>1</v>
      </c>
      <c r="AB482" s="39">
        <v>6</v>
      </c>
      <c r="AC482" s="39">
        <v>6</v>
      </c>
      <c r="AD482" s="39">
        <v>3</v>
      </c>
      <c r="AE482" s="39">
        <v>6</v>
      </c>
      <c r="AF482" s="39">
        <v>2</v>
      </c>
      <c r="AG482" s="39"/>
      <c r="AH482" s="39"/>
      <c r="AI482" s="39">
        <v>2</v>
      </c>
      <c r="AJ482" s="39"/>
      <c r="AK482" s="124"/>
      <c r="AL482" s="298"/>
      <c r="AM482" s="116" t="s">
        <v>297</v>
      </c>
      <c r="AN482" s="123"/>
      <c r="AO482" s="39"/>
      <c r="AP482" s="39"/>
      <c r="AQ482" s="39"/>
      <c r="AR482" s="39"/>
      <c r="AS482" s="39"/>
      <c r="AT482" s="39"/>
      <c r="AU482" s="39"/>
      <c r="AV482" s="39"/>
      <c r="AW482" s="39"/>
      <c r="AX482" s="39"/>
      <c r="AY482" s="39"/>
      <c r="AZ482" s="39"/>
      <c r="BA482" s="39"/>
      <c r="BB482" s="39"/>
      <c r="BC482" s="124"/>
      <c r="BD482" s="39"/>
      <c r="BE482" s="39"/>
      <c r="BF482" s="39"/>
      <c r="BG482" s="39"/>
      <c r="BH482" s="39"/>
      <c r="BI482" s="39"/>
      <c r="BJ482" s="39"/>
      <c r="BK482" s="39"/>
      <c r="BL482" s="39"/>
      <c r="BM482" s="39"/>
      <c r="BN482" s="39"/>
      <c r="BO482" s="39"/>
      <c r="BP482" s="39"/>
      <c r="BQ482" s="39"/>
      <c r="BR482" s="39"/>
      <c r="BS482" s="39"/>
      <c r="BT482" s="39"/>
      <c r="BU482" s="39"/>
    </row>
    <row r="483" spans="1:73" ht="12" customHeight="1">
      <c r="A483" s="292"/>
      <c r="B483" s="297"/>
      <c r="C483" s="116" t="s">
        <v>298</v>
      </c>
      <c r="D483" s="123"/>
      <c r="E483" s="39"/>
      <c r="F483" s="39"/>
      <c r="G483" s="39"/>
      <c r="H483" s="39"/>
      <c r="I483" s="39"/>
      <c r="J483" s="39"/>
      <c r="K483" s="39"/>
      <c r="L483" s="39"/>
      <c r="M483" s="39"/>
      <c r="N483" s="39"/>
      <c r="O483" s="39"/>
      <c r="P483" s="39"/>
      <c r="Q483" s="39"/>
      <c r="R483" s="39"/>
      <c r="S483" s="124"/>
      <c r="T483" s="298"/>
      <c r="U483" s="116" t="s">
        <v>298</v>
      </c>
      <c r="V483" s="123"/>
      <c r="W483" s="39"/>
      <c r="X483" s="39"/>
      <c r="Y483" s="39"/>
      <c r="Z483" s="39"/>
      <c r="AA483" s="39"/>
      <c r="AB483" s="39"/>
      <c r="AC483" s="39"/>
      <c r="AD483" s="39"/>
      <c r="AE483" s="39"/>
      <c r="AF483" s="39"/>
      <c r="AG483" s="39"/>
      <c r="AH483" s="39"/>
      <c r="AI483" s="39"/>
      <c r="AJ483" s="39"/>
      <c r="AK483" s="124"/>
      <c r="AL483" s="298"/>
      <c r="AM483" s="116" t="s">
        <v>298</v>
      </c>
      <c r="AN483" s="123"/>
      <c r="AO483" s="39"/>
      <c r="AP483" s="39"/>
      <c r="AQ483" s="39"/>
      <c r="AR483" s="39"/>
      <c r="AS483" s="39"/>
      <c r="AT483" s="39"/>
      <c r="AU483" s="39"/>
      <c r="AV483" s="39"/>
      <c r="AW483" s="39"/>
      <c r="AX483" s="39"/>
      <c r="AY483" s="39"/>
      <c r="AZ483" s="39"/>
      <c r="BA483" s="39"/>
      <c r="BB483" s="39"/>
      <c r="BC483" s="124"/>
      <c r="BD483" s="39"/>
      <c r="BE483" s="39"/>
      <c r="BF483" s="39"/>
      <c r="BG483" s="39"/>
      <c r="BH483" s="39"/>
      <c r="BI483" s="39"/>
      <c r="BJ483" s="39"/>
      <c r="BK483" s="39"/>
      <c r="BL483" s="39"/>
      <c r="BM483" s="39"/>
      <c r="BN483" s="39"/>
      <c r="BO483" s="39"/>
      <c r="BP483" s="39"/>
      <c r="BQ483" s="39"/>
      <c r="BR483" s="39"/>
      <c r="BS483" s="39"/>
      <c r="BT483" s="39"/>
      <c r="BU483" s="39"/>
    </row>
    <row r="484" spans="1:73" ht="12" customHeight="1">
      <c r="A484" s="292"/>
      <c r="B484" s="297"/>
      <c r="C484" s="116" t="s">
        <v>299</v>
      </c>
      <c r="D484" s="123"/>
      <c r="E484" s="39"/>
      <c r="F484" s="39"/>
      <c r="G484" s="39"/>
      <c r="H484" s="39"/>
      <c r="I484" s="39"/>
      <c r="J484" s="39"/>
      <c r="K484" s="39"/>
      <c r="L484" s="39"/>
      <c r="M484" s="39"/>
      <c r="N484" s="39"/>
      <c r="O484" s="39"/>
      <c r="P484" s="39"/>
      <c r="Q484" s="39"/>
      <c r="R484" s="39"/>
      <c r="S484" s="124"/>
      <c r="T484" s="298"/>
      <c r="U484" s="116" t="s">
        <v>299</v>
      </c>
      <c r="V484" s="123"/>
      <c r="W484" s="39"/>
      <c r="X484" s="39"/>
      <c r="Y484" s="39"/>
      <c r="Z484" s="39"/>
      <c r="AA484" s="39"/>
      <c r="AB484" s="39"/>
      <c r="AC484" s="39"/>
      <c r="AD484" s="39"/>
      <c r="AE484" s="39"/>
      <c r="AF484" s="39"/>
      <c r="AG484" s="39"/>
      <c r="AH484" s="39"/>
      <c r="AI484" s="39"/>
      <c r="AJ484" s="39"/>
      <c r="AK484" s="124"/>
      <c r="AL484" s="298"/>
      <c r="AM484" s="116" t="s">
        <v>299</v>
      </c>
      <c r="AN484" s="123"/>
      <c r="AO484" s="39"/>
      <c r="AP484" s="39"/>
      <c r="AQ484" s="39"/>
      <c r="AR484" s="39"/>
      <c r="AS484" s="39"/>
      <c r="AT484" s="39"/>
      <c r="AU484" s="39"/>
      <c r="AV484" s="39"/>
      <c r="AW484" s="39"/>
      <c r="AX484" s="39"/>
      <c r="AY484" s="39"/>
      <c r="AZ484" s="39"/>
      <c r="BA484" s="39"/>
      <c r="BB484" s="39"/>
      <c r="BC484" s="124"/>
      <c r="BD484" s="39"/>
      <c r="BE484" s="39"/>
      <c r="BF484" s="39"/>
      <c r="BG484" s="39"/>
      <c r="BH484" s="39"/>
      <c r="BI484" s="39"/>
      <c r="BJ484" s="39"/>
      <c r="BK484" s="39"/>
      <c r="BL484" s="39"/>
      <c r="BM484" s="39"/>
      <c r="BN484" s="39"/>
      <c r="BO484" s="39"/>
      <c r="BP484" s="39"/>
      <c r="BQ484" s="39"/>
      <c r="BR484" s="39"/>
      <c r="BS484" s="39"/>
      <c r="BT484" s="39"/>
      <c r="BU484" s="39"/>
    </row>
    <row r="485" spans="1:73" ht="12" customHeight="1">
      <c r="A485" s="292"/>
      <c r="B485" s="297"/>
      <c r="C485" s="157" t="s">
        <v>300</v>
      </c>
      <c r="D485" s="147"/>
      <c r="E485" s="148"/>
      <c r="F485" s="148"/>
      <c r="G485" s="148"/>
      <c r="H485" s="148"/>
      <c r="I485" s="148"/>
      <c r="J485" s="148"/>
      <c r="K485" s="148"/>
      <c r="L485" s="148"/>
      <c r="M485" s="148"/>
      <c r="N485" s="148"/>
      <c r="O485" s="148"/>
      <c r="P485" s="148"/>
      <c r="Q485" s="148"/>
      <c r="R485" s="148"/>
      <c r="S485" s="149"/>
      <c r="T485" s="298"/>
      <c r="U485" s="157" t="s">
        <v>300</v>
      </c>
      <c r="V485" s="147"/>
      <c r="W485" s="148"/>
      <c r="X485" s="148"/>
      <c r="Y485" s="148"/>
      <c r="Z485" s="148"/>
      <c r="AA485" s="148"/>
      <c r="AB485" s="148"/>
      <c r="AC485" s="148"/>
      <c r="AD485" s="148"/>
      <c r="AE485" s="148"/>
      <c r="AF485" s="148"/>
      <c r="AG485" s="148"/>
      <c r="AH485" s="148"/>
      <c r="AI485" s="148"/>
      <c r="AJ485" s="148"/>
      <c r="AK485" s="149"/>
      <c r="AL485" s="298"/>
      <c r="AM485" s="157" t="s">
        <v>300</v>
      </c>
      <c r="AN485" s="147"/>
      <c r="AO485" s="148"/>
      <c r="AP485" s="148"/>
      <c r="AQ485" s="148"/>
      <c r="AR485" s="148"/>
      <c r="AS485" s="148"/>
      <c r="AT485" s="148"/>
      <c r="AU485" s="148"/>
      <c r="AV485" s="148"/>
      <c r="AW485" s="148"/>
      <c r="AX485" s="148"/>
      <c r="AY485" s="148"/>
      <c r="AZ485" s="148"/>
      <c r="BA485" s="148"/>
      <c r="BB485" s="148"/>
      <c r="BC485" s="149"/>
      <c r="BD485" s="39"/>
      <c r="BE485" s="39"/>
      <c r="BF485" s="39"/>
      <c r="BG485" s="39"/>
      <c r="BH485" s="39"/>
      <c r="BI485" s="39"/>
      <c r="BJ485" s="39"/>
      <c r="BK485" s="39"/>
      <c r="BL485" s="39"/>
      <c r="BM485" s="39"/>
      <c r="BN485" s="39"/>
      <c r="BO485" s="39"/>
      <c r="BP485" s="39"/>
      <c r="BQ485" s="39"/>
      <c r="BR485" s="39"/>
      <c r="BS485" s="39"/>
      <c r="BT485" s="39"/>
      <c r="BU485" s="39"/>
    </row>
    <row r="486" spans="1:73" ht="12" customHeight="1">
      <c r="A486" s="292"/>
      <c r="B486" s="297"/>
      <c r="C486" s="30" t="s">
        <v>37</v>
      </c>
      <c r="D486" s="158"/>
      <c r="E486" s="159"/>
      <c r="F486" s="159"/>
      <c r="G486" s="159"/>
      <c r="H486" s="159"/>
      <c r="I486" s="159"/>
      <c r="J486" s="159"/>
      <c r="K486" s="159"/>
      <c r="L486" s="159"/>
      <c r="M486" s="159"/>
      <c r="N486" s="159"/>
      <c r="O486" s="159"/>
      <c r="P486" s="159"/>
      <c r="Q486" s="159"/>
      <c r="R486" s="159"/>
      <c r="S486" s="160"/>
      <c r="T486" s="298"/>
      <c r="U486" s="30" t="s">
        <v>37</v>
      </c>
      <c r="V486" s="158"/>
      <c r="W486" s="159"/>
      <c r="X486" s="159"/>
      <c r="Y486" s="159"/>
      <c r="Z486" s="159"/>
      <c r="AA486" s="159"/>
      <c r="AB486" s="159"/>
      <c r="AC486" s="159"/>
      <c r="AD486" s="159"/>
      <c r="AE486" s="159"/>
      <c r="AF486" s="159"/>
      <c r="AG486" s="159"/>
      <c r="AH486" s="159"/>
      <c r="AI486" s="159"/>
      <c r="AJ486" s="159"/>
      <c r="AK486" s="159"/>
      <c r="AL486" s="298"/>
      <c r="AM486" s="30" t="s">
        <v>37</v>
      </c>
      <c r="AN486" s="158"/>
      <c r="AO486" s="159"/>
      <c r="AP486" s="159"/>
      <c r="AQ486" s="159"/>
      <c r="AR486" s="159"/>
      <c r="AS486" s="159"/>
      <c r="AT486" s="159"/>
      <c r="AU486" s="159"/>
      <c r="AV486" s="159"/>
      <c r="AW486" s="159"/>
      <c r="AX486" s="159"/>
      <c r="AY486" s="159"/>
      <c r="AZ486" s="159"/>
      <c r="BA486" s="159"/>
      <c r="BB486" s="159"/>
      <c r="BC486" s="160"/>
      <c r="BD486" s="39"/>
      <c r="BE486" s="39"/>
      <c r="BF486" s="39"/>
      <c r="BG486" s="39"/>
      <c r="BH486" s="39"/>
      <c r="BI486" s="39"/>
      <c r="BJ486" s="39"/>
      <c r="BK486" s="39"/>
      <c r="BL486" s="39"/>
      <c r="BM486" s="39"/>
      <c r="BN486" s="39"/>
      <c r="BO486" s="39"/>
      <c r="BP486" s="39"/>
      <c r="BQ486" s="39"/>
      <c r="BR486" s="39"/>
      <c r="BS486" s="39"/>
      <c r="BT486" s="39"/>
      <c r="BU486" s="39"/>
    </row>
    <row r="487" spans="1:73" ht="12" customHeight="1">
      <c r="A487" s="292"/>
      <c r="B487" s="297"/>
      <c r="C487" s="30" t="s">
        <v>38</v>
      </c>
      <c r="D487" s="158"/>
      <c r="E487" s="159"/>
      <c r="F487" s="159"/>
      <c r="G487" s="159"/>
      <c r="H487" s="159"/>
      <c r="I487" s="159"/>
      <c r="J487" s="159"/>
      <c r="K487" s="159"/>
      <c r="L487" s="159"/>
      <c r="M487" s="159"/>
      <c r="N487" s="159"/>
      <c r="O487" s="159"/>
      <c r="P487" s="159"/>
      <c r="Q487" s="159"/>
      <c r="R487" s="159"/>
      <c r="S487" s="160"/>
      <c r="T487" s="298"/>
      <c r="U487" s="30" t="s">
        <v>38</v>
      </c>
      <c r="V487" s="158"/>
      <c r="W487" s="159"/>
      <c r="X487" s="159"/>
      <c r="Y487" s="159"/>
      <c r="Z487" s="159"/>
      <c r="AA487" s="159"/>
      <c r="AB487" s="159"/>
      <c r="AC487" s="159"/>
      <c r="AD487" s="159"/>
      <c r="AE487" s="159"/>
      <c r="AF487" s="159"/>
      <c r="AG487" s="159"/>
      <c r="AH487" s="159"/>
      <c r="AI487" s="159"/>
      <c r="AJ487" s="159"/>
      <c r="AK487" s="160"/>
      <c r="AL487" s="298"/>
      <c r="AM487" s="30" t="s">
        <v>38</v>
      </c>
      <c r="AN487" s="158"/>
      <c r="AO487" s="159"/>
      <c r="AP487" s="159"/>
      <c r="AQ487" s="159"/>
      <c r="AR487" s="159"/>
      <c r="AS487" s="159"/>
      <c r="AT487" s="159"/>
      <c r="AU487" s="159"/>
      <c r="AV487" s="159"/>
      <c r="AW487" s="159"/>
      <c r="AX487" s="159"/>
      <c r="AY487" s="159"/>
      <c r="AZ487" s="159"/>
      <c r="BA487" s="159"/>
      <c r="BB487" s="159"/>
      <c r="BC487" s="160"/>
      <c r="BD487" s="39"/>
      <c r="BE487" s="39"/>
      <c r="BF487" s="39"/>
      <c r="BG487" s="39"/>
      <c r="BH487" s="39"/>
      <c r="BI487" s="39"/>
      <c r="BJ487" s="39"/>
      <c r="BK487" s="39"/>
      <c r="BL487" s="39"/>
      <c r="BM487" s="39"/>
      <c r="BN487" s="39"/>
      <c r="BO487" s="39"/>
      <c r="BP487" s="39"/>
      <c r="BQ487" s="39"/>
      <c r="BR487" s="39"/>
      <c r="BS487" s="39"/>
      <c r="BT487" s="39"/>
      <c r="BU487" s="39"/>
    </row>
    <row r="488" spans="1:73" ht="12" customHeight="1">
      <c r="A488" s="292"/>
      <c r="B488" s="297"/>
      <c r="C488" s="30" t="s">
        <v>39</v>
      </c>
      <c r="D488" s="158"/>
      <c r="E488" s="159"/>
      <c r="F488" s="159"/>
      <c r="G488" s="159"/>
      <c r="H488" s="159"/>
      <c r="I488" s="159"/>
      <c r="J488" s="159"/>
      <c r="K488" s="159"/>
      <c r="L488" s="159"/>
      <c r="M488" s="159"/>
      <c r="N488" s="159"/>
      <c r="O488" s="159"/>
      <c r="P488" s="159"/>
      <c r="Q488" s="159"/>
      <c r="R488" s="159"/>
      <c r="S488" s="160"/>
      <c r="T488" s="298"/>
      <c r="U488" s="30" t="s">
        <v>39</v>
      </c>
      <c r="V488" s="158"/>
      <c r="W488" s="159"/>
      <c r="X488" s="159"/>
      <c r="Y488" s="159"/>
      <c r="Z488" s="159"/>
      <c r="AA488" s="159"/>
      <c r="AB488" s="159"/>
      <c r="AC488" s="159"/>
      <c r="AD488" s="159"/>
      <c r="AE488" s="159"/>
      <c r="AF488" s="159"/>
      <c r="AG488" s="159"/>
      <c r="AH488" s="159"/>
      <c r="AI488" s="159"/>
      <c r="AJ488" s="159"/>
      <c r="AK488" s="159"/>
      <c r="AL488" s="298"/>
      <c r="AM488" s="30" t="s">
        <v>39</v>
      </c>
      <c r="AN488" s="158"/>
      <c r="AO488" s="159"/>
      <c r="AP488" s="159"/>
      <c r="AQ488" s="159"/>
      <c r="AR488" s="159"/>
      <c r="AS488" s="159"/>
      <c r="AT488" s="159"/>
      <c r="AU488" s="159"/>
      <c r="AV488" s="159"/>
      <c r="AW488" s="159"/>
      <c r="AX488" s="159"/>
      <c r="AY488" s="159"/>
      <c r="AZ488" s="159"/>
      <c r="BA488" s="159"/>
      <c r="BB488" s="159"/>
      <c r="BC488" s="160"/>
      <c r="BD488" s="39"/>
      <c r="BE488" s="39"/>
      <c r="BF488" s="39"/>
      <c r="BG488" s="39"/>
      <c r="BH488" s="39"/>
      <c r="BI488" s="39"/>
      <c r="BJ488" s="39"/>
      <c r="BK488" s="39"/>
      <c r="BL488" s="39"/>
      <c r="BM488" s="39"/>
      <c r="BN488" s="39"/>
      <c r="BO488" s="39"/>
      <c r="BP488" s="39"/>
      <c r="BQ488" s="39"/>
      <c r="BR488" s="39"/>
      <c r="BS488" s="39"/>
      <c r="BT488" s="39"/>
      <c r="BU488" s="39"/>
    </row>
    <row r="489" spans="1:73" ht="12" customHeight="1">
      <c r="A489" s="292"/>
      <c r="B489" s="297"/>
      <c r="C489" s="30" t="s">
        <v>40</v>
      </c>
      <c r="D489" s="158"/>
      <c r="E489" s="159"/>
      <c r="F489" s="159"/>
      <c r="G489" s="159"/>
      <c r="H489" s="159"/>
      <c r="I489" s="159"/>
      <c r="J489" s="159"/>
      <c r="K489" s="159"/>
      <c r="L489" s="159"/>
      <c r="M489" s="159"/>
      <c r="N489" s="159"/>
      <c r="O489" s="159"/>
      <c r="P489" s="159"/>
      <c r="Q489" s="159"/>
      <c r="R489" s="159"/>
      <c r="S489" s="160"/>
      <c r="T489" s="298"/>
      <c r="U489" s="30" t="s">
        <v>40</v>
      </c>
      <c r="V489" s="158"/>
      <c r="W489" s="159"/>
      <c r="X489" s="159"/>
      <c r="Y489" s="159"/>
      <c r="Z489" s="159"/>
      <c r="AA489" s="159"/>
      <c r="AB489" s="159"/>
      <c r="AC489" s="159"/>
      <c r="AD489" s="159"/>
      <c r="AE489" s="159"/>
      <c r="AF489" s="159"/>
      <c r="AG489" s="159"/>
      <c r="AH489" s="159"/>
      <c r="AI489" s="159"/>
      <c r="AJ489" s="159"/>
      <c r="AK489" s="159"/>
      <c r="AL489" s="298"/>
      <c r="AM489" s="30" t="s">
        <v>40</v>
      </c>
      <c r="AN489" s="158"/>
      <c r="AO489" s="159"/>
      <c r="AP489" s="159"/>
      <c r="AQ489" s="159"/>
      <c r="AR489" s="159"/>
      <c r="AS489" s="159"/>
      <c r="AT489" s="159"/>
      <c r="AU489" s="159"/>
      <c r="AV489" s="159"/>
      <c r="AW489" s="159"/>
      <c r="AX489" s="159"/>
      <c r="AY489" s="159"/>
      <c r="AZ489" s="159"/>
      <c r="BA489" s="159"/>
      <c r="BB489" s="159"/>
      <c r="BC489" s="160"/>
      <c r="BD489" s="39"/>
      <c r="BE489" s="39"/>
      <c r="BF489" s="39"/>
      <c r="BG489" s="39"/>
      <c r="BH489" s="39"/>
      <c r="BI489" s="39"/>
      <c r="BJ489" s="39"/>
      <c r="BK489" s="39"/>
      <c r="BL489" s="39"/>
      <c r="BM489" s="39"/>
      <c r="BN489" s="39"/>
      <c r="BO489" s="39"/>
      <c r="BP489" s="39"/>
      <c r="BQ489" s="39"/>
      <c r="BR489" s="39"/>
      <c r="BS489" s="39"/>
      <c r="BT489" s="39"/>
      <c r="BU489" s="39"/>
    </row>
    <row r="490" spans="1:73" ht="12" customHeight="1">
      <c r="A490" s="292"/>
      <c r="B490" s="297"/>
      <c r="C490" s="30" t="s">
        <v>41</v>
      </c>
      <c r="D490" s="158">
        <f>D472*2</f>
        <v>0</v>
      </c>
      <c r="E490" s="159">
        <f t="shared" ref="E490:S490" si="26">E472*2</f>
        <v>0</v>
      </c>
      <c r="F490" s="159">
        <f t="shared" si="26"/>
        <v>0</v>
      </c>
      <c r="G490" s="159">
        <f t="shared" si="26"/>
        <v>0</v>
      </c>
      <c r="H490" s="159">
        <f t="shared" si="26"/>
        <v>0</v>
      </c>
      <c r="I490" s="159">
        <f t="shared" si="26"/>
        <v>0</v>
      </c>
      <c r="J490" s="159">
        <f t="shared" si="26"/>
        <v>0</v>
      </c>
      <c r="K490" s="159">
        <f t="shared" si="26"/>
        <v>0</v>
      </c>
      <c r="L490" s="159">
        <f t="shared" si="26"/>
        <v>0</v>
      </c>
      <c r="M490" s="159">
        <f t="shared" si="26"/>
        <v>4</v>
      </c>
      <c r="N490" s="159">
        <f t="shared" si="26"/>
        <v>2</v>
      </c>
      <c r="O490" s="159">
        <f t="shared" si="26"/>
        <v>0</v>
      </c>
      <c r="P490" s="159">
        <f t="shared" si="26"/>
        <v>0</v>
      </c>
      <c r="Q490" s="159">
        <f t="shared" si="26"/>
        <v>2</v>
      </c>
      <c r="R490" s="159">
        <f t="shared" si="26"/>
        <v>0</v>
      </c>
      <c r="S490" s="160">
        <f t="shared" si="26"/>
        <v>0</v>
      </c>
      <c r="T490" s="176"/>
      <c r="U490" s="51" t="s">
        <v>41</v>
      </c>
      <c r="V490" s="177"/>
      <c r="W490" s="52"/>
      <c r="X490" s="52"/>
      <c r="Y490" s="52"/>
      <c r="Z490" s="52"/>
      <c r="AA490" s="52"/>
      <c r="AB490" s="52"/>
      <c r="AC490" s="52"/>
      <c r="AD490" s="52"/>
      <c r="AE490" s="52"/>
      <c r="AF490" s="52"/>
      <c r="AG490" s="52"/>
      <c r="AH490" s="52"/>
      <c r="AI490" s="52"/>
      <c r="AJ490" s="52"/>
      <c r="AK490" s="52"/>
      <c r="AL490" s="176"/>
      <c r="AM490" s="51" t="s">
        <v>41</v>
      </c>
      <c r="AN490" s="177"/>
      <c r="AO490" s="52"/>
      <c r="AP490" s="52"/>
      <c r="AQ490" s="52"/>
      <c r="AR490" s="52"/>
      <c r="AS490" s="52"/>
      <c r="AT490" s="52"/>
      <c r="AU490" s="52"/>
      <c r="AV490" s="52"/>
      <c r="AW490" s="52"/>
      <c r="AX490" s="52"/>
      <c r="AY490" s="52"/>
      <c r="AZ490" s="52"/>
      <c r="BA490" s="52"/>
      <c r="BB490" s="52"/>
      <c r="BC490" s="178"/>
      <c r="BD490" s="39"/>
      <c r="BE490" s="39"/>
      <c r="BF490" s="39"/>
      <c r="BG490" s="39"/>
      <c r="BH490" s="39"/>
      <c r="BI490" s="39"/>
      <c r="BJ490" s="39"/>
      <c r="BK490" s="39"/>
      <c r="BL490" s="39"/>
      <c r="BM490" s="39"/>
      <c r="BN490" s="39"/>
      <c r="BO490" s="39"/>
      <c r="BP490" s="39"/>
      <c r="BQ490" s="39"/>
      <c r="BR490" s="39"/>
      <c r="BS490" s="39"/>
      <c r="BT490" s="39"/>
      <c r="BU490" s="39"/>
    </row>
    <row r="491" spans="1:73" ht="12" customHeight="1">
      <c r="A491" s="292" t="s">
        <v>286</v>
      </c>
      <c r="B491" s="296" t="s">
        <v>110</v>
      </c>
      <c r="C491" s="155" t="s">
        <v>191</v>
      </c>
      <c r="D491" s="156">
        <v>4</v>
      </c>
      <c r="E491" s="117"/>
      <c r="F491" s="117"/>
      <c r="G491" s="117">
        <v>2</v>
      </c>
      <c r="H491" s="117">
        <v>4</v>
      </c>
      <c r="I491" s="117">
        <v>10</v>
      </c>
      <c r="J491" s="117">
        <v>22</v>
      </c>
      <c r="K491" s="117">
        <v>16</v>
      </c>
      <c r="L491" s="117">
        <v>21</v>
      </c>
      <c r="M491" s="117">
        <v>10</v>
      </c>
      <c r="N491" s="117">
        <v>3</v>
      </c>
      <c r="O491" s="117">
        <v>9</v>
      </c>
      <c r="P491" s="117">
        <v>3</v>
      </c>
      <c r="Q491" s="117">
        <v>3</v>
      </c>
      <c r="R491" s="117">
        <v>1</v>
      </c>
      <c r="S491" s="119">
        <v>1</v>
      </c>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c r="BH491" s="39"/>
      <c r="BI491" s="39"/>
      <c r="BJ491" s="39"/>
      <c r="BK491" s="39"/>
      <c r="BL491" s="39"/>
      <c r="BM491" s="39"/>
      <c r="BN491" s="39"/>
      <c r="BO491" s="39"/>
      <c r="BP491" s="39"/>
      <c r="BQ491" s="39"/>
      <c r="BR491" s="39"/>
      <c r="BS491" s="39"/>
      <c r="BT491" s="39"/>
      <c r="BU491" s="39"/>
    </row>
    <row r="492" spans="1:73" ht="12" customHeight="1">
      <c r="A492" s="292" t="s">
        <v>286</v>
      </c>
      <c r="B492" s="297"/>
      <c r="C492" s="28" t="s">
        <v>220</v>
      </c>
      <c r="D492" s="120"/>
      <c r="E492" s="40"/>
      <c r="F492" s="40"/>
      <c r="G492" s="40"/>
      <c r="H492" s="40"/>
      <c r="I492" s="40"/>
      <c r="J492" s="40"/>
      <c r="K492" s="40"/>
      <c r="L492" s="40"/>
      <c r="M492" s="40"/>
      <c r="N492" s="40"/>
      <c r="O492" s="40"/>
      <c r="P492" s="40"/>
      <c r="Q492" s="40"/>
      <c r="R492" s="40"/>
      <c r="S492" s="122"/>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c r="BH492" s="39"/>
      <c r="BI492" s="39"/>
      <c r="BJ492" s="39"/>
      <c r="BK492" s="39"/>
      <c r="BL492" s="39"/>
      <c r="BM492" s="39"/>
      <c r="BN492" s="39"/>
      <c r="BO492" s="39"/>
      <c r="BP492" s="39"/>
      <c r="BQ492" s="39"/>
      <c r="BR492" s="39"/>
      <c r="BS492" s="39"/>
      <c r="BT492" s="39"/>
      <c r="BU492" s="39"/>
    </row>
    <row r="493" spans="1:73" ht="12" customHeight="1">
      <c r="A493" s="292" t="s">
        <v>286</v>
      </c>
      <c r="B493" s="297"/>
      <c r="C493" s="28" t="s">
        <v>221</v>
      </c>
      <c r="D493" s="120"/>
      <c r="E493" s="40"/>
      <c r="F493" s="40"/>
      <c r="G493" s="40"/>
      <c r="H493" s="40"/>
      <c r="I493" s="40"/>
      <c r="J493" s="40"/>
      <c r="K493" s="40"/>
      <c r="L493" s="40"/>
      <c r="M493" s="40"/>
      <c r="N493" s="40"/>
      <c r="O493" s="40"/>
      <c r="P493" s="40">
        <v>2</v>
      </c>
      <c r="Q493" s="40"/>
      <c r="R493" s="40"/>
      <c r="S493" s="122"/>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9"/>
      <c r="BQ493" s="39"/>
      <c r="BR493" s="39"/>
      <c r="BS493" s="39"/>
      <c r="BT493" s="39"/>
      <c r="BU493" s="39"/>
    </row>
    <row r="494" spans="1:73" ht="12" customHeight="1">
      <c r="A494" s="292" t="s">
        <v>286</v>
      </c>
      <c r="B494" s="297"/>
      <c r="C494" s="28" t="s">
        <v>222</v>
      </c>
      <c r="D494" s="120"/>
      <c r="E494" s="40"/>
      <c r="F494" s="40"/>
      <c r="G494" s="40"/>
      <c r="H494" s="40"/>
      <c r="I494" s="40"/>
      <c r="J494" s="40"/>
      <c r="K494" s="40"/>
      <c r="L494" s="40"/>
      <c r="M494" s="40"/>
      <c r="N494" s="40"/>
      <c r="O494" s="40"/>
      <c r="P494" s="40"/>
      <c r="Q494" s="40"/>
      <c r="R494" s="40"/>
      <c r="S494" s="122"/>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c r="BR494" s="39"/>
      <c r="BS494" s="39"/>
      <c r="BT494" s="39"/>
      <c r="BU494" s="39"/>
    </row>
    <row r="495" spans="1:73" ht="12" customHeight="1">
      <c r="A495" s="292" t="s">
        <v>286</v>
      </c>
      <c r="B495" s="297"/>
      <c r="C495" s="116" t="s">
        <v>226</v>
      </c>
      <c r="D495" s="123"/>
      <c r="E495" s="39"/>
      <c r="F495" s="39"/>
      <c r="G495" s="39"/>
      <c r="H495" s="39"/>
      <c r="I495" s="39"/>
      <c r="J495" s="39"/>
      <c r="K495" s="39"/>
      <c r="L495" s="39"/>
      <c r="M495" s="39"/>
      <c r="N495" s="39"/>
      <c r="O495" s="39"/>
      <c r="P495" s="39"/>
      <c r="Q495" s="39">
        <v>1</v>
      </c>
      <c r="R495" s="39"/>
      <c r="S495" s="124"/>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c r="BR495" s="39"/>
      <c r="BS495" s="39"/>
      <c r="BT495" s="39"/>
      <c r="BU495" s="39"/>
    </row>
    <row r="496" spans="1:73" ht="12" customHeight="1">
      <c r="A496" s="292" t="s">
        <v>286</v>
      </c>
      <c r="B496" s="297"/>
      <c r="C496" s="116" t="s">
        <v>224</v>
      </c>
      <c r="D496" s="123"/>
      <c r="E496" s="39"/>
      <c r="F496" s="39"/>
      <c r="G496" s="39"/>
      <c r="H496" s="39"/>
      <c r="I496" s="39"/>
      <c r="J496" s="39"/>
      <c r="K496" s="39"/>
      <c r="L496" s="39"/>
      <c r="M496" s="39"/>
      <c r="N496" s="39"/>
      <c r="O496" s="39"/>
      <c r="P496" s="39"/>
      <c r="Q496" s="39"/>
      <c r="R496" s="39"/>
      <c r="S496" s="124"/>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c r="BR496" s="39"/>
      <c r="BS496" s="39"/>
      <c r="BT496" s="39"/>
      <c r="BU496" s="39"/>
    </row>
    <row r="497" spans="1:73" ht="12" customHeight="1">
      <c r="A497" s="292" t="s">
        <v>286</v>
      </c>
      <c r="B497" s="297"/>
      <c r="C497" s="28" t="s">
        <v>307</v>
      </c>
      <c r="D497" s="120"/>
      <c r="E497" s="40"/>
      <c r="F497" s="40"/>
      <c r="G497" s="40"/>
      <c r="H497" s="40"/>
      <c r="I497" s="40"/>
      <c r="J497" s="40"/>
      <c r="K497" s="40"/>
      <c r="L497" s="40"/>
      <c r="M497" s="40"/>
      <c r="N497" s="40"/>
      <c r="O497" s="40"/>
      <c r="P497" s="40">
        <v>37</v>
      </c>
      <c r="Q497" s="40"/>
      <c r="R497" s="40"/>
      <c r="S497" s="122">
        <v>3</v>
      </c>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9"/>
      <c r="BQ497" s="39"/>
      <c r="BR497" s="39"/>
      <c r="BS497" s="39"/>
      <c r="BT497" s="39"/>
      <c r="BU497" s="39"/>
    </row>
    <row r="498" spans="1:73" ht="12" customHeight="1">
      <c r="A498" s="292" t="s">
        <v>286</v>
      </c>
      <c r="B498" s="297"/>
      <c r="C498" s="28" t="s">
        <v>216</v>
      </c>
      <c r="D498" s="120"/>
      <c r="E498" s="121"/>
      <c r="F498" s="121">
        <v>5</v>
      </c>
      <c r="G498" s="121">
        <v>1</v>
      </c>
      <c r="H498" s="121">
        <v>2</v>
      </c>
      <c r="I498" s="121">
        <v>1</v>
      </c>
      <c r="J498" s="121">
        <v>3</v>
      </c>
      <c r="K498" s="121">
        <v>1</v>
      </c>
      <c r="L498" s="121">
        <v>1</v>
      </c>
      <c r="M498" s="121"/>
      <c r="N498" s="121"/>
      <c r="O498" s="121">
        <v>3</v>
      </c>
      <c r="P498" s="121"/>
      <c r="Q498" s="121"/>
      <c r="R498" s="121"/>
      <c r="S498" s="122"/>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row>
    <row r="499" spans="1:73" ht="12" customHeight="1">
      <c r="A499" s="292" t="s">
        <v>286</v>
      </c>
      <c r="B499" s="297"/>
      <c r="C499" s="28" t="s">
        <v>217</v>
      </c>
      <c r="D499" s="120"/>
      <c r="E499" s="121"/>
      <c r="F499" s="121"/>
      <c r="G499" s="121"/>
      <c r="H499" s="121"/>
      <c r="I499" s="121"/>
      <c r="J499" s="121"/>
      <c r="K499" s="121"/>
      <c r="L499" s="121"/>
      <c r="M499" s="121"/>
      <c r="N499" s="121"/>
      <c r="O499" s="121"/>
      <c r="P499" s="121"/>
      <c r="Q499" s="121"/>
      <c r="R499" s="121"/>
      <c r="S499" s="122"/>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c r="BR499" s="39"/>
      <c r="BS499" s="39"/>
      <c r="BT499" s="39"/>
      <c r="BU499" s="39"/>
    </row>
    <row r="500" spans="1:73" ht="12" customHeight="1">
      <c r="A500" s="292" t="s">
        <v>286</v>
      </c>
      <c r="B500" s="297"/>
      <c r="C500" s="116" t="s">
        <v>288</v>
      </c>
      <c r="D500" s="123"/>
      <c r="E500" s="39"/>
      <c r="F500" s="39">
        <v>1</v>
      </c>
      <c r="G500" s="39"/>
      <c r="H500" s="39"/>
      <c r="I500" s="39"/>
      <c r="J500" s="39">
        <v>2</v>
      </c>
      <c r="K500" s="39">
        <v>1</v>
      </c>
      <c r="L500" s="39">
        <v>1</v>
      </c>
      <c r="M500" s="39"/>
      <c r="N500" s="39"/>
      <c r="O500" s="39"/>
      <c r="P500" s="39"/>
      <c r="Q500" s="39"/>
      <c r="R500" s="39"/>
      <c r="S500" s="124"/>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39"/>
    </row>
    <row r="501" spans="1:73" ht="12" customHeight="1">
      <c r="A501" s="292" t="s">
        <v>286</v>
      </c>
      <c r="B501" s="297"/>
      <c r="C501" s="116" t="s">
        <v>289</v>
      </c>
      <c r="D501" s="123"/>
      <c r="E501" s="39"/>
      <c r="F501" s="39"/>
      <c r="G501" s="39"/>
      <c r="H501" s="39"/>
      <c r="I501" s="39"/>
      <c r="J501" s="39"/>
      <c r="K501" s="39"/>
      <c r="L501" s="39"/>
      <c r="M501" s="39"/>
      <c r="N501" s="39"/>
      <c r="O501" s="39"/>
      <c r="P501" s="39"/>
      <c r="Q501" s="39"/>
      <c r="R501" s="39"/>
      <c r="S501" s="124"/>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c r="BR501" s="39"/>
      <c r="BS501" s="39"/>
      <c r="BT501" s="39"/>
      <c r="BU501" s="39"/>
    </row>
    <row r="502" spans="1:73" ht="12" customHeight="1">
      <c r="A502" s="292" t="s">
        <v>286</v>
      </c>
      <c r="B502" s="297"/>
      <c r="C502" s="28" t="s">
        <v>290</v>
      </c>
      <c r="D502" s="120">
        <v>242</v>
      </c>
      <c r="E502" s="121">
        <v>290</v>
      </c>
      <c r="F502" s="121">
        <v>303</v>
      </c>
      <c r="G502" s="121">
        <v>212</v>
      </c>
      <c r="H502" s="121">
        <v>142</v>
      </c>
      <c r="I502" s="121">
        <v>167</v>
      </c>
      <c r="J502" s="121">
        <v>190</v>
      </c>
      <c r="K502" s="121">
        <v>167</v>
      </c>
      <c r="L502" s="121">
        <v>131</v>
      </c>
      <c r="M502" s="121">
        <v>92</v>
      </c>
      <c r="N502" s="121">
        <v>35</v>
      </c>
      <c r="O502" s="121">
        <v>45</v>
      </c>
      <c r="P502" s="121"/>
      <c r="Q502" s="121">
        <v>25</v>
      </c>
      <c r="R502" s="121">
        <v>27</v>
      </c>
      <c r="S502" s="122">
        <v>17</v>
      </c>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c r="BR502" s="39"/>
      <c r="BS502" s="39"/>
      <c r="BT502" s="39"/>
      <c r="BU502" s="39"/>
    </row>
    <row r="503" spans="1:73" ht="12" customHeight="1">
      <c r="A503" s="292" t="s">
        <v>286</v>
      </c>
      <c r="B503" s="297"/>
      <c r="C503" s="116" t="s">
        <v>228</v>
      </c>
      <c r="D503" s="123">
        <v>5</v>
      </c>
      <c r="E503" s="39"/>
      <c r="F503" s="39">
        <v>5</v>
      </c>
      <c r="G503" s="39">
        <v>3</v>
      </c>
      <c r="H503" s="39">
        <v>5</v>
      </c>
      <c r="I503" s="39">
        <v>6</v>
      </c>
      <c r="J503" s="39">
        <v>20</v>
      </c>
      <c r="K503" s="39">
        <v>10</v>
      </c>
      <c r="L503" s="39">
        <v>15</v>
      </c>
      <c r="M503" s="39"/>
      <c r="N503" s="39">
        <v>3</v>
      </c>
      <c r="O503" s="39"/>
      <c r="P503" s="39"/>
      <c r="Q503" s="39">
        <v>2</v>
      </c>
      <c r="R503" s="39">
        <v>2</v>
      </c>
      <c r="S503" s="124">
        <v>3</v>
      </c>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row>
    <row r="504" spans="1:73" ht="12" customHeight="1">
      <c r="A504" s="292" t="s">
        <v>286</v>
      </c>
      <c r="B504" s="297"/>
      <c r="C504" s="116" t="s">
        <v>229</v>
      </c>
      <c r="D504" s="123"/>
      <c r="E504" s="39"/>
      <c r="F504" s="39"/>
      <c r="G504" s="39"/>
      <c r="H504" s="39"/>
      <c r="I504" s="39"/>
      <c r="J504" s="39"/>
      <c r="K504" s="39"/>
      <c r="L504" s="39"/>
      <c r="M504" s="39"/>
      <c r="N504" s="39"/>
      <c r="O504" s="39"/>
      <c r="P504" s="39"/>
      <c r="Q504" s="39">
        <v>2</v>
      </c>
      <c r="R504" s="39"/>
      <c r="S504" s="124"/>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39"/>
    </row>
    <row r="505" spans="1:73" ht="12" customHeight="1">
      <c r="A505" s="292" t="s">
        <v>286</v>
      </c>
      <c r="B505" s="297"/>
      <c r="C505" s="116" t="s">
        <v>230</v>
      </c>
      <c r="D505" s="123"/>
      <c r="E505" s="39"/>
      <c r="F505" s="39"/>
      <c r="G505" s="39"/>
      <c r="H505" s="39"/>
      <c r="I505" s="39"/>
      <c r="J505" s="39"/>
      <c r="K505" s="39"/>
      <c r="L505" s="39"/>
      <c r="M505" s="39"/>
      <c r="N505" s="39"/>
      <c r="O505" s="39"/>
      <c r="P505" s="39"/>
      <c r="Q505" s="39"/>
      <c r="R505" s="39"/>
      <c r="S505" s="124"/>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row>
    <row r="506" spans="1:73" ht="12" customHeight="1">
      <c r="A506" s="292" t="s">
        <v>286</v>
      </c>
      <c r="B506" s="297"/>
      <c r="C506" s="116" t="s">
        <v>231</v>
      </c>
      <c r="D506" s="123"/>
      <c r="E506" s="39"/>
      <c r="F506" s="39"/>
      <c r="G506" s="39"/>
      <c r="H506" s="39"/>
      <c r="I506" s="39"/>
      <c r="J506" s="39"/>
      <c r="K506" s="39"/>
      <c r="L506" s="39"/>
      <c r="M506" s="39"/>
      <c r="N506" s="39"/>
      <c r="O506" s="39"/>
      <c r="P506" s="39"/>
      <c r="Q506" s="39"/>
      <c r="R506" s="39"/>
      <c r="S506" s="124"/>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row>
    <row r="507" spans="1:73" ht="12" customHeight="1">
      <c r="A507" s="292" t="s">
        <v>286</v>
      </c>
      <c r="B507" s="297"/>
      <c r="C507" s="116" t="s">
        <v>232</v>
      </c>
      <c r="D507" s="123"/>
      <c r="E507" s="39"/>
      <c r="F507" s="39"/>
      <c r="G507" s="39"/>
      <c r="H507" s="39"/>
      <c r="I507" s="39"/>
      <c r="J507" s="39"/>
      <c r="K507" s="39"/>
      <c r="L507" s="39"/>
      <c r="M507" s="39"/>
      <c r="N507" s="39"/>
      <c r="O507" s="39"/>
      <c r="P507" s="39"/>
      <c r="Q507" s="39"/>
      <c r="R507" s="39"/>
      <c r="S507" s="124"/>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c r="BR507" s="39"/>
      <c r="BS507" s="39"/>
      <c r="BT507" s="39"/>
      <c r="BU507" s="39"/>
    </row>
    <row r="508" spans="1:73" ht="12" customHeight="1">
      <c r="A508" s="292" t="s">
        <v>286</v>
      </c>
      <c r="B508" s="297"/>
      <c r="C508" s="116" t="s">
        <v>233</v>
      </c>
      <c r="D508" s="123"/>
      <c r="E508" s="39"/>
      <c r="F508" s="39"/>
      <c r="G508" s="39"/>
      <c r="H508" s="39"/>
      <c r="I508" s="39"/>
      <c r="J508" s="39"/>
      <c r="K508" s="39"/>
      <c r="L508" s="39"/>
      <c r="M508" s="39"/>
      <c r="N508" s="39"/>
      <c r="O508" s="39"/>
      <c r="P508" s="39"/>
      <c r="Q508" s="39"/>
      <c r="R508" s="39"/>
      <c r="S508" s="124"/>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c r="BR508" s="39"/>
      <c r="BS508" s="39"/>
      <c r="BT508" s="39"/>
      <c r="BU508" s="39"/>
    </row>
    <row r="509" spans="1:73" ht="12" customHeight="1">
      <c r="A509" s="292" t="s">
        <v>286</v>
      </c>
      <c r="B509" s="297"/>
      <c r="C509" s="157" t="s">
        <v>234</v>
      </c>
      <c r="D509" s="147"/>
      <c r="E509" s="148"/>
      <c r="F509" s="148"/>
      <c r="G509" s="148"/>
      <c r="H509" s="148"/>
      <c r="I509" s="148"/>
      <c r="J509" s="148"/>
      <c r="K509" s="148"/>
      <c r="L509" s="148"/>
      <c r="M509" s="148"/>
      <c r="N509" s="148"/>
      <c r="O509" s="148"/>
      <c r="P509" s="148"/>
      <c r="Q509" s="148"/>
      <c r="R509" s="148"/>
      <c r="S509" s="14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c r="BR509" s="39"/>
      <c r="BS509" s="39"/>
      <c r="BT509" s="39"/>
      <c r="BU509" s="39"/>
    </row>
    <row r="510" spans="1:73" ht="12" customHeight="1">
      <c r="A510" s="292" t="s">
        <v>286</v>
      </c>
      <c r="B510" s="297"/>
      <c r="C510" s="116" t="s">
        <v>10</v>
      </c>
      <c r="D510" s="123">
        <v>12</v>
      </c>
      <c r="E510" s="39">
        <v>2</v>
      </c>
      <c r="F510" s="39">
        <v>13</v>
      </c>
      <c r="G510" s="39">
        <v>11</v>
      </c>
      <c r="H510" s="39">
        <v>12</v>
      </c>
      <c r="I510" s="39">
        <v>12</v>
      </c>
      <c r="J510" s="39"/>
      <c r="K510" s="39"/>
      <c r="L510" s="39"/>
      <c r="M510" s="39"/>
      <c r="N510" s="39"/>
      <c r="O510" s="39"/>
      <c r="P510" s="39"/>
      <c r="Q510" s="39"/>
      <c r="R510" s="39"/>
      <c r="S510" s="124"/>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row>
    <row r="511" spans="1:73" ht="12" customHeight="1">
      <c r="A511" s="292" t="s">
        <v>286</v>
      </c>
      <c r="B511" s="297"/>
      <c r="C511" s="116" t="s">
        <v>241</v>
      </c>
      <c r="D511" s="123"/>
      <c r="E511" s="39"/>
      <c r="F511" s="39"/>
      <c r="G511" s="39"/>
      <c r="H511" s="39"/>
      <c r="I511" s="39"/>
      <c r="J511" s="39"/>
      <c r="K511" s="39">
        <v>1</v>
      </c>
      <c r="L511" s="39">
        <v>1</v>
      </c>
      <c r="M511" s="39"/>
      <c r="N511" s="39"/>
      <c r="O511" s="39"/>
      <c r="P511" s="39"/>
      <c r="Q511" s="39"/>
      <c r="R511" s="39"/>
      <c r="S511" s="124"/>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row>
    <row r="512" spans="1:73" ht="12" customHeight="1">
      <c r="A512" s="292" t="s">
        <v>286</v>
      </c>
      <c r="B512" s="297"/>
      <c r="C512" s="116" t="s">
        <v>237</v>
      </c>
      <c r="D512" s="123"/>
      <c r="E512" s="39"/>
      <c r="F512" s="39"/>
      <c r="G512" s="39"/>
      <c r="H512" s="39"/>
      <c r="I512" s="39"/>
      <c r="J512" s="39"/>
      <c r="K512" s="39"/>
      <c r="L512" s="39"/>
      <c r="M512" s="39"/>
      <c r="N512" s="39"/>
      <c r="O512" s="39"/>
      <c r="P512" s="39"/>
      <c r="Q512" s="39"/>
      <c r="R512" s="39"/>
      <c r="S512" s="124"/>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c r="BR512" s="39"/>
      <c r="BS512" s="39"/>
      <c r="BT512" s="39"/>
      <c r="BU512" s="39"/>
    </row>
    <row r="513" spans="1:73" ht="12" customHeight="1">
      <c r="A513" s="292" t="s">
        <v>286</v>
      </c>
      <c r="B513" s="297"/>
      <c r="C513" s="116" t="s">
        <v>13</v>
      </c>
      <c r="D513" s="123"/>
      <c r="E513" s="39"/>
      <c r="F513" s="39"/>
      <c r="G513" s="39"/>
      <c r="H513" s="39"/>
      <c r="I513" s="39"/>
      <c r="J513" s="39"/>
      <c r="K513" s="39"/>
      <c r="L513" s="39"/>
      <c r="M513" s="39"/>
      <c r="N513" s="39"/>
      <c r="O513" s="39"/>
      <c r="P513" s="39"/>
      <c r="Q513" s="39"/>
      <c r="R513" s="39"/>
      <c r="S513" s="124"/>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row>
    <row r="514" spans="1:73" ht="12" customHeight="1">
      <c r="A514" s="292" t="s">
        <v>286</v>
      </c>
      <c r="B514" s="297"/>
      <c r="C514" s="116" t="s">
        <v>238</v>
      </c>
      <c r="D514" s="123"/>
      <c r="E514" s="39"/>
      <c r="F514" s="39"/>
      <c r="G514" s="39"/>
      <c r="H514" s="39"/>
      <c r="I514" s="39"/>
      <c r="J514" s="39">
        <v>2</v>
      </c>
      <c r="K514" s="39">
        <v>2</v>
      </c>
      <c r="L514" s="39">
        <v>3</v>
      </c>
      <c r="M514" s="39"/>
      <c r="N514" s="39">
        <v>1</v>
      </c>
      <c r="O514" s="39"/>
      <c r="P514" s="39"/>
      <c r="Q514" s="39"/>
      <c r="R514" s="39"/>
      <c r="S514" s="124">
        <v>1</v>
      </c>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row>
    <row r="515" spans="1:73" ht="12" customHeight="1">
      <c r="A515" s="292" t="s">
        <v>286</v>
      </c>
      <c r="B515" s="297"/>
      <c r="C515" s="136" t="s">
        <v>291</v>
      </c>
      <c r="D515" s="120">
        <v>3</v>
      </c>
      <c r="E515" s="121">
        <v>3</v>
      </c>
      <c r="F515" s="121">
        <v>2</v>
      </c>
      <c r="G515" s="121">
        <v>3</v>
      </c>
      <c r="H515" s="121">
        <v>8</v>
      </c>
      <c r="I515" s="121">
        <v>10</v>
      </c>
      <c r="J515" s="121">
        <v>5</v>
      </c>
      <c r="K515" s="121">
        <v>7</v>
      </c>
      <c r="L515" s="121">
        <v>1</v>
      </c>
      <c r="M515" s="121">
        <v>2</v>
      </c>
      <c r="N515" s="121">
        <v>2</v>
      </c>
      <c r="O515" s="121"/>
      <c r="P515" s="121"/>
      <c r="Q515" s="121"/>
      <c r="R515" s="121"/>
      <c r="S515" s="122"/>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row>
    <row r="516" spans="1:73" ht="12" customHeight="1">
      <c r="A516" s="292" t="s">
        <v>286</v>
      </c>
      <c r="B516" s="297"/>
      <c r="C516" s="136" t="s">
        <v>292</v>
      </c>
      <c r="D516" s="120"/>
      <c r="E516" s="121"/>
      <c r="F516" s="121"/>
      <c r="G516" s="121"/>
      <c r="H516" s="121"/>
      <c r="I516" s="121"/>
      <c r="J516" s="121"/>
      <c r="K516" s="121"/>
      <c r="L516" s="121"/>
      <c r="M516" s="121"/>
      <c r="N516" s="121"/>
      <c r="O516" s="121"/>
      <c r="P516" s="121"/>
      <c r="Q516" s="121"/>
      <c r="R516" s="121"/>
      <c r="S516" s="122"/>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row>
    <row r="517" spans="1:73" ht="12" customHeight="1">
      <c r="A517" s="292" t="s">
        <v>286</v>
      </c>
      <c r="B517" s="297"/>
      <c r="C517" s="136" t="s">
        <v>293</v>
      </c>
      <c r="D517" s="120"/>
      <c r="E517" s="121"/>
      <c r="F517" s="121"/>
      <c r="G517" s="121"/>
      <c r="H517" s="121"/>
      <c r="I517" s="121"/>
      <c r="J517" s="121"/>
      <c r="K517" s="121"/>
      <c r="L517" s="121"/>
      <c r="M517" s="121"/>
      <c r="N517" s="121"/>
      <c r="O517" s="121"/>
      <c r="P517" s="121"/>
      <c r="Q517" s="121"/>
      <c r="R517" s="121"/>
      <c r="S517" s="122"/>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row>
    <row r="518" spans="1:73" ht="12" customHeight="1">
      <c r="A518" s="292" t="s">
        <v>286</v>
      </c>
      <c r="B518" s="297"/>
      <c r="C518" s="136" t="s">
        <v>294</v>
      </c>
      <c r="D518" s="120"/>
      <c r="E518" s="121"/>
      <c r="F518" s="121"/>
      <c r="G518" s="121"/>
      <c r="H518" s="121"/>
      <c r="I518" s="121"/>
      <c r="J518" s="121"/>
      <c r="K518" s="121"/>
      <c r="L518" s="121"/>
      <c r="M518" s="121"/>
      <c r="N518" s="121"/>
      <c r="O518" s="121"/>
      <c r="P518" s="121"/>
      <c r="Q518" s="121"/>
      <c r="R518" s="121"/>
      <c r="S518" s="122"/>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row>
    <row r="519" spans="1:73" ht="12" customHeight="1">
      <c r="A519" s="292" t="s">
        <v>286</v>
      </c>
      <c r="B519" s="297"/>
      <c r="C519" s="136" t="s">
        <v>303</v>
      </c>
      <c r="D519" s="120">
        <v>7</v>
      </c>
      <c r="E519" s="121">
        <v>5</v>
      </c>
      <c r="F519" s="121">
        <v>5</v>
      </c>
      <c r="G519" s="121">
        <v>9</v>
      </c>
      <c r="H519" s="121">
        <v>7</v>
      </c>
      <c r="I519" s="121">
        <v>4</v>
      </c>
      <c r="J519" s="121">
        <v>1</v>
      </c>
      <c r="K519" s="121">
        <v>3</v>
      </c>
      <c r="L519" s="121"/>
      <c r="M519" s="121"/>
      <c r="N519" s="121"/>
      <c r="O519" s="121"/>
      <c r="P519" s="121"/>
      <c r="Q519" s="121"/>
      <c r="R519" s="121"/>
      <c r="S519" s="122"/>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row>
    <row r="520" spans="1:73" ht="12" customHeight="1">
      <c r="A520" s="292" t="s">
        <v>286</v>
      </c>
      <c r="B520" s="297"/>
      <c r="C520" s="136" t="s">
        <v>295</v>
      </c>
      <c r="D520" s="120"/>
      <c r="E520" s="121"/>
      <c r="F520" s="121"/>
      <c r="G520" s="121"/>
      <c r="H520" s="121"/>
      <c r="I520" s="201"/>
      <c r="J520" s="121"/>
      <c r="K520" s="121"/>
      <c r="L520" s="121"/>
      <c r="M520" s="121"/>
      <c r="N520" s="121"/>
      <c r="O520" s="121"/>
      <c r="P520" s="121"/>
      <c r="Q520" s="121"/>
      <c r="R520" s="121"/>
      <c r="S520" s="122"/>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row>
    <row r="521" spans="1:73" ht="12" customHeight="1">
      <c r="A521" s="292" t="s">
        <v>286</v>
      </c>
      <c r="B521" s="297"/>
      <c r="C521" s="136" t="s">
        <v>296</v>
      </c>
      <c r="D521" s="120"/>
      <c r="E521" s="121"/>
      <c r="F521" s="121"/>
      <c r="G521" s="121"/>
      <c r="H521" s="121"/>
      <c r="I521" s="121"/>
      <c r="J521" s="121"/>
      <c r="K521" s="121"/>
      <c r="L521" s="121"/>
      <c r="M521" s="121"/>
      <c r="N521" s="121"/>
      <c r="O521" s="121"/>
      <c r="P521" s="121"/>
      <c r="Q521" s="121"/>
      <c r="R521" s="121"/>
      <c r="S521" s="122"/>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row>
    <row r="522" spans="1:73" ht="12" customHeight="1">
      <c r="A522" s="292" t="s">
        <v>286</v>
      </c>
      <c r="B522" s="297"/>
      <c r="C522" s="136" t="s">
        <v>48</v>
      </c>
      <c r="D522" s="120"/>
      <c r="E522" s="121"/>
      <c r="F522" s="121"/>
      <c r="G522" s="121"/>
      <c r="H522" s="121"/>
      <c r="I522" s="121"/>
      <c r="J522" s="121"/>
      <c r="K522" s="121"/>
      <c r="L522" s="121"/>
      <c r="M522" s="121"/>
      <c r="N522" s="121"/>
      <c r="O522" s="121"/>
      <c r="P522" s="121"/>
      <c r="Q522" s="121"/>
      <c r="R522" s="121"/>
      <c r="S522" s="122"/>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row>
    <row r="523" spans="1:73" ht="12" customHeight="1">
      <c r="A523" s="292" t="s">
        <v>286</v>
      </c>
      <c r="B523" s="297"/>
      <c r="C523" s="136" t="s">
        <v>49</v>
      </c>
      <c r="D523" s="120"/>
      <c r="E523" s="40"/>
      <c r="F523" s="40"/>
      <c r="G523" s="40"/>
      <c r="H523" s="40"/>
      <c r="I523" s="40"/>
      <c r="J523" s="40"/>
      <c r="K523" s="40"/>
      <c r="L523" s="40"/>
      <c r="M523" s="40"/>
      <c r="N523" s="40"/>
      <c r="O523" s="40"/>
      <c r="P523" s="40"/>
      <c r="Q523" s="40"/>
      <c r="R523" s="40"/>
      <c r="S523" s="122"/>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c r="BR523" s="39"/>
      <c r="BS523" s="39"/>
      <c r="BT523" s="39"/>
      <c r="BU523" s="39"/>
    </row>
    <row r="524" spans="1:73" ht="12" customHeight="1">
      <c r="A524" s="292" t="s">
        <v>286</v>
      </c>
      <c r="B524" s="297"/>
      <c r="C524" s="116" t="s">
        <v>297</v>
      </c>
      <c r="D524" s="123"/>
      <c r="E524" s="39">
        <v>1</v>
      </c>
      <c r="F524" s="39"/>
      <c r="G524" s="39">
        <v>3</v>
      </c>
      <c r="H524" s="39">
        <v>5</v>
      </c>
      <c r="I524" s="39">
        <v>3</v>
      </c>
      <c r="J524" s="39">
        <v>7</v>
      </c>
      <c r="K524" s="39">
        <v>2</v>
      </c>
      <c r="L524" s="39">
        <v>6</v>
      </c>
      <c r="M524" s="39">
        <v>1</v>
      </c>
      <c r="N524" s="39"/>
      <c r="O524" s="39"/>
      <c r="P524" s="39">
        <v>1</v>
      </c>
      <c r="Q524" s="39"/>
      <c r="R524" s="39">
        <v>1</v>
      </c>
      <c r="S524" s="124"/>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row>
    <row r="525" spans="1:73" ht="12" customHeight="1">
      <c r="A525" s="292" t="s">
        <v>286</v>
      </c>
      <c r="B525" s="297"/>
      <c r="C525" s="116" t="s">
        <v>298</v>
      </c>
      <c r="D525" s="123"/>
      <c r="E525" s="39"/>
      <c r="F525" s="39"/>
      <c r="G525" s="39"/>
      <c r="H525" s="39"/>
      <c r="I525" s="39"/>
      <c r="J525" s="39"/>
      <c r="K525" s="39"/>
      <c r="L525" s="39"/>
      <c r="M525" s="39"/>
      <c r="N525" s="39"/>
      <c r="O525" s="39"/>
      <c r="P525" s="39"/>
      <c r="Q525" s="39"/>
      <c r="R525" s="39"/>
      <c r="S525" s="124"/>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row>
    <row r="526" spans="1:73" ht="12" customHeight="1">
      <c r="A526" s="292" t="s">
        <v>286</v>
      </c>
      <c r="B526" s="297"/>
      <c r="C526" s="116" t="s">
        <v>299</v>
      </c>
      <c r="D526" s="123"/>
      <c r="E526" s="39"/>
      <c r="F526" s="39"/>
      <c r="G526" s="39"/>
      <c r="H526" s="39"/>
      <c r="I526" s="39"/>
      <c r="J526" s="39"/>
      <c r="K526" s="39"/>
      <c r="L526" s="39"/>
      <c r="M526" s="39"/>
      <c r="N526" s="39"/>
      <c r="O526" s="39"/>
      <c r="P526" s="39"/>
      <c r="Q526" s="39"/>
      <c r="R526" s="39"/>
      <c r="S526" s="124"/>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row>
    <row r="527" spans="1:73" ht="12" customHeight="1">
      <c r="A527" s="292" t="s">
        <v>286</v>
      </c>
      <c r="B527" s="297"/>
      <c r="C527" s="157" t="s">
        <v>300</v>
      </c>
      <c r="D527" s="147"/>
      <c r="E527" s="148"/>
      <c r="F527" s="148"/>
      <c r="G527" s="148"/>
      <c r="H527" s="148"/>
      <c r="I527" s="148"/>
      <c r="J527" s="148"/>
      <c r="K527" s="148"/>
      <c r="L527" s="148"/>
      <c r="M527" s="148"/>
      <c r="N527" s="148"/>
      <c r="O527" s="148"/>
      <c r="P527" s="148"/>
      <c r="Q527" s="148"/>
      <c r="R527" s="148"/>
      <c r="S527" s="14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row>
    <row r="528" spans="1:73" ht="12" customHeight="1">
      <c r="A528" s="292" t="s">
        <v>286</v>
      </c>
      <c r="B528" s="297"/>
      <c r="C528" s="28" t="s">
        <v>37</v>
      </c>
      <c r="D528" s="120"/>
      <c r="E528" s="121"/>
      <c r="F528" s="121"/>
      <c r="G528" s="121"/>
      <c r="H528" s="121"/>
      <c r="I528" s="121"/>
      <c r="J528" s="121"/>
      <c r="K528" s="121"/>
      <c r="L528" s="121"/>
      <c r="M528" s="121"/>
      <c r="N528" s="121"/>
      <c r="O528" s="121"/>
      <c r="P528" s="121"/>
      <c r="Q528" s="121"/>
      <c r="R528" s="121"/>
      <c r="S528" s="122"/>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row>
    <row r="529" spans="1:73" ht="12" customHeight="1">
      <c r="A529" s="292" t="s">
        <v>286</v>
      </c>
      <c r="B529" s="297"/>
      <c r="C529" s="28" t="s">
        <v>38</v>
      </c>
      <c r="D529" s="120"/>
      <c r="E529" s="121"/>
      <c r="F529" s="121"/>
      <c r="G529" s="121"/>
      <c r="H529" s="121"/>
      <c r="I529" s="121"/>
      <c r="J529" s="121"/>
      <c r="K529" s="121"/>
      <c r="L529" s="121"/>
      <c r="M529" s="121"/>
      <c r="N529" s="121"/>
      <c r="O529" s="121"/>
      <c r="P529" s="121"/>
      <c r="Q529" s="121"/>
      <c r="R529" s="121"/>
      <c r="S529" s="122"/>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row>
    <row r="530" spans="1:73" ht="12" customHeight="1">
      <c r="A530" s="292" t="s">
        <v>286</v>
      </c>
      <c r="B530" s="297"/>
      <c r="C530" s="28" t="s">
        <v>39</v>
      </c>
      <c r="D530" s="120"/>
      <c r="E530" s="121"/>
      <c r="F530" s="121"/>
      <c r="G530" s="121"/>
      <c r="H530" s="121"/>
      <c r="I530" s="121"/>
      <c r="J530" s="121"/>
      <c r="K530" s="121"/>
      <c r="L530" s="121"/>
      <c r="M530" s="121"/>
      <c r="N530" s="121"/>
      <c r="O530" s="121"/>
      <c r="P530" s="121"/>
      <c r="Q530" s="121"/>
      <c r="R530" s="121"/>
      <c r="S530" s="122"/>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row>
    <row r="531" spans="1:73" ht="12" customHeight="1">
      <c r="A531" s="292" t="s">
        <v>286</v>
      </c>
      <c r="B531" s="297"/>
      <c r="C531" s="28" t="s">
        <v>40</v>
      </c>
      <c r="D531" s="120"/>
      <c r="E531" s="121"/>
      <c r="F531" s="121"/>
      <c r="G531" s="121"/>
      <c r="H531" s="121"/>
      <c r="I531" s="121"/>
      <c r="J531" s="121"/>
      <c r="K531" s="121"/>
      <c r="L531" s="121"/>
      <c r="M531" s="121"/>
      <c r="N531" s="121"/>
      <c r="O531" s="121"/>
      <c r="P531" s="121"/>
      <c r="Q531" s="121"/>
      <c r="R531" s="121"/>
      <c r="S531" s="122"/>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row>
    <row r="532" spans="1:73" ht="12" customHeight="1">
      <c r="A532" s="292" t="s">
        <v>286</v>
      </c>
      <c r="B532" s="297"/>
      <c r="C532" s="28" t="s">
        <v>41</v>
      </c>
      <c r="D532" s="120">
        <f>D514*2</f>
        <v>0</v>
      </c>
      <c r="E532" s="121">
        <f t="shared" ref="E532:S532" si="27">E514*2</f>
        <v>0</v>
      </c>
      <c r="F532" s="121">
        <f t="shared" si="27"/>
        <v>0</v>
      </c>
      <c r="G532" s="121">
        <f t="shared" si="27"/>
        <v>0</v>
      </c>
      <c r="H532" s="121">
        <f t="shared" si="27"/>
        <v>0</v>
      </c>
      <c r="I532" s="121">
        <f t="shared" si="27"/>
        <v>0</v>
      </c>
      <c r="J532" s="121">
        <f t="shared" si="27"/>
        <v>4</v>
      </c>
      <c r="K532" s="121">
        <f t="shared" si="27"/>
        <v>4</v>
      </c>
      <c r="L532" s="121">
        <f t="shared" si="27"/>
        <v>6</v>
      </c>
      <c r="M532" s="121">
        <f t="shared" si="27"/>
        <v>0</v>
      </c>
      <c r="N532" s="121">
        <f t="shared" si="27"/>
        <v>2</v>
      </c>
      <c r="O532" s="121">
        <f t="shared" si="27"/>
        <v>0</v>
      </c>
      <c r="P532" s="121">
        <f t="shared" si="27"/>
        <v>0</v>
      </c>
      <c r="Q532" s="121">
        <f t="shared" si="27"/>
        <v>0</v>
      </c>
      <c r="R532" s="121">
        <f t="shared" si="27"/>
        <v>0</v>
      </c>
      <c r="S532" s="122">
        <f t="shared" si="27"/>
        <v>2</v>
      </c>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row>
    <row r="533" spans="1:73" ht="12" customHeight="1">
      <c r="A533" s="292" t="s">
        <v>286</v>
      </c>
      <c r="B533" s="296" t="s">
        <v>112</v>
      </c>
      <c r="C533" s="155" t="s">
        <v>191</v>
      </c>
      <c r="D533" s="156">
        <v>15</v>
      </c>
      <c r="E533" s="117">
        <v>21</v>
      </c>
      <c r="F533" s="117">
        <v>23</v>
      </c>
      <c r="G533" s="117">
        <v>27</v>
      </c>
      <c r="H533" s="117">
        <v>10</v>
      </c>
      <c r="I533" s="117">
        <v>7</v>
      </c>
      <c r="J533" s="117">
        <v>15</v>
      </c>
      <c r="K533" s="117">
        <v>7</v>
      </c>
      <c r="L533" s="117">
        <v>8</v>
      </c>
      <c r="M533" s="117">
        <v>10</v>
      </c>
      <c r="N533" s="117">
        <v>7</v>
      </c>
      <c r="O533" s="117">
        <v>9</v>
      </c>
      <c r="P533" s="117">
        <v>1</v>
      </c>
      <c r="Q533" s="117">
        <v>1</v>
      </c>
      <c r="R533" s="117">
        <v>2</v>
      </c>
      <c r="S533" s="11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row>
    <row r="534" spans="1:73" ht="12" customHeight="1">
      <c r="A534" s="292" t="s">
        <v>286</v>
      </c>
      <c r="B534" s="297"/>
      <c r="C534" s="28" t="s">
        <v>220</v>
      </c>
      <c r="D534" s="120"/>
      <c r="E534" s="40"/>
      <c r="F534" s="40"/>
      <c r="G534" s="40"/>
      <c r="H534" s="40"/>
      <c r="I534" s="40"/>
      <c r="J534" s="40"/>
      <c r="K534" s="40"/>
      <c r="L534" s="40"/>
      <c r="M534" s="40"/>
      <c r="N534" s="40"/>
      <c r="O534" s="40"/>
      <c r="P534" s="40"/>
      <c r="Q534" s="40"/>
      <c r="R534" s="40"/>
      <c r="S534" s="122"/>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row>
    <row r="535" spans="1:73" ht="12" customHeight="1">
      <c r="A535" s="292" t="s">
        <v>286</v>
      </c>
      <c r="B535" s="297"/>
      <c r="C535" s="28" t="s">
        <v>221</v>
      </c>
      <c r="D535" s="120">
        <v>2</v>
      </c>
      <c r="E535" s="40">
        <v>5</v>
      </c>
      <c r="F535" s="40">
        <v>2</v>
      </c>
      <c r="G535" s="40">
        <v>1</v>
      </c>
      <c r="H535" s="40">
        <v>4</v>
      </c>
      <c r="I535" s="40"/>
      <c r="J535" s="40"/>
      <c r="K535" s="40"/>
      <c r="L535" s="40"/>
      <c r="M535" s="40"/>
      <c r="N535" s="40"/>
      <c r="O535" s="40"/>
      <c r="P535" s="40"/>
      <c r="Q535" s="40"/>
      <c r="R535" s="40"/>
      <c r="S535" s="122"/>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row>
    <row r="536" spans="1:73" ht="12" customHeight="1">
      <c r="A536" s="292" t="s">
        <v>286</v>
      </c>
      <c r="B536" s="297"/>
      <c r="C536" s="28" t="s">
        <v>222</v>
      </c>
      <c r="D536" s="120"/>
      <c r="E536" s="40"/>
      <c r="F536" s="40"/>
      <c r="G536" s="40">
        <v>1</v>
      </c>
      <c r="H536" s="40"/>
      <c r="I536" s="40"/>
      <c r="J536" s="40"/>
      <c r="K536" s="40"/>
      <c r="L536" s="40"/>
      <c r="M536" s="40"/>
      <c r="N536" s="40"/>
      <c r="O536" s="40"/>
      <c r="P536" s="40"/>
      <c r="Q536" s="40"/>
      <c r="R536" s="40"/>
      <c r="S536" s="122"/>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row>
    <row r="537" spans="1:73" ht="12" customHeight="1">
      <c r="A537" s="292" t="s">
        <v>286</v>
      </c>
      <c r="B537" s="297"/>
      <c r="C537" s="116" t="s">
        <v>226</v>
      </c>
      <c r="D537" s="123"/>
      <c r="E537" s="39"/>
      <c r="F537" s="39"/>
      <c r="G537" s="39"/>
      <c r="H537" s="39"/>
      <c r="I537" s="39"/>
      <c r="J537" s="39"/>
      <c r="K537" s="39"/>
      <c r="L537" s="39"/>
      <c r="M537" s="39"/>
      <c r="N537" s="39"/>
      <c r="O537" s="39"/>
      <c r="P537" s="39"/>
      <c r="Q537" s="39"/>
      <c r="R537" s="39"/>
      <c r="S537" s="124"/>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c r="BR537" s="39"/>
      <c r="BS537" s="39"/>
      <c r="BT537" s="39"/>
      <c r="BU537" s="39"/>
    </row>
    <row r="538" spans="1:73" ht="12" customHeight="1">
      <c r="A538" s="292" t="s">
        <v>286</v>
      </c>
      <c r="B538" s="297"/>
      <c r="C538" s="116" t="s">
        <v>224</v>
      </c>
      <c r="D538" s="123"/>
      <c r="E538" s="39"/>
      <c r="F538" s="39"/>
      <c r="G538" s="39">
        <v>1</v>
      </c>
      <c r="H538" s="39"/>
      <c r="I538" s="39"/>
      <c r="J538" s="39"/>
      <c r="K538" s="39"/>
      <c r="L538" s="39"/>
      <c r="M538" s="39"/>
      <c r="N538" s="39"/>
      <c r="O538" s="39"/>
      <c r="P538" s="39"/>
      <c r="Q538" s="39"/>
      <c r="R538" s="39"/>
      <c r="S538" s="124"/>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row>
    <row r="539" spans="1:73" ht="12" customHeight="1">
      <c r="A539" s="292" t="s">
        <v>286</v>
      </c>
      <c r="B539" s="297"/>
      <c r="C539" s="28" t="s">
        <v>216</v>
      </c>
      <c r="D539" s="120">
        <v>6</v>
      </c>
      <c r="E539" s="121">
        <v>12</v>
      </c>
      <c r="F539" s="121">
        <v>19</v>
      </c>
      <c r="G539" s="121">
        <v>22</v>
      </c>
      <c r="H539" s="121">
        <v>16</v>
      </c>
      <c r="I539" s="121">
        <v>15</v>
      </c>
      <c r="J539" s="121">
        <v>11</v>
      </c>
      <c r="K539" s="121">
        <v>3</v>
      </c>
      <c r="L539" s="121">
        <v>8</v>
      </c>
      <c r="M539" s="121">
        <v>8</v>
      </c>
      <c r="N539" s="121">
        <v>10</v>
      </c>
      <c r="O539" s="121">
        <v>4</v>
      </c>
      <c r="P539" s="121">
        <v>3</v>
      </c>
      <c r="Q539" s="121"/>
      <c r="R539" s="121">
        <v>1</v>
      </c>
      <c r="S539" s="122">
        <v>1</v>
      </c>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c r="BR539" s="39"/>
      <c r="BS539" s="39"/>
      <c r="BT539" s="39"/>
      <c r="BU539" s="39"/>
    </row>
    <row r="540" spans="1:73" ht="12" customHeight="1">
      <c r="A540" s="292" t="s">
        <v>286</v>
      </c>
      <c r="B540" s="297"/>
      <c r="C540" s="28" t="s">
        <v>217</v>
      </c>
      <c r="D540" s="120"/>
      <c r="E540" s="121"/>
      <c r="F540" s="121"/>
      <c r="G540" s="121"/>
      <c r="H540" s="121"/>
      <c r="I540" s="121"/>
      <c r="J540" s="121"/>
      <c r="K540" s="121"/>
      <c r="L540" s="121"/>
      <c r="M540" s="121"/>
      <c r="N540" s="121"/>
      <c r="O540" s="121"/>
      <c r="P540" s="121"/>
      <c r="Q540" s="121"/>
      <c r="R540" s="121"/>
      <c r="S540" s="122"/>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row>
    <row r="541" spans="1:73" ht="12" customHeight="1">
      <c r="A541" s="292" t="s">
        <v>286</v>
      </c>
      <c r="B541" s="297"/>
      <c r="C541" s="116" t="s">
        <v>288</v>
      </c>
      <c r="D541" s="123">
        <v>3</v>
      </c>
      <c r="E541" s="39">
        <v>1</v>
      </c>
      <c r="F541" s="39">
        <v>3</v>
      </c>
      <c r="G541" s="39">
        <v>1</v>
      </c>
      <c r="H541" s="39">
        <v>3</v>
      </c>
      <c r="I541" s="39"/>
      <c r="J541" s="39"/>
      <c r="K541" s="39">
        <v>1</v>
      </c>
      <c r="L541" s="39">
        <v>1</v>
      </c>
      <c r="M541" s="39"/>
      <c r="N541" s="39">
        <v>1</v>
      </c>
      <c r="O541" s="39"/>
      <c r="P541" s="39">
        <v>1</v>
      </c>
      <c r="Q541" s="39"/>
      <c r="R541" s="39"/>
      <c r="S541" s="124"/>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row>
    <row r="542" spans="1:73" ht="12" customHeight="1">
      <c r="A542" s="292" t="s">
        <v>286</v>
      </c>
      <c r="B542" s="297"/>
      <c r="C542" s="116" t="s">
        <v>289</v>
      </c>
      <c r="D542" s="123"/>
      <c r="E542" s="39"/>
      <c r="F542" s="39"/>
      <c r="G542" s="39"/>
      <c r="H542" s="39"/>
      <c r="I542" s="39"/>
      <c r="J542" s="39"/>
      <c r="K542" s="39"/>
      <c r="L542" s="39"/>
      <c r="M542" s="39"/>
      <c r="N542" s="39"/>
      <c r="O542" s="39"/>
      <c r="P542" s="39"/>
      <c r="Q542" s="39"/>
      <c r="R542" s="39"/>
      <c r="S542" s="124"/>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row>
    <row r="543" spans="1:73" ht="12" customHeight="1">
      <c r="A543" s="292" t="s">
        <v>286</v>
      </c>
      <c r="B543" s="297"/>
      <c r="C543" s="28" t="s">
        <v>290</v>
      </c>
      <c r="D543" s="120">
        <v>145</v>
      </c>
      <c r="E543" s="121">
        <v>238</v>
      </c>
      <c r="F543" s="121">
        <v>260</v>
      </c>
      <c r="G543" s="121">
        <v>208</v>
      </c>
      <c r="H543" s="121">
        <v>168</v>
      </c>
      <c r="I543" s="121">
        <v>124</v>
      </c>
      <c r="J543" s="121">
        <v>126</v>
      </c>
      <c r="K543" s="121">
        <v>143</v>
      </c>
      <c r="L543" s="121">
        <v>86</v>
      </c>
      <c r="M543" s="121">
        <v>88</v>
      </c>
      <c r="N543" s="121">
        <v>89</v>
      </c>
      <c r="O543" s="121">
        <v>68</v>
      </c>
      <c r="P543" s="121">
        <v>56</v>
      </c>
      <c r="Q543" s="121">
        <v>43</v>
      </c>
      <c r="R543" s="121">
        <v>25</v>
      </c>
      <c r="S543" s="122">
        <v>26</v>
      </c>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row>
    <row r="544" spans="1:73" ht="12" customHeight="1">
      <c r="A544" s="292" t="s">
        <v>286</v>
      </c>
      <c r="B544" s="297"/>
      <c r="C544" s="116" t="s">
        <v>228</v>
      </c>
      <c r="D544" s="123">
        <v>12</v>
      </c>
      <c r="E544" s="39">
        <v>20</v>
      </c>
      <c r="F544" s="39">
        <v>41</v>
      </c>
      <c r="G544" s="39">
        <v>41</v>
      </c>
      <c r="H544" s="39">
        <v>21</v>
      </c>
      <c r="I544" s="39">
        <v>19</v>
      </c>
      <c r="J544" s="39">
        <v>28</v>
      </c>
      <c r="K544" s="39">
        <v>25</v>
      </c>
      <c r="L544" s="39">
        <v>15</v>
      </c>
      <c r="M544" s="39">
        <v>18</v>
      </c>
      <c r="N544" s="39">
        <v>15</v>
      </c>
      <c r="O544" s="39">
        <v>17</v>
      </c>
      <c r="P544" s="39">
        <v>7</v>
      </c>
      <c r="Q544" s="39">
        <v>3</v>
      </c>
      <c r="R544" s="39">
        <v>1</v>
      </c>
      <c r="S544" s="124">
        <v>2</v>
      </c>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row>
    <row r="545" spans="1:73" ht="12" customHeight="1">
      <c r="A545" s="292" t="s">
        <v>286</v>
      </c>
      <c r="B545" s="297"/>
      <c r="C545" s="116" t="s">
        <v>229</v>
      </c>
      <c r="D545" s="123"/>
      <c r="E545" s="39"/>
      <c r="F545" s="39">
        <v>1</v>
      </c>
      <c r="G545" s="39">
        <v>3</v>
      </c>
      <c r="H545" s="39">
        <v>1</v>
      </c>
      <c r="I545" s="39"/>
      <c r="J545" s="39"/>
      <c r="K545" s="39">
        <v>1</v>
      </c>
      <c r="L545" s="39">
        <v>3</v>
      </c>
      <c r="M545" s="39">
        <v>1</v>
      </c>
      <c r="N545" s="39">
        <v>1</v>
      </c>
      <c r="O545" s="39"/>
      <c r="P545" s="39"/>
      <c r="Q545" s="39"/>
      <c r="R545" s="39"/>
      <c r="S545" s="124"/>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row>
    <row r="546" spans="1:73" ht="12" customHeight="1">
      <c r="A546" s="292" t="s">
        <v>286</v>
      </c>
      <c r="B546" s="297"/>
      <c r="C546" s="116" t="s">
        <v>230</v>
      </c>
      <c r="D546" s="123"/>
      <c r="E546" s="39"/>
      <c r="F546" s="39"/>
      <c r="G546" s="39"/>
      <c r="H546" s="39"/>
      <c r="I546" s="39"/>
      <c r="J546" s="39"/>
      <c r="K546" s="39"/>
      <c r="L546" s="39">
        <v>1</v>
      </c>
      <c r="M546" s="39"/>
      <c r="N546" s="39"/>
      <c r="O546" s="39"/>
      <c r="P546" s="39"/>
      <c r="Q546" s="39"/>
      <c r="R546" s="39"/>
      <c r="S546" s="124"/>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row>
    <row r="547" spans="1:73" ht="12" customHeight="1">
      <c r="A547" s="292" t="s">
        <v>286</v>
      </c>
      <c r="B547" s="297"/>
      <c r="C547" s="116" t="s">
        <v>231</v>
      </c>
      <c r="D547" s="123"/>
      <c r="E547" s="39"/>
      <c r="F547" s="39"/>
      <c r="G547" s="39"/>
      <c r="H547" s="39"/>
      <c r="I547" s="39"/>
      <c r="J547" s="39"/>
      <c r="K547" s="39"/>
      <c r="L547" s="39"/>
      <c r="M547" s="39"/>
      <c r="N547" s="39"/>
      <c r="O547" s="39"/>
      <c r="P547" s="39"/>
      <c r="Q547" s="39"/>
      <c r="R547" s="39"/>
      <c r="S547" s="124"/>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row>
    <row r="548" spans="1:73" ht="12" customHeight="1">
      <c r="A548" s="292" t="s">
        <v>286</v>
      </c>
      <c r="B548" s="297"/>
      <c r="C548" s="116" t="s">
        <v>232</v>
      </c>
      <c r="D548" s="123"/>
      <c r="E548" s="39"/>
      <c r="F548" s="39"/>
      <c r="G548" s="39"/>
      <c r="H548" s="39"/>
      <c r="I548" s="39"/>
      <c r="J548" s="39"/>
      <c r="K548" s="39"/>
      <c r="L548" s="39"/>
      <c r="M548" s="39"/>
      <c r="N548" s="39"/>
      <c r="O548" s="39"/>
      <c r="P548" s="39"/>
      <c r="Q548" s="39"/>
      <c r="R548" s="39"/>
      <c r="S548" s="124"/>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row>
    <row r="549" spans="1:73" ht="12" customHeight="1">
      <c r="A549" s="292" t="s">
        <v>286</v>
      </c>
      <c r="B549" s="297"/>
      <c r="C549" s="116" t="s">
        <v>233</v>
      </c>
      <c r="D549" s="123"/>
      <c r="E549" s="39"/>
      <c r="F549" s="39"/>
      <c r="G549" s="39"/>
      <c r="H549" s="39"/>
      <c r="I549" s="39"/>
      <c r="J549" s="39"/>
      <c r="K549" s="39"/>
      <c r="L549" s="39"/>
      <c r="M549" s="39"/>
      <c r="N549" s="39"/>
      <c r="O549" s="39"/>
      <c r="P549" s="39"/>
      <c r="Q549" s="39"/>
      <c r="R549" s="39"/>
      <c r="S549" s="124"/>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row>
    <row r="550" spans="1:73" ht="12" customHeight="1">
      <c r="A550" s="292" t="s">
        <v>286</v>
      </c>
      <c r="B550" s="297"/>
      <c r="C550" s="157" t="s">
        <v>234</v>
      </c>
      <c r="D550" s="147"/>
      <c r="E550" s="148"/>
      <c r="F550" s="148"/>
      <c r="G550" s="148"/>
      <c r="H550" s="148"/>
      <c r="I550" s="148"/>
      <c r="J550" s="148"/>
      <c r="K550" s="148"/>
      <c r="L550" s="148"/>
      <c r="M550" s="148"/>
      <c r="N550" s="148"/>
      <c r="O550" s="148"/>
      <c r="P550" s="148"/>
      <c r="Q550" s="148"/>
      <c r="R550" s="148"/>
      <c r="S550" s="14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row>
    <row r="551" spans="1:73" ht="12" customHeight="1">
      <c r="A551" s="292" t="s">
        <v>286</v>
      </c>
      <c r="B551" s="297"/>
      <c r="C551" s="116" t="s">
        <v>10</v>
      </c>
      <c r="D551" s="123">
        <v>20</v>
      </c>
      <c r="E551" s="39">
        <v>22</v>
      </c>
      <c r="F551" s="39">
        <v>22</v>
      </c>
      <c r="G551" s="39">
        <v>20</v>
      </c>
      <c r="H551" s="39"/>
      <c r="I551" s="39">
        <v>14</v>
      </c>
      <c r="J551" s="39">
        <v>9</v>
      </c>
      <c r="K551" s="39">
        <v>3</v>
      </c>
      <c r="L551" s="39">
        <v>15</v>
      </c>
      <c r="M551" s="39">
        <v>14</v>
      </c>
      <c r="N551" s="39">
        <v>17</v>
      </c>
      <c r="O551" s="39"/>
      <c r="P551" s="39">
        <v>12</v>
      </c>
      <c r="Q551" s="39">
        <v>12</v>
      </c>
      <c r="R551" s="39">
        <v>10</v>
      </c>
      <c r="S551" s="124">
        <v>11</v>
      </c>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row>
    <row r="552" spans="1:73" ht="12" customHeight="1">
      <c r="A552" s="292" t="s">
        <v>286</v>
      </c>
      <c r="B552" s="297"/>
      <c r="C552" s="116" t="s">
        <v>11</v>
      </c>
      <c r="D552" s="123">
        <v>2</v>
      </c>
      <c r="E552" s="39"/>
      <c r="F552" s="39"/>
      <c r="G552" s="39"/>
      <c r="H552" s="39"/>
      <c r="I552" s="39"/>
      <c r="J552" s="39"/>
      <c r="K552" s="39"/>
      <c r="L552" s="39"/>
      <c r="M552" s="39"/>
      <c r="N552" s="39">
        <v>1</v>
      </c>
      <c r="O552" s="39">
        <v>12</v>
      </c>
      <c r="P552" s="39">
        <v>2</v>
      </c>
      <c r="Q552" s="39"/>
      <c r="R552" s="39"/>
      <c r="S552" s="124"/>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row>
    <row r="553" spans="1:73" ht="12" customHeight="1">
      <c r="A553" s="292" t="s">
        <v>286</v>
      </c>
      <c r="B553" s="297"/>
      <c r="C553" s="116" t="s">
        <v>237</v>
      </c>
      <c r="D553" s="123"/>
      <c r="E553" s="39"/>
      <c r="F553" s="39"/>
      <c r="G553" s="39"/>
      <c r="H553" s="39"/>
      <c r="I553" s="39"/>
      <c r="J553" s="39">
        <v>2</v>
      </c>
      <c r="K553" s="39"/>
      <c r="L553" s="39"/>
      <c r="M553" s="39"/>
      <c r="N553" s="39"/>
      <c r="O553" s="39"/>
      <c r="P553" s="39"/>
      <c r="Q553" s="39"/>
      <c r="R553" s="39"/>
      <c r="S553" s="124"/>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row>
    <row r="554" spans="1:73" ht="12" customHeight="1">
      <c r="A554" s="292" t="s">
        <v>286</v>
      </c>
      <c r="B554" s="297"/>
      <c r="C554" s="116" t="s">
        <v>13</v>
      </c>
      <c r="D554" s="123"/>
      <c r="E554" s="39"/>
      <c r="F554" s="39"/>
      <c r="G554" s="39"/>
      <c r="H554" s="39"/>
      <c r="I554" s="39"/>
      <c r="J554" s="39"/>
      <c r="K554" s="39"/>
      <c r="L554" s="39"/>
      <c r="M554" s="39"/>
      <c r="N554" s="39"/>
      <c r="O554" s="39"/>
      <c r="P554" s="39"/>
      <c r="Q554" s="39"/>
      <c r="R554" s="39"/>
      <c r="S554" s="124"/>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row>
    <row r="555" spans="1:73" ht="12" customHeight="1">
      <c r="A555" s="292" t="s">
        <v>286</v>
      </c>
      <c r="B555" s="297"/>
      <c r="C555" s="116" t="s">
        <v>238</v>
      </c>
      <c r="D555" s="123"/>
      <c r="E555" s="39"/>
      <c r="F555" s="39">
        <v>5</v>
      </c>
      <c r="G555" s="39">
        <v>2</v>
      </c>
      <c r="H555" s="39">
        <v>2</v>
      </c>
      <c r="I555" s="39">
        <v>6</v>
      </c>
      <c r="J555" s="39"/>
      <c r="K555" s="39"/>
      <c r="L555" s="39"/>
      <c r="M555" s="39">
        <v>1</v>
      </c>
      <c r="N555" s="39">
        <v>1</v>
      </c>
      <c r="O555" s="39"/>
      <c r="P555" s="39"/>
      <c r="Q555" s="39"/>
      <c r="R555" s="39"/>
      <c r="S555" s="124"/>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row>
    <row r="556" spans="1:73" ht="12" customHeight="1">
      <c r="A556" s="292" t="s">
        <v>286</v>
      </c>
      <c r="B556" s="297"/>
      <c r="C556" s="28" t="s">
        <v>291</v>
      </c>
      <c r="D556" s="120">
        <v>5</v>
      </c>
      <c r="E556" s="121">
        <v>6</v>
      </c>
      <c r="F556" s="121">
        <v>11</v>
      </c>
      <c r="G556" s="121">
        <v>6</v>
      </c>
      <c r="H556" s="121">
        <v>3</v>
      </c>
      <c r="I556" s="121">
        <v>4</v>
      </c>
      <c r="J556" s="121">
        <v>3</v>
      </c>
      <c r="K556" s="121">
        <v>1</v>
      </c>
      <c r="L556" s="121">
        <v>2</v>
      </c>
      <c r="M556" s="121">
        <v>2</v>
      </c>
      <c r="N556" s="121">
        <v>2</v>
      </c>
      <c r="O556" s="121"/>
      <c r="P556" s="121"/>
      <c r="Q556" s="121"/>
      <c r="R556" s="121"/>
      <c r="S556" s="122"/>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row>
    <row r="557" spans="1:73" ht="12" customHeight="1">
      <c r="A557" s="292" t="s">
        <v>286</v>
      </c>
      <c r="B557" s="297"/>
      <c r="C557" s="28" t="s">
        <v>292</v>
      </c>
      <c r="D557" s="120"/>
      <c r="E557" s="121"/>
      <c r="F557" s="121"/>
      <c r="G557" s="121"/>
      <c r="H557" s="121"/>
      <c r="I557" s="121"/>
      <c r="J557" s="121"/>
      <c r="K557" s="121"/>
      <c r="L557" s="121"/>
      <c r="M557" s="121"/>
      <c r="N557" s="121"/>
      <c r="O557" s="121"/>
      <c r="P557" s="121"/>
      <c r="Q557" s="121"/>
      <c r="R557" s="121"/>
      <c r="S557" s="122"/>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row>
    <row r="558" spans="1:73" ht="12" customHeight="1">
      <c r="A558" s="292" t="s">
        <v>286</v>
      </c>
      <c r="B558" s="297"/>
      <c r="C558" s="28" t="s">
        <v>293</v>
      </c>
      <c r="D558" s="120"/>
      <c r="E558" s="121"/>
      <c r="F558" s="121"/>
      <c r="G558" s="121"/>
      <c r="H558" s="121"/>
      <c r="I558" s="121"/>
      <c r="J558" s="121"/>
      <c r="K558" s="121"/>
      <c r="L558" s="121"/>
      <c r="M558" s="121"/>
      <c r="N558" s="121"/>
      <c r="O558" s="121"/>
      <c r="P558" s="121"/>
      <c r="Q558" s="121"/>
      <c r="R558" s="121"/>
      <c r="S558" s="122"/>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row>
    <row r="559" spans="1:73" ht="12" customHeight="1">
      <c r="A559" s="292" t="s">
        <v>286</v>
      </c>
      <c r="B559" s="297"/>
      <c r="C559" s="28" t="s">
        <v>294</v>
      </c>
      <c r="D559" s="120"/>
      <c r="E559" s="121"/>
      <c r="F559" s="121"/>
      <c r="G559" s="121"/>
      <c r="H559" s="121"/>
      <c r="I559" s="121"/>
      <c r="J559" s="121"/>
      <c r="K559" s="121"/>
      <c r="L559" s="121"/>
      <c r="M559" s="121"/>
      <c r="N559" s="121"/>
      <c r="O559" s="121"/>
      <c r="P559" s="121"/>
      <c r="Q559" s="121"/>
      <c r="R559" s="121"/>
      <c r="S559" s="122"/>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row>
    <row r="560" spans="1:73" ht="12" customHeight="1">
      <c r="A560" s="292" t="s">
        <v>286</v>
      </c>
      <c r="B560" s="297"/>
      <c r="C560" s="28" t="s">
        <v>303</v>
      </c>
      <c r="D560" s="120">
        <v>16</v>
      </c>
      <c r="E560" s="121">
        <v>4</v>
      </c>
      <c r="F560" s="121">
        <v>1</v>
      </c>
      <c r="G560" s="121">
        <v>2</v>
      </c>
      <c r="H560" s="121"/>
      <c r="I560" s="121">
        <v>5</v>
      </c>
      <c r="J560" s="121">
        <v>1</v>
      </c>
      <c r="K560" s="121">
        <v>2</v>
      </c>
      <c r="L560" s="121"/>
      <c r="M560" s="121"/>
      <c r="N560" s="121"/>
      <c r="O560" s="121"/>
      <c r="P560" s="121"/>
      <c r="Q560" s="121"/>
      <c r="R560" s="121"/>
      <c r="S560" s="122"/>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row>
    <row r="561" spans="1:73" ht="12" customHeight="1">
      <c r="A561" s="292" t="s">
        <v>286</v>
      </c>
      <c r="B561" s="297"/>
      <c r="C561" s="28" t="s">
        <v>295</v>
      </c>
      <c r="D561" s="120"/>
      <c r="E561" s="121"/>
      <c r="F561" s="121"/>
      <c r="G561" s="121"/>
      <c r="H561" s="121"/>
      <c r="I561" s="121"/>
      <c r="J561" s="121"/>
      <c r="K561" s="121"/>
      <c r="L561" s="121">
        <v>2</v>
      </c>
      <c r="M561" s="121"/>
      <c r="N561" s="121"/>
      <c r="O561" s="121"/>
      <c r="P561" s="121"/>
      <c r="Q561" s="121"/>
      <c r="R561" s="121"/>
      <c r="S561" s="122"/>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row>
    <row r="562" spans="1:73" ht="12" customHeight="1">
      <c r="A562" s="292" t="s">
        <v>286</v>
      </c>
      <c r="B562" s="297"/>
      <c r="C562" s="28" t="s">
        <v>308</v>
      </c>
      <c r="D562" s="120"/>
      <c r="E562" s="121"/>
      <c r="F562" s="121"/>
      <c r="G562" s="121"/>
      <c r="H562" s="121"/>
      <c r="I562" s="121"/>
      <c r="J562" s="121"/>
      <c r="K562" s="121"/>
      <c r="L562" s="121"/>
      <c r="M562" s="121"/>
      <c r="N562" s="121"/>
      <c r="O562" s="121"/>
      <c r="P562" s="121"/>
      <c r="Q562" s="121"/>
      <c r="R562" s="121"/>
      <c r="S562" s="122"/>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row>
    <row r="563" spans="1:73" ht="12" customHeight="1">
      <c r="A563" s="292" t="s">
        <v>286</v>
      </c>
      <c r="B563" s="297"/>
      <c r="C563" s="28" t="s">
        <v>48</v>
      </c>
      <c r="D563" s="120"/>
      <c r="E563" s="121"/>
      <c r="F563" s="121"/>
      <c r="G563" s="121"/>
      <c r="H563" s="121"/>
      <c r="I563" s="121"/>
      <c r="J563" s="121"/>
      <c r="K563" s="121"/>
      <c r="L563" s="121"/>
      <c r="M563" s="121"/>
      <c r="N563" s="121"/>
      <c r="O563" s="121"/>
      <c r="P563" s="121"/>
      <c r="Q563" s="121"/>
      <c r="R563" s="121"/>
      <c r="S563" s="122"/>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row>
    <row r="564" spans="1:73" ht="12" customHeight="1">
      <c r="A564" s="292" t="s">
        <v>286</v>
      </c>
      <c r="B564" s="297"/>
      <c r="C564" s="28" t="s">
        <v>49</v>
      </c>
      <c r="D564" s="120"/>
      <c r="E564" s="40"/>
      <c r="F564" s="40"/>
      <c r="G564" s="40"/>
      <c r="H564" s="40"/>
      <c r="I564" s="40"/>
      <c r="J564" s="40"/>
      <c r="K564" s="40"/>
      <c r="L564" s="40"/>
      <c r="M564" s="40"/>
      <c r="N564" s="40"/>
      <c r="O564" s="40"/>
      <c r="P564" s="40"/>
      <c r="Q564" s="40"/>
      <c r="R564" s="40"/>
      <c r="S564" s="122"/>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row>
    <row r="565" spans="1:73" ht="12" customHeight="1">
      <c r="A565" s="292" t="s">
        <v>286</v>
      </c>
      <c r="B565" s="297"/>
      <c r="C565" s="116" t="s">
        <v>297</v>
      </c>
      <c r="D565" s="123">
        <v>2</v>
      </c>
      <c r="E565" s="39">
        <v>4</v>
      </c>
      <c r="F565" s="39">
        <v>4</v>
      </c>
      <c r="G565" s="39">
        <v>2</v>
      </c>
      <c r="H565" s="39">
        <v>4</v>
      </c>
      <c r="I565" s="39">
        <v>2</v>
      </c>
      <c r="J565" s="39">
        <v>3</v>
      </c>
      <c r="K565" s="39">
        <v>3</v>
      </c>
      <c r="L565" s="39"/>
      <c r="M565" s="39">
        <v>4</v>
      </c>
      <c r="N565" s="39">
        <v>2</v>
      </c>
      <c r="O565" s="39"/>
      <c r="P565" s="39"/>
      <c r="Q565" s="39"/>
      <c r="R565" s="39"/>
      <c r="S565" s="124"/>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9"/>
      <c r="BJ565" s="39"/>
      <c r="BK565" s="39"/>
      <c r="BL565" s="39"/>
      <c r="BM565" s="39"/>
      <c r="BN565" s="39"/>
      <c r="BO565" s="39"/>
      <c r="BP565" s="39"/>
      <c r="BQ565" s="39"/>
      <c r="BR565" s="39"/>
      <c r="BS565" s="39"/>
      <c r="BT565" s="39"/>
      <c r="BU565" s="39"/>
    </row>
    <row r="566" spans="1:73" ht="12" customHeight="1">
      <c r="A566" s="292" t="s">
        <v>286</v>
      </c>
      <c r="B566" s="297"/>
      <c r="C566" s="116" t="s">
        <v>298</v>
      </c>
      <c r="D566" s="123"/>
      <c r="E566" s="39"/>
      <c r="F566" s="39"/>
      <c r="G566" s="39"/>
      <c r="H566" s="39"/>
      <c r="I566" s="39"/>
      <c r="J566" s="39"/>
      <c r="K566" s="39"/>
      <c r="L566" s="39"/>
      <c r="M566" s="39"/>
      <c r="N566" s="39"/>
      <c r="O566" s="39"/>
      <c r="P566" s="39"/>
      <c r="Q566" s="39"/>
      <c r="R566" s="39"/>
      <c r="S566" s="124"/>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c r="BR566" s="39"/>
      <c r="BS566" s="39"/>
      <c r="BT566" s="39"/>
      <c r="BU566" s="39"/>
    </row>
    <row r="567" spans="1:73" ht="12" customHeight="1">
      <c r="A567" s="292" t="s">
        <v>286</v>
      </c>
      <c r="B567" s="297"/>
      <c r="C567" s="116" t="s">
        <v>299</v>
      </c>
      <c r="D567" s="123"/>
      <c r="E567" s="39"/>
      <c r="F567" s="39"/>
      <c r="G567" s="39"/>
      <c r="H567" s="39"/>
      <c r="I567" s="39"/>
      <c r="J567" s="39"/>
      <c r="K567" s="39"/>
      <c r="L567" s="39"/>
      <c r="M567" s="39"/>
      <c r="N567" s="39"/>
      <c r="O567" s="39"/>
      <c r="P567" s="39"/>
      <c r="Q567" s="39"/>
      <c r="R567" s="39"/>
      <c r="S567" s="124"/>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9"/>
      <c r="BJ567" s="39"/>
      <c r="BK567" s="39"/>
      <c r="BL567" s="39"/>
      <c r="BM567" s="39"/>
      <c r="BN567" s="39"/>
      <c r="BO567" s="39"/>
      <c r="BP567" s="39"/>
      <c r="BQ567" s="39"/>
      <c r="BR567" s="39"/>
      <c r="BS567" s="39"/>
      <c r="BT567" s="39"/>
      <c r="BU567" s="39"/>
    </row>
    <row r="568" spans="1:73" ht="12" customHeight="1">
      <c r="A568" s="292" t="s">
        <v>286</v>
      </c>
      <c r="B568" s="297"/>
      <c r="C568" s="116" t="s">
        <v>300</v>
      </c>
      <c r="D568" s="123"/>
      <c r="E568" s="39"/>
      <c r="F568" s="39"/>
      <c r="G568" s="39"/>
      <c r="H568" s="39"/>
      <c r="I568" s="39"/>
      <c r="J568" s="39"/>
      <c r="K568" s="39"/>
      <c r="L568" s="39"/>
      <c r="M568" s="39"/>
      <c r="N568" s="39"/>
      <c r="O568" s="39"/>
      <c r="P568" s="39"/>
      <c r="Q568" s="39"/>
      <c r="R568" s="39"/>
      <c r="S568" s="124"/>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9"/>
      <c r="BJ568" s="39"/>
      <c r="BK568" s="39"/>
      <c r="BL568" s="39"/>
      <c r="BM568" s="39"/>
      <c r="BN568" s="39"/>
      <c r="BO568" s="39"/>
      <c r="BP568" s="39"/>
      <c r="BQ568" s="39"/>
      <c r="BR568" s="39"/>
      <c r="BS568" s="39"/>
      <c r="BT568" s="39"/>
      <c r="BU568" s="39"/>
    </row>
    <row r="569" spans="1:73" ht="12" customHeight="1">
      <c r="A569" s="292" t="s">
        <v>286</v>
      </c>
      <c r="B569" s="297"/>
      <c r="C569" s="28" t="s">
        <v>37</v>
      </c>
      <c r="D569" s="120"/>
      <c r="E569" s="40"/>
      <c r="F569" s="40"/>
      <c r="G569" s="40"/>
      <c r="H569" s="40"/>
      <c r="I569" s="40"/>
      <c r="J569" s="40"/>
      <c r="K569" s="40"/>
      <c r="L569" s="40"/>
      <c r="M569" s="40"/>
      <c r="N569" s="40"/>
      <c r="O569" s="40"/>
      <c r="P569" s="40"/>
      <c r="Q569" s="40"/>
      <c r="R569" s="40"/>
      <c r="S569" s="122"/>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9"/>
      <c r="BJ569" s="39"/>
      <c r="BK569" s="39"/>
      <c r="BL569" s="39"/>
      <c r="BM569" s="39"/>
      <c r="BN569" s="39"/>
      <c r="BO569" s="39"/>
      <c r="BP569" s="39"/>
      <c r="BQ569" s="39"/>
      <c r="BR569" s="39"/>
      <c r="BS569" s="39"/>
      <c r="BT569" s="39"/>
      <c r="BU569" s="39"/>
    </row>
    <row r="570" spans="1:73" ht="12" customHeight="1">
      <c r="A570" s="292" t="s">
        <v>286</v>
      </c>
      <c r="B570" s="297"/>
      <c r="C570" s="28" t="s">
        <v>38</v>
      </c>
      <c r="D570" s="120"/>
      <c r="E570" s="121"/>
      <c r="F570" s="121"/>
      <c r="G570" s="121"/>
      <c r="H570" s="121"/>
      <c r="I570" s="121"/>
      <c r="J570" s="121"/>
      <c r="K570" s="121"/>
      <c r="L570" s="121"/>
      <c r="M570" s="121"/>
      <c r="N570" s="121"/>
      <c r="O570" s="121"/>
      <c r="P570" s="121"/>
      <c r="Q570" s="121"/>
      <c r="R570" s="121"/>
      <c r="S570" s="122"/>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9"/>
      <c r="BJ570" s="39"/>
      <c r="BK570" s="39"/>
      <c r="BL570" s="39"/>
      <c r="BM570" s="39"/>
      <c r="BN570" s="39"/>
      <c r="BO570" s="39"/>
      <c r="BP570" s="39"/>
      <c r="BQ570" s="39"/>
      <c r="BR570" s="39"/>
      <c r="BS570" s="39"/>
      <c r="BT570" s="39"/>
      <c r="BU570" s="39"/>
    </row>
    <row r="571" spans="1:73" ht="12" customHeight="1">
      <c r="A571" s="292" t="s">
        <v>286</v>
      </c>
      <c r="B571" s="297"/>
      <c r="C571" s="28" t="s">
        <v>39</v>
      </c>
      <c r="D571" s="120"/>
      <c r="E571" s="121"/>
      <c r="F571" s="121"/>
      <c r="G571" s="121"/>
      <c r="H571" s="121"/>
      <c r="I571" s="121"/>
      <c r="J571" s="121"/>
      <c r="K571" s="121"/>
      <c r="L571" s="121"/>
      <c r="M571" s="121"/>
      <c r="N571" s="121"/>
      <c r="O571" s="121"/>
      <c r="P571" s="121"/>
      <c r="Q571" s="121"/>
      <c r="R571" s="121"/>
      <c r="S571" s="122"/>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9"/>
      <c r="BJ571" s="39"/>
      <c r="BK571" s="39"/>
      <c r="BL571" s="39"/>
      <c r="BM571" s="39"/>
      <c r="BN571" s="39"/>
      <c r="BO571" s="39"/>
      <c r="BP571" s="39"/>
      <c r="BQ571" s="39"/>
      <c r="BR571" s="39"/>
      <c r="BS571" s="39"/>
      <c r="BT571" s="39"/>
      <c r="BU571" s="39"/>
    </row>
    <row r="572" spans="1:73" ht="12" customHeight="1">
      <c r="A572" s="292" t="s">
        <v>286</v>
      </c>
      <c r="B572" s="297"/>
      <c r="C572" s="28" t="s">
        <v>40</v>
      </c>
      <c r="D572" s="120"/>
      <c r="E572" s="121"/>
      <c r="F572" s="121"/>
      <c r="G572" s="121"/>
      <c r="H572" s="121"/>
      <c r="I572" s="121"/>
      <c r="J572" s="121"/>
      <c r="K572" s="121"/>
      <c r="L572" s="121"/>
      <c r="M572" s="121"/>
      <c r="N572" s="121"/>
      <c r="O572" s="121"/>
      <c r="P572" s="121"/>
      <c r="Q572" s="121"/>
      <c r="R572" s="121"/>
      <c r="S572" s="122"/>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row>
    <row r="573" spans="1:73" ht="12" customHeight="1">
      <c r="A573" s="292" t="s">
        <v>286</v>
      </c>
      <c r="B573" s="297"/>
      <c r="C573" s="28" t="s">
        <v>41</v>
      </c>
      <c r="D573" s="120">
        <f>D555*2</f>
        <v>0</v>
      </c>
      <c r="E573" s="121">
        <f t="shared" ref="E573:S573" si="28">E555*2</f>
        <v>0</v>
      </c>
      <c r="F573" s="121">
        <f t="shared" si="28"/>
        <v>10</v>
      </c>
      <c r="G573" s="121">
        <f t="shared" si="28"/>
        <v>4</v>
      </c>
      <c r="H573" s="121">
        <f t="shared" si="28"/>
        <v>4</v>
      </c>
      <c r="I573" s="121">
        <f t="shared" si="28"/>
        <v>12</v>
      </c>
      <c r="J573" s="121">
        <f t="shared" si="28"/>
        <v>0</v>
      </c>
      <c r="K573" s="121">
        <f t="shared" si="28"/>
        <v>0</v>
      </c>
      <c r="L573" s="121">
        <f t="shared" si="28"/>
        <v>0</v>
      </c>
      <c r="M573" s="121">
        <f t="shared" si="28"/>
        <v>2</v>
      </c>
      <c r="N573" s="121">
        <f t="shared" si="28"/>
        <v>2</v>
      </c>
      <c r="O573" s="121">
        <f t="shared" si="28"/>
        <v>0</v>
      </c>
      <c r="P573" s="121">
        <f t="shared" si="28"/>
        <v>0</v>
      </c>
      <c r="Q573" s="121">
        <f t="shared" si="28"/>
        <v>0</v>
      </c>
      <c r="R573" s="121">
        <f t="shared" si="28"/>
        <v>0</v>
      </c>
      <c r="S573" s="122">
        <f t="shared" si="28"/>
        <v>0</v>
      </c>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c r="BR573" s="39"/>
      <c r="BS573" s="39"/>
      <c r="BT573" s="39"/>
      <c r="BU573" s="39"/>
    </row>
    <row r="574" spans="1:73" ht="12" customHeight="1">
      <c r="A574" s="292" t="s">
        <v>286</v>
      </c>
      <c r="B574" s="296" t="s">
        <v>202</v>
      </c>
      <c r="C574" s="155" t="s">
        <v>191</v>
      </c>
      <c r="D574" s="156">
        <v>8</v>
      </c>
      <c r="E574" s="117">
        <v>17</v>
      </c>
      <c r="F574" s="117">
        <v>15</v>
      </c>
      <c r="G574" s="117">
        <v>27</v>
      </c>
      <c r="H574" s="117">
        <v>5</v>
      </c>
      <c r="I574" s="117">
        <v>5</v>
      </c>
      <c r="J574" s="117">
        <v>20</v>
      </c>
      <c r="K574" s="117">
        <v>13</v>
      </c>
      <c r="L574" s="117">
        <v>5</v>
      </c>
      <c r="M574" s="117">
        <v>11</v>
      </c>
      <c r="N574" s="117">
        <v>9</v>
      </c>
      <c r="O574" s="117">
        <v>32</v>
      </c>
      <c r="P574" s="117">
        <v>11</v>
      </c>
      <c r="Q574" s="117">
        <v>7</v>
      </c>
      <c r="R574" s="117">
        <v>6</v>
      </c>
      <c r="S574" s="119">
        <v>4</v>
      </c>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row>
    <row r="575" spans="1:73" ht="12" customHeight="1">
      <c r="A575" s="292" t="s">
        <v>286</v>
      </c>
      <c r="B575" s="297"/>
      <c r="C575" s="28" t="s">
        <v>220</v>
      </c>
      <c r="D575" s="120"/>
      <c r="E575" s="40">
        <v>1</v>
      </c>
      <c r="F575" s="40"/>
      <c r="G575" s="40"/>
      <c r="H575" s="40"/>
      <c r="I575" s="40"/>
      <c r="J575" s="40"/>
      <c r="K575" s="40"/>
      <c r="L575" s="40"/>
      <c r="M575" s="40"/>
      <c r="N575" s="40"/>
      <c r="O575" s="40"/>
      <c r="P575" s="40"/>
      <c r="Q575" s="40"/>
      <c r="R575" s="40"/>
      <c r="S575" s="122"/>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row>
    <row r="576" spans="1:73" ht="12" customHeight="1">
      <c r="A576" s="292" t="s">
        <v>286</v>
      </c>
      <c r="B576" s="297"/>
      <c r="C576" s="28" t="s">
        <v>221</v>
      </c>
      <c r="D576" s="120">
        <v>1</v>
      </c>
      <c r="E576" s="40"/>
      <c r="F576" s="40">
        <v>2</v>
      </c>
      <c r="G576" s="40">
        <v>2</v>
      </c>
      <c r="H576" s="40">
        <v>2</v>
      </c>
      <c r="I576" s="40">
        <v>3</v>
      </c>
      <c r="J576" s="40"/>
      <c r="K576" s="40"/>
      <c r="L576" s="40">
        <v>1</v>
      </c>
      <c r="M576" s="40"/>
      <c r="N576" s="40"/>
      <c r="O576" s="40">
        <v>1</v>
      </c>
      <c r="P576" s="40"/>
      <c r="Q576" s="40"/>
      <c r="R576" s="40"/>
      <c r="S576" s="122">
        <v>1</v>
      </c>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row>
    <row r="577" spans="1:73" ht="12" customHeight="1">
      <c r="A577" s="292" t="s">
        <v>286</v>
      </c>
      <c r="B577" s="297"/>
      <c r="C577" s="28" t="s">
        <v>222</v>
      </c>
      <c r="D577" s="120"/>
      <c r="E577" s="40"/>
      <c r="F577" s="40"/>
      <c r="G577" s="40"/>
      <c r="H577" s="40"/>
      <c r="I577" s="40"/>
      <c r="J577" s="40"/>
      <c r="K577" s="40"/>
      <c r="L577" s="40"/>
      <c r="M577" s="40"/>
      <c r="N577" s="40"/>
      <c r="O577" s="40">
        <v>1</v>
      </c>
      <c r="P577" s="40"/>
      <c r="Q577" s="40"/>
      <c r="R577" s="40"/>
      <c r="S577" s="122"/>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row>
    <row r="578" spans="1:73" ht="12" customHeight="1">
      <c r="A578" s="292" t="s">
        <v>286</v>
      </c>
      <c r="B578" s="297"/>
      <c r="C578" s="116" t="s">
        <v>226</v>
      </c>
      <c r="D578" s="123"/>
      <c r="E578" s="39"/>
      <c r="F578" s="39"/>
      <c r="G578" s="39"/>
      <c r="H578" s="39"/>
      <c r="I578" s="39"/>
      <c r="J578" s="39"/>
      <c r="K578" s="39"/>
      <c r="L578" s="39"/>
      <c r="M578" s="39"/>
      <c r="N578" s="39"/>
      <c r="O578" s="39"/>
      <c r="P578" s="39"/>
      <c r="Q578" s="39"/>
      <c r="R578" s="39"/>
      <c r="S578" s="124"/>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row>
    <row r="579" spans="1:73" ht="12" customHeight="1">
      <c r="A579" s="292" t="s">
        <v>286</v>
      </c>
      <c r="B579" s="297"/>
      <c r="C579" s="116" t="s">
        <v>224</v>
      </c>
      <c r="D579" s="123"/>
      <c r="E579" s="39"/>
      <c r="F579" s="39"/>
      <c r="G579" s="39"/>
      <c r="H579" s="39"/>
      <c r="I579" s="39"/>
      <c r="J579" s="39"/>
      <c r="K579" s="39"/>
      <c r="L579" s="39"/>
      <c r="M579" s="39"/>
      <c r="N579" s="39"/>
      <c r="O579" s="39"/>
      <c r="P579" s="39">
        <v>1</v>
      </c>
      <c r="Q579" s="39"/>
      <c r="R579" s="39"/>
      <c r="S579" s="124"/>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c r="BR579" s="39"/>
      <c r="BS579" s="39"/>
      <c r="BT579" s="39"/>
      <c r="BU579" s="39"/>
    </row>
    <row r="580" spans="1:73" ht="12" customHeight="1">
      <c r="A580" s="292" t="s">
        <v>286</v>
      </c>
      <c r="B580" s="297"/>
      <c r="C580" s="28" t="s">
        <v>216</v>
      </c>
      <c r="D580" s="120">
        <v>3</v>
      </c>
      <c r="E580" s="121">
        <v>2</v>
      </c>
      <c r="F580" s="121">
        <v>7</v>
      </c>
      <c r="G580" s="121">
        <v>6</v>
      </c>
      <c r="H580" s="121">
        <v>4</v>
      </c>
      <c r="I580" s="121">
        <v>5</v>
      </c>
      <c r="J580" s="121">
        <v>0</v>
      </c>
      <c r="K580" s="121">
        <v>0</v>
      </c>
      <c r="L580" s="121">
        <v>1</v>
      </c>
      <c r="M580" s="121">
        <v>5</v>
      </c>
      <c r="N580" s="121">
        <v>2</v>
      </c>
      <c r="O580" s="121">
        <v>9</v>
      </c>
      <c r="P580" s="121">
        <v>4</v>
      </c>
      <c r="Q580" s="121">
        <v>2</v>
      </c>
      <c r="R580" s="121">
        <v>2</v>
      </c>
      <c r="S580" s="122">
        <v>2</v>
      </c>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c r="BH580" s="39"/>
      <c r="BI580" s="39"/>
      <c r="BJ580" s="39"/>
      <c r="BK580" s="39"/>
      <c r="BL580" s="39"/>
      <c r="BM580" s="39"/>
      <c r="BN580" s="39"/>
      <c r="BO580" s="39"/>
      <c r="BP580" s="39"/>
      <c r="BQ580" s="39"/>
      <c r="BR580" s="39"/>
      <c r="BS580" s="39"/>
      <c r="BT580" s="39"/>
      <c r="BU580" s="39"/>
    </row>
    <row r="581" spans="1:73" ht="12" customHeight="1">
      <c r="A581" s="292" t="s">
        <v>286</v>
      </c>
      <c r="B581" s="297"/>
      <c r="C581" s="28" t="s">
        <v>217</v>
      </c>
      <c r="D581" s="120"/>
      <c r="E581" s="121"/>
      <c r="F581" s="121"/>
      <c r="G581" s="121"/>
      <c r="H581" s="121"/>
      <c r="I581" s="121"/>
      <c r="J581" s="121"/>
      <c r="K581" s="121"/>
      <c r="L581" s="121"/>
      <c r="M581" s="121"/>
      <c r="N581" s="121"/>
      <c r="O581" s="121"/>
      <c r="P581" s="121"/>
      <c r="Q581" s="121"/>
      <c r="R581" s="121"/>
      <c r="S581" s="122"/>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9"/>
      <c r="BJ581" s="39"/>
      <c r="BK581" s="39"/>
      <c r="BL581" s="39"/>
      <c r="BM581" s="39"/>
      <c r="BN581" s="39"/>
      <c r="BO581" s="39"/>
      <c r="BP581" s="39"/>
      <c r="BQ581" s="39"/>
      <c r="BR581" s="39"/>
      <c r="BS581" s="39"/>
      <c r="BT581" s="39"/>
      <c r="BU581" s="39"/>
    </row>
    <row r="582" spans="1:73" ht="12" customHeight="1">
      <c r="A582" s="292" t="s">
        <v>286</v>
      </c>
      <c r="B582" s="297"/>
      <c r="C582" s="116" t="s">
        <v>288</v>
      </c>
      <c r="D582" s="123"/>
      <c r="E582" s="39"/>
      <c r="F582" s="39"/>
      <c r="G582" s="39"/>
      <c r="H582" s="39"/>
      <c r="I582" s="39"/>
      <c r="J582" s="39"/>
      <c r="K582" s="39"/>
      <c r="L582" s="39"/>
      <c r="M582" s="39"/>
      <c r="N582" s="39"/>
      <c r="O582" s="39"/>
      <c r="P582" s="39"/>
      <c r="Q582" s="39"/>
      <c r="R582" s="39"/>
      <c r="S582" s="124"/>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9"/>
      <c r="BJ582" s="39"/>
      <c r="BK582" s="39"/>
      <c r="BL582" s="39"/>
      <c r="BM582" s="39"/>
      <c r="BN582" s="39"/>
      <c r="BO582" s="39"/>
      <c r="BP582" s="39"/>
      <c r="BQ582" s="39"/>
      <c r="BR582" s="39"/>
      <c r="BS582" s="39"/>
      <c r="BT582" s="39"/>
      <c r="BU582" s="39"/>
    </row>
    <row r="583" spans="1:73" ht="12" customHeight="1">
      <c r="A583" s="292" t="s">
        <v>286</v>
      </c>
      <c r="B583" s="297"/>
      <c r="C583" s="116" t="s">
        <v>289</v>
      </c>
      <c r="D583" s="123"/>
      <c r="E583" s="39"/>
      <c r="F583" s="39"/>
      <c r="G583" s="39"/>
      <c r="H583" s="39"/>
      <c r="I583" s="39"/>
      <c r="J583" s="39"/>
      <c r="K583" s="39"/>
      <c r="L583" s="39"/>
      <c r="M583" s="39"/>
      <c r="N583" s="39"/>
      <c r="O583" s="39"/>
      <c r="P583" s="39"/>
      <c r="Q583" s="39"/>
      <c r="R583" s="39"/>
      <c r="S583" s="124"/>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row>
    <row r="584" spans="1:73" ht="12" customHeight="1">
      <c r="A584" s="292" t="s">
        <v>286</v>
      </c>
      <c r="B584" s="297"/>
      <c r="C584" s="28" t="s">
        <v>290</v>
      </c>
      <c r="D584" s="120"/>
      <c r="E584" s="121"/>
      <c r="F584" s="121"/>
      <c r="G584" s="121"/>
      <c r="H584" s="121"/>
      <c r="I584" s="121"/>
      <c r="J584" s="121"/>
      <c r="K584" s="121"/>
      <c r="L584" s="121"/>
      <c r="M584" s="121"/>
      <c r="N584" s="121"/>
      <c r="O584" s="121"/>
      <c r="P584" s="121"/>
      <c r="Q584" s="121"/>
      <c r="R584" s="121"/>
      <c r="S584" s="122"/>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39"/>
      <c r="BS584" s="39"/>
      <c r="BT584" s="39"/>
      <c r="BU584" s="39"/>
    </row>
    <row r="585" spans="1:73" ht="12" customHeight="1">
      <c r="A585" s="292" t="s">
        <v>286</v>
      </c>
      <c r="B585" s="297"/>
      <c r="C585" s="116" t="s">
        <v>228</v>
      </c>
      <c r="D585" s="123"/>
      <c r="E585" s="39"/>
      <c r="F585" s="39"/>
      <c r="G585" s="39"/>
      <c r="H585" s="39"/>
      <c r="I585" s="39"/>
      <c r="J585" s="39"/>
      <c r="K585" s="39"/>
      <c r="L585" s="39"/>
      <c r="M585" s="39"/>
      <c r="N585" s="39"/>
      <c r="O585" s="39"/>
      <c r="P585" s="39"/>
      <c r="Q585" s="39"/>
      <c r="R585" s="39"/>
      <c r="S585" s="124"/>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row>
    <row r="586" spans="1:73" ht="12" customHeight="1">
      <c r="A586" s="292" t="s">
        <v>286</v>
      </c>
      <c r="B586" s="297"/>
      <c r="C586" s="116" t="s">
        <v>229</v>
      </c>
      <c r="D586" s="123"/>
      <c r="E586" s="39"/>
      <c r="F586" s="39"/>
      <c r="G586" s="39"/>
      <c r="H586" s="39"/>
      <c r="I586" s="39"/>
      <c r="J586" s="39"/>
      <c r="K586" s="39"/>
      <c r="L586" s="39"/>
      <c r="M586" s="39"/>
      <c r="N586" s="39"/>
      <c r="O586" s="39"/>
      <c r="P586" s="39"/>
      <c r="Q586" s="39"/>
      <c r="R586" s="39"/>
      <c r="S586" s="124"/>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39"/>
      <c r="BN586" s="39"/>
      <c r="BO586" s="39"/>
      <c r="BP586" s="39"/>
      <c r="BQ586" s="39"/>
      <c r="BR586" s="39"/>
      <c r="BS586" s="39"/>
      <c r="BT586" s="39"/>
      <c r="BU586" s="39"/>
    </row>
    <row r="587" spans="1:73" ht="12" customHeight="1">
      <c r="A587" s="292" t="s">
        <v>286</v>
      </c>
      <c r="B587" s="297"/>
      <c r="C587" s="116" t="s">
        <v>230</v>
      </c>
      <c r="D587" s="123"/>
      <c r="E587" s="39"/>
      <c r="F587" s="39"/>
      <c r="G587" s="39"/>
      <c r="H587" s="39"/>
      <c r="I587" s="39"/>
      <c r="J587" s="39"/>
      <c r="K587" s="39"/>
      <c r="L587" s="39"/>
      <c r="M587" s="39"/>
      <c r="N587" s="39"/>
      <c r="O587" s="39"/>
      <c r="P587" s="39"/>
      <c r="Q587" s="39"/>
      <c r="R587" s="39"/>
      <c r="S587" s="124"/>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9"/>
      <c r="BJ587" s="39"/>
      <c r="BK587" s="39"/>
      <c r="BL587" s="39"/>
      <c r="BM587" s="39"/>
      <c r="BN587" s="39"/>
      <c r="BO587" s="39"/>
      <c r="BP587" s="39"/>
      <c r="BQ587" s="39"/>
      <c r="BR587" s="39"/>
      <c r="BS587" s="39"/>
      <c r="BT587" s="39"/>
      <c r="BU587" s="39"/>
    </row>
    <row r="588" spans="1:73" ht="12" customHeight="1">
      <c r="A588" s="292" t="s">
        <v>286</v>
      </c>
      <c r="B588" s="297"/>
      <c r="C588" s="116" t="s">
        <v>231</v>
      </c>
      <c r="D588" s="123"/>
      <c r="E588" s="39"/>
      <c r="F588" s="39"/>
      <c r="G588" s="39"/>
      <c r="H588" s="39"/>
      <c r="I588" s="39"/>
      <c r="J588" s="39"/>
      <c r="K588" s="39"/>
      <c r="L588" s="39"/>
      <c r="M588" s="39"/>
      <c r="N588" s="39"/>
      <c r="O588" s="39"/>
      <c r="P588" s="39"/>
      <c r="Q588" s="39"/>
      <c r="R588" s="39"/>
      <c r="S588" s="124"/>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9"/>
      <c r="BJ588" s="39"/>
      <c r="BK588" s="39"/>
      <c r="BL588" s="39"/>
      <c r="BM588" s="39"/>
      <c r="BN588" s="39"/>
      <c r="BO588" s="39"/>
      <c r="BP588" s="39"/>
      <c r="BQ588" s="39"/>
      <c r="BR588" s="39"/>
      <c r="BS588" s="39"/>
      <c r="BT588" s="39"/>
      <c r="BU588" s="39"/>
    </row>
    <row r="589" spans="1:73" ht="12" customHeight="1">
      <c r="A589" s="292" t="s">
        <v>286</v>
      </c>
      <c r="B589" s="297"/>
      <c r="C589" s="116" t="s">
        <v>232</v>
      </c>
      <c r="D589" s="123"/>
      <c r="E589" s="39"/>
      <c r="F589" s="39"/>
      <c r="G589" s="39"/>
      <c r="H589" s="39"/>
      <c r="I589" s="39"/>
      <c r="J589" s="39"/>
      <c r="K589" s="39"/>
      <c r="L589" s="39"/>
      <c r="M589" s="39"/>
      <c r="N589" s="39"/>
      <c r="O589" s="39"/>
      <c r="P589" s="39"/>
      <c r="Q589" s="39"/>
      <c r="R589" s="39"/>
      <c r="S589" s="124"/>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9"/>
      <c r="BJ589" s="39"/>
      <c r="BK589" s="39"/>
      <c r="BL589" s="39"/>
      <c r="BM589" s="39"/>
      <c r="BN589" s="39"/>
      <c r="BO589" s="39"/>
      <c r="BP589" s="39"/>
      <c r="BQ589" s="39"/>
      <c r="BR589" s="39"/>
      <c r="BS589" s="39"/>
      <c r="BT589" s="39"/>
      <c r="BU589" s="39"/>
    </row>
    <row r="590" spans="1:73" ht="12" customHeight="1">
      <c r="A590" s="292" t="s">
        <v>286</v>
      </c>
      <c r="B590" s="297"/>
      <c r="C590" s="116" t="s">
        <v>233</v>
      </c>
      <c r="D590" s="123"/>
      <c r="E590" s="39"/>
      <c r="F590" s="39"/>
      <c r="G590" s="39"/>
      <c r="H590" s="39"/>
      <c r="I590" s="39"/>
      <c r="J590" s="39"/>
      <c r="K590" s="39"/>
      <c r="L590" s="39"/>
      <c r="M590" s="39"/>
      <c r="N590" s="39"/>
      <c r="O590" s="39"/>
      <c r="P590" s="39"/>
      <c r="Q590" s="39"/>
      <c r="R590" s="39"/>
      <c r="S590" s="124"/>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c r="BH590" s="39"/>
      <c r="BI590" s="39"/>
      <c r="BJ590" s="39"/>
      <c r="BK590" s="39"/>
      <c r="BL590" s="39"/>
      <c r="BM590" s="39"/>
      <c r="BN590" s="39"/>
      <c r="BO590" s="39"/>
      <c r="BP590" s="39"/>
      <c r="BQ590" s="39"/>
      <c r="BR590" s="39"/>
      <c r="BS590" s="39"/>
      <c r="BT590" s="39"/>
      <c r="BU590" s="39"/>
    </row>
    <row r="591" spans="1:73" ht="12" customHeight="1">
      <c r="A591" s="292" t="s">
        <v>286</v>
      </c>
      <c r="B591" s="297"/>
      <c r="C591" s="157" t="s">
        <v>234</v>
      </c>
      <c r="D591" s="147"/>
      <c r="E591" s="148"/>
      <c r="F591" s="148"/>
      <c r="G591" s="148"/>
      <c r="H591" s="148"/>
      <c r="I591" s="148"/>
      <c r="J591" s="148"/>
      <c r="K591" s="148"/>
      <c r="L591" s="148"/>
      <c r="M591" s="148"/>
      <c r="N591" s="148"/>
      <c r="O591" s="148"/>
      <c r="P591" s="148"/>
      <c r="Q591" s="148"/>
      <c r="R591" s="148"/>
      <c r="S591" s="14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c r="BR591" s="39"/>
      <c r="BS591" s="39"/>
      <c r="BT591" s="39"/>
      <c r="BU591" s="39"/>
    </row>
    <row r="592" spans="1:73" ht="12" customHeight="1">
      <c r="A592" s="292" t="s">
        <v>286</v>
      </c>
      <c r="B592" s="297"/>
      <c r="C592" s="116" t="s">
        <v>10</v>
      </c>
      <c r="D592" s="123"/>
      <c r="E592" s="39"/>
      <c r="F592" s="39"/>
      <c r="G592" s="39"/>
      <c r="H592" s="39"/>
      <c r="I592" s="39"/>
      <c r="J592" s="39"/>
      <c r="K592" s="39"/>
      <c r="L592" s="39"/>
      <c r="M592" s="39"/>
      <c r="N592" s="39"/>
      <c r="O592" s="39"/>
      <c r="P592" s="39"/>
      <c r="Q592" s="39"/>
      <c r="R592" s="39"/>
      <c r="S592" s="124"/>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c r="BH592" s="39"/>
      <c r="BI592" s="39"/>
      <c r="BJ592" s="39"/>
      <c r="BK592" s="39"/>
      <c r="BL592" s="39"/>
      <c r="BM592" s="39"/>
      <c r="BN592" s="39"/>
      <c r="BO592" s="39"/>
      <c r="BP592" s="39"/>
      <c r="BQ592" s="39"/>
      <c r="BR592" s="39"/>
      <c r="BS592" s="39"/>
      <c r="BT592" s="39"/>
      <c r="BU592" s="39"/>
    </row>
    <row r="593" spans="1:73" ht="12" customHeight="1">
      <c r="A593" s="292" t="s">
        <v>286</v>
      </c>
      <c r="B593" s="297"/>
      <c r="C593" s="116" t="s">
        <v>11</v>
      </c>
      <c r="D593" s="123"/>
      <c r="E593" s="39"/>
      <c r="F593" s="39"/>
      <c r="G593" s="39"/>
      <c r="H593" s="39"/>
      <c r="I593" s="39"/>
      <c r="J593" s="39"/>
      <c r="K593" s="39"/>
      <c r="L593" s="39"/>
      <c r="M593" s="39"/>
      <c r="N593" s="39"/>
      <c r="O593" s="39"/>
      <c r="P593" s="39"/>
      <c r="Q593" s="39"/>
      <c r="R593" s="39"/>
      <c r="S593" s="124"/>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row>
    <row r="594" spans="1:73" ht="12" customHeight="1">
      <c r="A594" s="292" t="s">
        <v>286</v>
      </c>
      <c r="B594" s="297"/>
      <c r="C594" s="116" t="s">
        <v>237</v>
      </c>
      <c r="D594" s="123"/>
      <c r="E594" s="39"/>
      <c r="F594" s="39"/>
      <c r="G594" s="39"/>
      <c r="H594" s="39"/>
      <c r="I594" s="39"/>
      <c r="J594" s="39"/>
      <c r="K594" s="39"/>
      <c r="L594" s="39"/>
      <c r="M594" s="39"/>
      <c r="N594" s="39"/>
      <c r="O594" s="39"/>
      <c r="P594" s="39"/>
      <c r="Q594" s="39"/>
      <c r="R594" s="39"/>
      <c r="S594" s="124"/>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9"/>
      <c r="BJ594" s="39"/>
      <c r="BK594" s="39"/>
      <c r="BL594" s="39"/>
      <c r="BM594" s="39"/>
      <c r="BN594" s="39"/>
      <c r="BO594" s="39"/>
      <c r="BP594" s="39"/>
      <c r="BQ594" s="39"/>
      <c r="BR594" s="39"/>
      <c r="BS594" s="39"/>
      <c r="BT594" s="39"/>
      <c r="BU594" s="39"/>
    </row>
    <row r="595" spans="1:73" ht="12" customHeight="1">
      <c r="A595" s="292" t="s">
        <v>286</v>
      </c>
      <c r="B595" s="297"/>
      <c r="C595" s="116" t="s">
        <v>13</v>
      </c>
      <c r="D595" s="123"/>
      <c r="E595" s="39"/>
      <c r="F595" s="39"/>
      <c r="G595" s="39"/>
      <c r="H595" s="39"/>
      <c r="I595" s="39"/>
      <c r="J595" s="39"/>
      <c r="K595" s="39"/>
      <c r="L595" s="39"/>
      <c r="M595" s="39"/>
      <c r="N595" s="39"/>
      <c r="O595" s="39"/>
      <c r="P595" s="39"/>
      <c r="Q595" s="39"/>
      <c r="R595" s="39"/>
      <c r="S595" s="124"/>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9"/>
      <c r="BJ595" s="39"/>
      <c r="BK595" s="39"/>
      <c r="BL595" s="39"/>
      <c r="BM595" s="39"/>
      <c r="BN595" s="39"/>
      <c r="BO595" s="39"/>
      <c r="BP595" s="39"/>
      <c r="BQ595" s="39"/>
      <c r="BR595" s="39"/>
      <c r="BS595" s="39"/>
      <c r="BT595" s="39"/>
      <c r="BU595" s="39"/>
    </row>
    <row r="596" spans="1:73" ht="12" customHeight="1">
      <c r="A596" s="292" t="s">
        <v>286</v>
      </c>
      <c r="B596" s="297"/>
      <c r="C596" s="116" t="s">
        <v>238</v>
      </c>
      <c r="D596" s="123"/>
      <c r="E596" s="39"/>
      <c r="F596" s="39"/>
      <c r="G596" s="39"/>
      <c r="H596" s="39"/>
      <c r="I596" s="39"/>
      <c r="J596" s="39"/>
      <c r="K596" s="39"/>
      <c r="L596" s="39"/>
      <c r="M596" s="39"/>
      <c r="N596" s="39"/>
      <c r="O596" s="39"/>
      <c r="P596" s="39"/>
      <c r="Q596" s="39"/>
      <c r="R596" s="39"/>
      <c r="S596" s="124"/>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c r="BK596" s="39"/>
      <c r="BL596" s="39"/>
      <c r="BM596" s="39"/>
      <c r="BN596" s="39"/>
      <c r="BO596" s="39"/>
      <c r="BP596" s="39"/>
      <c r="BQ596" s="39"/>
      <c r="BR596" s="39"/>
      <c r="BS596" s="39"/>
      <c r="BT596" s="39"/>
      <c r="BU596" s="39"/>
    </row>
    <row r="597" spans="1:73" ht="12" customHeight="1">
      <c r="A597" s="292" t="s">
        <v>286</v>
      </c>
      <c r="B597" s="297"/>
      <c r="C597" s="28" t="s">
        <v>291</v>
      </c>
      <c r="D597" s="120"/>
      <c r="E597" s="121"/>
      <c r="F597" s="121"/>
      <c r="G597" s="121"/>
      <c r="H597" s="121"/>
      <c r="I597" s="121"/>
      <c r="J597" s="121"/>
      <c r="K597" s="121"/>
      <c r="L597" s="121"/>
      <c r="M597" s="121"/>
      <c r="N597" s="121"/>
      <c r="O597" s="121"/>
      <c r="P597" s="121"/>
      <c r="Q597" s="121"/>
      <c r="R597" s="121"/>
      <c r="S597" s="122"/>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9"/>
      <c r="BJ597" s="39"/>
      <c r="BK597" s="39"/>
      <c r="BL597" s="39"/>
      <c r="BM597" s="39"/>
      <c r="BN597" s="39"/>
      <c r="BO597" s="39"/>
      <c r="BP597" s="39"/>
      <c r="BQ597" s="39"/>
      <c r="BR597" s="39"/>
      <c r="BS597" s="39"/>
      <c r="BT597" s="39"/>
      <c r="BU597" s="39"/>
    </row>
    <row r="598" spans="1:73" ht="12" customHeight="1">
      <c r="A598" s="292" t="s">
        <v>286</v>
      </c>
      <c r="B598" s="297"/>
      <c r="C598" s="28" t="s">
        <v>292</v>
      </c>
      <c r="D598" s="120"/>
      <c r="E598" s="121"/>
      <c r="F598" s="121"/>
      <c r="G598" s="121"/>
      <c r="H598" s="121"/>
      <c r="I598" s="121"/>
      <c r="J598" s="121"/>
      <c r="K598" s="121"/>
      <c r="L598" s="121"/>
      <c r="M598" s="121"/>
      <c r="N598" s="121"/>
      <c r="O598" s="121"/>
      <c r="P598" s="121"/>
      <c r="Q598" s="121"/>
      <c r="R598" s="121"/>
      <c r="S598" s="122"/>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9"/>
      <c r="BJ598" s="39"/>
      <c r="BK598" s="39"/>
      <c r="BL598" s="39"/>
      <c r="BM598" s="39"/>
      <c r="BN598" s="39"/>
      <c r="BO598" s="39"/>
      <c r="BP598" s="39"/>
      <c r="BQ598" s="39"/>
      <c r="BR598" s="39"/>
      <c r="BS598" s="39"/>
      <c r="BT598" s="39"/>
      <c r="BU598" s="39"/>
    </row>
    <row r="599" spans="1:73" ht="12" customHeight="1">
      <c r="A599" s="292" t="s">
        <v>286</v>
      </c>
      <c r="B599" s="297"/>
      <c r="C599" s="28" t="s">
        <v>293</v>
      </c>
      <c r="D599" s="120"/>
      <c r="E599" s="121"/>
      <c r="F599" s="121"/>
      <c r="G599" s="121"/>
      <c r="H599" s="121"/>
      <c r="I599" s="121"/>
      <c r="J599" s="121"/>
      <c r="K599" s="121"/>
      <c r="L599" s="121"/>
      <c r="M599" s="121"/>
      <c r="N599" s="121"/>
      <c r="O599" s="121"/>
      <c r="P599" s="121"/>
      <c r="Q599" s="121"/>
      <c r="R599" s="121"/>
      <c r="S599" s="122"/>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c r="BP599" s="39"/>
      <c r="BQ599" s="39"/>
      <c r="BR599" s="39"/>
      <c r="BS599" s="39"/>
      <c r="BT599" s="39"/>
      <c r="BU599" s="39"/>
    </row>
    <row r="600" spans="1:73" ht="12" customHeight="1">
      <c r="A600" s="292" t="s">
        <v>286</v>
      </c>
      <c r="B600" s="297"/>
      <c r="C600" s="28" t="s">
        <v>294</v>
      </c>
      <c r="D600" s="120"/>
      <c r="E600" s="121"/>
      <c r="F600" s="121"/>
      <c r="G600" s="121"/>
      <c r="H600" s="121"/>
      <c r="I600" s="121"/>
      <c r="J600" s="121"/>
      <c r="K600" s="121"/>
      <c r="L600" s="121"/>
      <c r="M600" s="121"/>
      <c r="N600" s="121"/>
      <c r="O600" s="121"/>
      <c r="P600" s="121"/>
      <c r="Q600" s="121"/>
      <c r="R600" s="121"/>
      <c r="S600" s="122"/>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row>
    <row r="601" spans="1:73" ht="12" customHeight="1">
      <c r="A601" s="292" t="s">
        <v>286</v>
      </c>
      <c r="B601" s="297"/>
      <c r="C601" s="28" t="s">
        <v>295</v>
      </c>
      <c r="D601" s="120"/>
      <c r="E601" s="40"/>
      <c r="F601" s="40"/>
      <c r="G601" s="40"/>
      <c r="H601" s="40"/>
      <c r="I601" s="40"/>
      <c r="J601" s="40"/>
      <c r="K601" s="40"/>
      <c r="L601" s="40"/>
      <c r="M601" s="40"/>
      <c r="N601" s="40"/>
      <c r="O601" s="40"/>
      <c r="P601" s="40"/>
      <c r="Q601" s="40"/>
      <c r="R601" s="40"/>
      <c r="S601" s="122"/>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row>
    <row r="602" spans="1:73" ht="12" customHeight="1">
      <c r="A602" s="292" t="s">
        <v>286</v>
      </c>
      <c r="B602" s="297"/>
      <c r="C602" s="28" t="s">
        <v>308</v>
      </c>
      <c r="D602" s="120"/>
      <c r="E602" s="40"/>
      <c r="F602" s="40"/>
      <c r="G602" s="40"/>
      <c r="H602" s="40"/>
      <c r="I602" s="40"/>
      <c r="J602" s="40"/>
      <c r="K602" s="40"/>
      <c r="L602" s="40"/>
      <c r="M602" s="40"/>
      <c r="N602" s="40"/>
      <c r="O602" s="40"/>
      <c r="P602" s="40"/>
      <c r="Q602" s="40"/>
      <c r="R602" s="40"/>
      <c r="S602" s="122"/>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c r="BP602" s="39"/>
      <c r="BQ602" s="39"/>
      <c r="BR602" s="39"/>
      <c r="BS602" s="39"/>
      <c r="BT602" s="39"/>
      <c r="BU602" s="39"/>
    </row>
    <row r="603" spans="1:73" ht="12" customHeight="1">
      <c r="A603" s="292" t="s">
        <v>286</v>
      </c>
      <c r="B603" s="297"/>
      <c r="C603" s="28" t="s">
        <v>48</v>
      </c>
      <c r="D603" s="120"/>
      <c r="E603" s="40"/>
      <c r="F603" s="40"/>
      <c r="G603" s="40"/>
      <c r="H603" s="40"/>
      <c r="I603" s="40"/>
      <c r="J603" s="40"/>
      <c r="K603" s="40"/>
      <c r="L603" s="40"/>
      <c r="M603" s="40"/>
      <c r="N603" s="40"/>
      <c r="O603" s="40"/>
      <c r="P603" s="40"/>
      <c r="Q603" s="40"/>
      <c r="R603" s="40"/>
      <c r="S603" s="122"/>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c r="BR603" s="39"/>
      <c r="BS603" s="39"/>
      <c r="BT603" s="39"/>
      <c r="BU603" s="39"/>
    </row>
    <row r="604" spans="1:73" ht="12" customHeight="1">
      <c r="A604" s="292" t="s">
        <v>286</v>
      </c>
      <c r="B604" s="297"/>
      <c r="C604" s="28" t="s">
        <v>49</v>
      </c>
      <c r="D604" s="120"/>
      <c r="E604" s="40"/>
      <c r="F604" s="40"/>
      <c r="G604" s="40"/>
      <c r="H604" s="40"/>
      <c r="I604" s="40"/>
      <c r="J604" s="40"/>
      <c r="K604" s="40"/>
      <c r="L604" s="40"/>
      <c r="M604" s="40"/>
      <c r="N604" s="40"/>
      <c r="O604" s="40"/>
      <c r="P604" s="40"/>
      <c r="Q604" s="40"/>
      <c r="R604" s="40"/>
      <c r="S604" s="122"/>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row>
    <row r="605" spans="1:73" ht="12" customHeight="1">
      <c r="A605" s="292" t="s">
        <v>286</v>
      </c>
      <c r="B605" s="297"/>
      <c r="C605" s="116" t="s">
        <v>297</v>
      </c>
      <c r="D605" s="123"/>
      <c r="E605" s="39"/>
      <c r="F605" s="39"/>
      <c r="G605" s="39"/>
      <c r="H605" s="39"/>
      <c r="I605" s="39"/>
      <c r="J605" s="39"/>
      <c r="K605" s="39"/>
      <c r="L605" s="39"/>
      <c r="M605" s="39"/>
      <c r="N605" s="39"/>
      <c r="O605" s="39"/>
      <c r="P605" s="39"/>
      <c r="Q605" s="39"/>
      <c r="R605" s="39"/>
      <c r="S605" s="124"/>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c r="BP605" s="39"/>
      <c r="BQ605" s="39"/>
      <c r="BR605" s="39"/>
      <c r="BS605" s="39"/>
      <c r="BT605" s="39"/>
      <c r="BU605" s="39"/>
    </row>
    <row r="606" spans="1:73" ht="12" customHeight="1">
      <c r="A606" s="292" t="s">
        <v>286</v>
      </c>
      <c r="B606" s="297"/>
      <c r="C606" s="116" t="s">
        <v>298</v>
      </c>
      <c r="D606" s="123"/>
      <c r="E606" s="39"/>
      <c r="F606" s="39"/>
      <c r="G606" s="39"/>
      <c r="H606" s="39"/>
      <c r="I606" s="39"/>
      <c r="J606" s="39"/>
      <c r="K606" s="39"/>
      <c r="L606" s="39"/>
      <c r="M606" s="39"/>
      <c r="N606" s="39"/>
      <c r="O606" s="39"/>
      <c r="P606" s="39"/>
      <c r="Q606" s="39"/>
      <c r="R606" s="39"/>
      <c r="S606" s="124"/>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row>
    <row r="607" spans="1:73" ht="12" customHeight="1">
      <c r="A607" s="292" t="s">
        <v>286</v>
      </c>
      <c r="B607" s="297"/>
      <c r="C607" s="116" t="s">
        <v>299</v>
      </c>
      <c r="D607" s="123"/>
      <c r="E607" s="39"/>
      <c r="F607" s="39"/>
      <c r="G607" s="39"/>
      <c r="H607" s="39"/>
      <c r="I607" s="39"/>
      <c r="J607" s="39"/>
      <c r="K607" s="39"/>
      <c r="L607" s="39"/>
      <c r="M607" s="39"/>
      <c r="N607" s="39"/>
      <c r="O607" s="39"/>
      <c r="P607" s="39"/>
      <c r="Q607" s="39"/>
      <c r="R607" s="39"/>
      <c r="S607" s="124"/>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c r="BP607" s="39"/>
      <c r="BQ607" s="39"/>
      <c r="BR607" s="39"/>
      <c r="BS607" s="39"/>
      <c r="BT607" s="39"/>
      <c r="BU607" s="39"/>
    </row>
    <row r="608" spans="1:73" ht="12" customHeight="1">
      <c r="A608" s="292" t="s">
        <v>286</v>
      </c>
      <c r="B608" s="297"/>
      <c r="C608" s="116" t="s">
        <v>300</v>
      </c>
      <c r="D608" s="123"/>
      <c r="E608" s="39"/>
      <c r="F608" s="39"/>
      <c r="G608" s="39"/>
      <c r="H608" s="39"/>
      <c r="I608" s="39"/>
      <c r="J608" s="39"/>
      <c r="K608" s="39"/>
      <c r="L608" s="39"/>
      <c r="M608" s="39"/>
      <c r="N608" s="39"/>
      <c r="O608" s="39"/>
      <c r="P608" s="39"/>
      <c r="Q608" s="39"/>
      <c r="R608" s="39"/>
      <c r="S608" s="124"/>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row>
    <row r="609" spans="1:74" ht="12" customHeight="1">
      <c r="A609" s="292" t="s">
        <v>286</v>
      </c>
      <c r="B609" s="297"/>
      <c r="C609" s="28" t="s">
        <v>37</v>
      </c>
      <c r="D609" s="120"/>
      <c r="E609" s="121"/>
      <c r="F609" s="121"/>
      <c r="G609" s="121"/>
      <c r="H609" s="121"/>
      <c r="I609" s="121"/>
      <c r="J609" s="121"/>
      <c r="K609" s="121"/>
      <c r="L609" s="121"/>
      <c r="M609" s="121"/>
      <c r="N609" s="121"/>
      <c r="O609" s="121"/>
      <c r="P609" s="121"/>
      <c r="Q609" s="121"/>
      <c r="R609" s="121"/>
      <c r="S609" s="122"/>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c r="BP609" s="39"/>
      <c r="BQ609" s="39"/>
      <c r="BR609" s="39"/>
      <c r="BS609" s="39"/>
      <c r="BT609" s="39"/>
      <c r="BU609" s="39"/>
      <c r="BV609" s="292"/>
    </row>
    <row r="610" spans="1:74" ht="12" customHeight="1">
      <c r="A610" s="292" t="s">
        <v>286</v>
      </c>
      <c r="B610" s="297"/>
      <c r="C610" s="28" t="s">
        <v>38</v>
      </c>
      <c r="D610" s="120"/>
      <c r="E610" s="121"/>
      <c r="F610" s="121"/>
      <c r="G610" s="121"/>
      <c r="H610" s="121"/>
      <c r="I610" s="121"/>
      <c r="J610" s="121"/>
      <c r="K610" s="121"/>
      <c r="L610" s="121"/>
      <c r="M610" s="121"/>
      <c r="N610" s="121"/>
      <c r="O610" s="121"/>
      <c r="P610" s="121"/>
      <c r="Q610" s="121"/>
      <c r="R610" s="121"/>
      <c r="S610" s="122"/>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c r="BP610" s="39"/>
      <c r="BQ610" s="39"/>
      <c r="BR610" s="39"/>
      <c r="BS610" s="39"/>
      <c r="BT610" s="39"/>
      <c r="BU610" s="39"/>
      <c r="BV610" s="292"/>
    </row>
    <row r="611" spans="1:74" ht="12" customHeight="1">
      <c r="A611" s="292" t="s">
        <v>286</v>
      </c>
      <c r="B611" s="297"/>
      <c r="C611" s="28" t="s">
        <v>39</v>
      </c>
      <c r="D611" s="120"/>
      <c r="E611" s="121"/>
      <c r="F611" s="121"/>
      <c r="G611" s="121"/>
      <c r="H611" s="121"/>
      <c r="I611" s="121"/>
      <c r="J611" s="121"/>
      <c r="K611" s="121"/>
      <c r="L611" s="121"/>
      <c r="M611" s="121"/>
      <c r="N611" s="121"/>
      <c r="O611" s="121"/>
      <c r="P611" s="121"/>
      <c r="Q611" s="121"/>
      <c r="R611" s="121"/>
      <c r="S611" s="122"/>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240"/>
      <c r="BF611" s="240"/>
      <c r="BG611" s="240"/>
      <c r="BH611" s="240"/>
      <c r="BI611" s="240"/>
      <c r="BJ611" s="240"/>
      <c r="BK611" s="240"/>
      <c r="BL611" s="240"/>
      <c r="BM611" s="240"/>
      <c r="BN611" s="240"/>
      <c r="BO611" s="240"/>
      <c r="BP611" s="240"/>
      <c r="BQ611" s="240"/>
      <c r="BR611" s="240"/>
      <c r="BS611" s="240"/>
      <c r="BT611" s="240"/>
      <c r="BU611" s="240"/>
      <c r="BV611" s="292"/>
    </row>
    <row r="612" spans="1:74" ht="12" customHeight="1">
      <c r="A612" s="292" t="s">
        <v>286</v>
      </c>
      <c r="B612" s="297"/>
      <c r="C612" s="28" t="s">
        <v>40</v>
      </c>
      <c r="D612" s="120"/>
      <c r="E612" s="121"/>
      <c r="F612" s="121"/>
      <c r="G612" s="121"/>
      <c r="H612" s="121"/>
      <c r="I612" s="121"/>
      <c r="J612" s="121"/>
      <c r="K612" s="121"/>
      <c r="L612" s="121"/>
      <c r="M612" s="121"/>
      <c r="N612" s="121"/>
      <c r="O612" s="121"/>
      <c r="P612" s="121"/>
      <c r="Q612" s="121"/>
      <c r="R612" s="121"/>
      <c r="S612" s="122"/>
      <c r="T612" s="39"/>
      <c r="U612" s="369"/>
      <c r="V612" s="346"/>
      <c r="W612" s="346"/>
      <c r="X612" s="346"/>
      <c r="Y612" s="346"/>
      <c r="Z612" s="346"/>
      <c r="AA612" s="346"/>
      <c r="AB612" s="346"/>
      <c r="AC612" s="346"/>
      <c r="AD612" s="346"/>
      <c r="AE612" s="346"/>
      <c r="AF612" s="346"/>
      <c r="AG612" s="346"/>
      <c r="AH612" s="346"/>
      <c r="AI612" s="346"/>
      <c r="AJ612" s="346"/>
      <c r="AK612" s="346"/>
      <c r="AL612" s="39"/>
      <c r="AM612" s="369" t="s">
        <v>309</v>
      </c>
      <c r="AN612" s="346"/>
      <c r="AO612" s="346"/>
      <c r="AP612" s="346"/>
      <c r="AQ612" s="346"/>
      <c r="AR612" s="346"/>
      <c r="AS612" s="346"/>
      <c r="AT612" s="346"/>
      <c r="AU612" s="346"/>
      <c r="AV612" s="346"/>
      <c r="AW612" s="346"/>
      <c r="AX612" s="346"/>
      <c r="AY612" s="346"/>
      <c r="AZ612" s="346"/>
      <c r="BA612" s="346"/>
      <c r="BB612" s="346"/>
      <c r="BC612" s="346"/>
      <c r="BD612" s="240"/>
      <c r="BE612" s="370"/>
      <c r="BF612" s="348"/>
      <c r="BG612" s="348"/>
      <c r="BH612" s="348"/>
      <c r="BI612" s="348"/>
      <c r="BJ612" s="348"/>
      <c r="BK612" s="348"/>
      <c r="BL612" s="348"/>
      <c r="BM612" s="348"/>
      <c r="BN612" s="348"/>
      <c r="BO612" s="348"/>
      <c r="BP612" s="348"/>
      <c r="BQ612" s="348"/>
      <c r="BR612" s="348"/>
      <c r="BS612" s="348"/>
      <c r="BT612" s="348"/>
      <c r="BU612" s="348"/>
      <c r="BV612" s="241"/>
    </row>
    <row r="613" spans="1:74" ht="12" customHeight="1">
      <c r="A613" s="292" t="s">
        <v>286</v>
      </c>
      <c r="B613" s="17"/>
      <c r="C613" s="28" t="s">
        <v>41</v>
      </c>
      <c r="D613" s="120"/>
      <c r="E613" s="121"/>
      <c r="F613" s="121"/>
      <c r="G613" s="121"/>
      <c r="H613" s="121"/>
      <c r="I613" s="121"/>
      <c r="J613" s="121"/>
      <c r="K613" s="121"/>
      <c r="L613" s="121"/>
      <c r="M613" s="121"/>
      <c r="N613" s="121"/>
      <c r="O613" s="121"/>
      <c r="P613" s="121"/>
      <c r="Q613" s="121"/>
      <c r="R613" s="121"/>
      <c r="S613" s="122"/>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240"/>
      <c r="BD613" s="240"/>
      <c r="BE613" s="238"/>
      <c r="BF613" s="238"/>
      <c r="BG613" s="238"/>
      <c r="BH613" s="238"/>
      <c r="BI613" s="238"/>
      <c r="BJ613" s="238"/>
      <c r="BK613" s="238"/>
      <c r="BL613" s="238"/>
      <c r="BM613" s="238"/>
      <c r="BN613" s="238"/>
      <c r="BO613" s="238"/>
      <c r="BP613" s="238"/>
      <c r="BQ613" s="238"/>
      <c r="BR613" s="238"/>
      <c r="BS613" s="238"/>
      <c r="BT613" s="238"/>
      <c r="BU613" s="238"/>
      <c r="BV613" s="241"/>
    </row>
    <row r="614" spans="1:74" ht="12" customHeight="1">
      <c r="A614" s="292"/>
      <c r="B614" s="296" t="s">
        <v>203</v>
      </c>
      <c r="C614" s="155" t="s">
        <v>191</v>
      </c>
      <c r="D614" s="156">
        <f t="shared" ref="D614:D653" si="29">SUM(V614,AN614)</f>
        <v>4</v>
      </c>
      <c r="E614" s="117">
        <f t="shared" ref="E614:E653" si="30">SUM(W614,AO614)</f>
        <v>17</v>
      </c>
      <c r="F614" s="117">
        <f t="shared" ref="F614:F653" si="31">SUM(X614,AP614)</f>
        <v>16</v>
      </c>
      <c r="G614" s="117">
        <f t="shared" ref="G614:G653" si="32">SUM(Y614,AQ614)</f>
        <v>9</v>
      </c>
      <c r="H614" s="117">
        <f t="shared" ref="H614:H653" si="33">SUM(Z614,AR614)</f>
        <v>12</v>
      </c>
      <c r="I614" s="117">
        <f t="shared" ref="I614:I653" si="34">SUM(AA614,AS614)</f>
        <v>1</v>
      </c>
      <c r="J614" s="117">
        <f t="shared" ref="J614:J653" si="35">SUM(AB614,AT614)</f>
        <v>7</v>
      </c>
      <c r="K614" s="117">
        <f t="shared" ref="K614:K653" si="36">SUM(AC614,AU614)</f>
        <v>0</v>
      </c>
      <c r="L614" s="117">
        <f t="shared" ref="L614:L653" si="37">SUM(AD614,AV614)</f>
        <v>1</v>
      </c>
      <c r="M614" s="117">
        <f t="shared" ref="M614:M653" si="38">SUM(AE614,AW614)</f>
        <v>1</v>
      </c>
      <c r="N614" s="117">
        <f t="shared" ref="N614:N653" si="39">SUM(AF614,AX614)</f>
        <v>3</v>
      </c>
      <c r="O614" s="117">
        <f t="shared" ref="O614:O653" si="40">SUM(AG614,AY614)</f>
        <v>1</v>
      </c>
      <c r="P614" s="117">
        <f t="shared" ref="P614:P653" si="41">SUM(AH614,AZ614)</f>
        <v>2</v>
      </c>
      <c r="Q614" s="117">
        <f t="shared" ref="Q614:Q653" si="42">SUM(AI614,BA614)</f>
        <v>0</v>
      </c>
      <c r="R614" s="117">
        <f t="shared" ref="R614:R653" si="43">SUM(AJ614,BB614)</f>
        <v>1</v>
      </c>
      <c r="S614" s="117">
        <f t="shared" ref="S614:S653" si="44">SUM(AK614,BC614)</f>
        <v>0</v>
      </c>
      <c r="T614" s="371" t="s">
        <v>310</v>
      </c>
      <c r="U614" s="155" t="s">
        <v>191</v>
      </c>
      <c r="V614" s="156">
        <v>2</v>
      </c>
      <c r="W614" s="117">
        <v>6</v>
      </c>
      <c r="X614" s="117">
        <v>11</v>
      </c>
      <c r="Y614" s="117">
        <v>3</v>
      </c>
      <c r="Z614" s="117">
        <v>8</v>
      </c>
      <c r="AA614" s="117"/>
      <c r="AB614" s="117"/>
      <c r="AC614" s="117"/>
      <c r="AD614" s="117">
        <v>1</v>
      </c>
      <c r="AE614" s="117">
        <v>1</v>
      </c>
      <c r="AF614" s="117">
        <v>3</v>
      </c>
      <c r="AG614" s="117"/>
      <c r="AH614" s="117">
        <v>2</v>
      </c>
      <c r="AI614" s="117"/>
      <c r="AJ614" s="117">
        <v>1</v>
      </c>
      <c r="AK614" s="119"/>
      <c r="AL614" s="296" t="s">
        <v>311</v>
      </c>
      <c r="AM614" s="155" t="s">
        <v>191</v>
      </c>
      <c r="AN614" s="156">
        <v>2</v>
      </c>
      <c r="AO614" s="117">
        <v>11</v>
      </c>
      <c r="AP614" s="117">
        <v>5</v>
      </c>
      <c r="AQ614" s="117">
        <v>6</v>
      </c>
      <c r="AR614" s="117">
        <v>4</v>
      </c>
      <c r="AS614" s="117">
        <v>1</v>
      </c>
      <c r="AT614" s="117">
        <v>7</v>
      </c>
      <c r="AU614" s="117"/>
      <c r="AV614" s="117"/>
      <c r="AW614" s="117"/>
      <c r="AX614" s="117"/>
      <c r="AY614" s="117">
        <v>1</v>
      </c>
      <c r="AZ614" s="117"/>
      <c r="BA614" s="117"/>
      <c r="BB614" s="117"/>
      <c r="BC614" s="119"/>
      <c r="BD614" s="242"/>
      <c r="BE614" s="239"/>
      <c r="BF614" s="238"/>
      <c r="BG614" s="238"/>
      <c r="BH614" s="238"/>
      <c r="BI614" s="238"/>
      <c r="BJ614" s="238"/>
      <c r="BK614" s="238"/>
      <c r="BL614" s="238"/>
      <c r="BM614" s="238"/>
      <c r="BN614" s="238"/>
      <c r="BO614" s="238"/>
      <c r="BP614" s="238"/>
      <c r="BQ614" s="238"/>
      <c r="BR614" s="238"/>
      <c r="BS614" s="238"/>
      <c r="BT614" s="238"/>
      <c r="BU614" s="238"/>
      <c r="BV614" s="241"/>
    </row>
    <row r="615" spans="1:74" ht="12" customHeight="1">
      <c r="A615" s="292"/>
      <c r="B615" s="297"/>
      <c r="C615" s="116" t="s">
        <v>220</v>
      </c>
      <c r="D615" s="123">
        <f t="shared" si="29"/>
        <v>1</v>
      </c>
      <c r="E615" s="39">
        <f t="shared" si="30"/>
        <v>0</v>
      </c>
      <c r="F615" s="39">
        <f t="shared" si="31"/>
        <v>0</v>
      </c>
      <c r="G615" s="39">
        <f t="shared" si="32"/>
        <v>0</v>
      </c>
      <c r="H615" s="39">
        <f t="shared" si="33"/>
        <v>1</v>
      </c>
      <c r="I615" s="39">
        <f t="shared" si="34"/>
        <v>0</v>
      </c>
      <c r="J615" s="39">
        <f t="shared" si="35"/>
        <v>0</v>
      </c>
      <c r="K615" s="39">
        <f t="shared" si="36"/>
        <v>0</v>
      </c>
      <c r="L615" s="39">
        <f t="shared" si="37"/>
        <v>0</v>
      </c>
      <c r="M615" s="39">
        <f t="shared" si="38"/>
        <v>0</v>
      </c>
      <c r="N615" s="39">
        <f t="shared" si="39"/>
        <v>0</v>
      </c>
      <c r="O615" s="39">
        <f t="shared" si="40"/>
        <v>0</v>
      </c>
      <c r="P615" s="39">
        <f t="shared" si="41"/>
        <v>0</v>
      </c>
      <c r="Q615" s="39">
        <f t="shared" si="42"/>
        <v>0</v>
      </c>
      <c r="R615" s="39">
        <f t="shared" si="43"/>
        <v>0</v>
      </c>
      <c r="S615" s="39">
        <f t="shared" si="44"/>
        <v>0</v>
      </c>
      <c r="T615" s="372"/>
      <c r="U615" s="116" t="s">
        <v>220</v>
      </c>
      <c r="V615" s="123">
        <v>1</v>
      </c>
      <c r="W615" s="39"/>
      <c r="X615" s="39"/>
      <c r="Y615" s="39"/>
      <c r="Z615" s="39">
        <v>1</v>
      </c>
      <c r="AA615" s="39"/>
      <c r="AB615" s="39"/>
      <c r="AC615" s="39"/>
      <c r="AD615" s="39"/>
      <c r="AE615" s="39"/>
      <c r="AF615" s="39"/>
      <c r="AG615" s="39"/>
      <c r="AH615" s="39"/>
      <c r="AI615" s="39"/>
      <c r="AJ615" s="39"/>
      <c r="AK615" s="124"/>
      <c r="AL615" s="297"/>
      <c r="AM615" s="116" t="s">
        <v>220</v>
      </c>
      <c r="AN615" s="123"/>
      <c r="AO615" s="39"/>
      <c r="AP615" s="39"/>
      <c r="AQ615" s="39"/>
      <c r="AR615" s="39"/>
      <c r="AS615" s="39"/>
      <c r="AT615" s="39"/>
      <c r="AU615" s="39"/>
      <c r="AV615" s="39"/>
      <c r="AW615" s="39"/>
      <c r="AX615" s="39"/>
      <c r="AY615" s="39"/>
      <c r="AZ615" s="39"/>
      <c r="BA615" s="39"/>
      <c r="BB615" s="39"/>
      <c r="BC615" s="124"/>
      <c r="BD615" s="242"/>
      <c r="BE615" s="239"/>
      <c r="BF615" s="238"/>
      <c r="BG615" s="238"/>
      <c r="BH615" s="238"/>
      <c r="BI615" s="238"/>
      <c r="BJ615" s="238"/>
      <c r="BK615" s="238"/>
      <c r="BL615" s="238"/>
      <c r="BM615" s="238"/>
      <c r="BN615" s="238"/>
      <c r="BO615" s="238"/>
      <c r="BP615" s="238"/>
      <c r="BQ615" s="238"/>
      <c r="BR615" s="238"/>
      <c r="BS615" s="238"/>
      <c r="BT615" s="238"/>
      <c r="BU615" s="238"/>
      <c r="BV615" s="241"/>
    </row>
    <row r="616" spans="1:74" ht="12" customHeight="1">
      <c r="A616" s="292"/>
      <c r="B616" s="297"/>
      <c r="C616" s="116" t="s">
        <v>221</v>
      </c>
      <c r="D616" s="123">
        <f t="shared" si="29"/>
        <v>0</v>
      </c>
      <c r="E616" s="39">
        <f t="shared" si="30"/>
        <v>0</v>
      </c>
      <c r="F616" s="39">
        <f t="shared" si="31"/>
        <v>0</v>
      </c>
      <c r="G616" s="39">
        <f t="shared" si="32"/>
        <v>0</v>
      </c>
      <c r="H616" s="39">
        <f t="shared" si="33"/>
        <v>2</v>
      </c>
      <c r="I616" s="39">
        <f t="shared" si="34"/>
        <v>0</v>
      </c>
      <c r="J616" s="39">
        <f t="shared" si="35"/>
        <v>0</v>
      </c>
      <c r="K616" s="39">
        <f t="shared" si="36"/>
        <v>0</v>
      </c>
      <c r="L616" s="39">
        <f t="shared" si="37"/>
        <v>0</v>
      </c>
      <c r="M616" s="39">
        <f t="shared" si="38"/>
        <v>0</v>
      </c>
      <c r="N616" s="39">
        <f t="shared" si="39"/>
        <v>0</v>
      </c>
      <c r="O616" s="39">
        <f t="shared" si="40"/>
        <v>0</v>
      </c>
      <c r="P616" s="39">
        <f t="shared" si="41"/>
        <v>0</v>
      </c>
      <c r="Q616" s="39">
        <f t="shared" si="42"/>
        <v>0</v>
      </c>
      <c r="R616" s="39">
        <f t="shared" si="43"/>
        <v>0</v>
      </c>
      <c r="S616" s="39">
        <f t="shared" si="44"/>
        <v>0</v>
      </c>
      <c r="T616" s="372"/>
      <c r="U616" s="116" t="s">
        <v>221</v>
      </c>
      <c r="V616" s="123"/>
      <c r="W616" s="39"/>
      <c r="X616" s="39"/>
      <c r="Y616" s="39"/>
      <c r="Z616" s="39">
        <v>2</v>
      </c>
      <c r="AA616" s="39"/>
      <c r="AB616" s="39"/>
      <c r="AC616" s="39"/>
      <c r="AD616" s="39"/>
      <c r="AE616" s="39"/>
      <c r="AF616" s="39"/>
      <c r="AG616" s="39"/>
      <c r="AH616" s="39"/>
      <c r="AI616" s="39"/>
      <c r="AJ616" s="39"/>
      <c r="AK616" s="124"/>
      <c r="AL616" s="297"/>
      <c r="AM616" s="116" t="s">
        <v>221</v>
      </c>
      <c r="AN616" s="123"/>
      <c r="AO616" s="39"/>
      <c r="AP616" s="39"/>
      <c r="AQ616" s="39"/>
      <c r="AR616" s="39"/>
      <c r="AS616" s="39"/>
      <c r="AT616" s="39"/>
      <c r="AU616" s="39"/>
      <c r="AV616" s="39"/>
      <c r="AW616" s="39"/>
      <c r="AX616" s="39"/>
      <c r="AY616" s="39"/>
      <c r="AZ616" s="39"/>
      <c r="BA616" s="39"/>
      <c r="BB616" s="39"/>
      <c r="BC616" s="124"/>
      <c r="BD616" s="242"/>
      <c r="BE616" s="239"/>
      <c r="BF616" s="238"/>
      <c r="BG616" s="238"/>
      <c r="BH616" s="238"/>
      <c r="BI616" s="238"/>
      <c r="BJ616" s="238"/>
      <c r="BK616" s="238"/>
      <c r="BL616" s="238"/>
      <c r="BM616" s="238"/>
      <c r="BN616" s="238"/>
      <c r="BO616" s="238"/>
      <c r="BP616" s="238"/>
      <c r="BQ616" s="238"/>
      <c r="BR616" s="238"/>
      <c r="BS616" s="238"/>
      <c r="BT616" s="238"/>
      <c r="BU616" s="238"/>
      <c r="BV616" s="241"/>
    </row>
    <row r="617" spans="1:74" ht="12" customHeight="1">
      <c r="A617" s="292"/>
      <c r="B617" s="297"/>
      <c r="C617" s="116" t="s">
        <v>222</v>
      </c>
      <c r="D617" s="123">
        <f t="shared" si="29"/>
        <v>0</v>
      </c>
      <c r="E617" s="39">
        <f t="shared" si="30"/>
        <v>0</v>
      </c>
      <c r="F617" s="39">
        <f t="shared" si="31"/>
        <v>0</v>
      </c>
      <c r="G617" s="39">
        <f t="shared" si="32"/>
        <v>1</v>
      </c>
      <c r="H617" s="39">
        <f t="shared" si="33"/>
        <v>0</v>
      </c>
      <c r="I617" s="39">
        <f t="shared" si="34"/>
        <v>0</v>
      </c>
      <c r="J617" s="39">
        <f t="shared" si="35"/>
        <v>0</v>
      </c>
      <c r="K617" s="39">
        <f t="shared" si="36"/>
        <v>0</v>
      </c>
      <c r="L617" s="39">
        <f t="shared" si="37"/>
        <v>0</v>
      </c>
      <c r="M617" s="39">
        <f t="shared" si="38"/>
        <v>0</v>
      </c>
      <c r="N617" s="39">
        <f t="shared" si="39"/>
        <v>0</v>
      </c>
      <c r="O617" s="39">
        <f t="shared" si="40"/>
        <v>0</v>
      </c>
      <c r="P617" s="39">
        <f t="shared" si="41"/>
        <v>0</v>
      </c>
      <c r="Q617" s="39">
        <f t="shared" si="42"/>
        <v>0</v>
      </c>
      <c r="R617" s="39">
        <f t="shared" si="43"/>
        <v>0</v>
      </c>
      <c r="S617" s="39">
        <f t="shared" si="44"/>
        <v>0</v>
      </c>
      <c r="T617" s="372"/>
      <c r="U617" s="116" t="s">
        <v>222</v>
      </c>
      <c r="V617" s="123"/>
      <c r="W617" s="39"/>
      <c r="X617" s="39"/>
      <c r="Y617" s="39">
        <v>1</v>
      </c>
      <c r="Z617" s="39"/>
      <c r="AA617" s="39"/>
      <c r="AB617" s="39"/>
      <c r="AC617" s="39"/>
      <c r="AD617" s="39"/>
      <c r="AE617" s="39"/>
      <c r="AF617" s="39"/>
      <c r="AG617" s="39"/>
      <c r="AH617" s="39"/>
      <c r="AI617" s="39"/>
      <c r="AJ617" s="39"/>
      <c r="AK617" s="124"/>
      <c r="AL617" s="297"/>
      <c r="AM617" s="116" t="s">
        <v>222</v>
      </c>
      <c r="AN617" s="123"/>
      <c r="AO617" s="39"/>
      <c r="AP617" s="39"/>
      <c r="AQ617" s="39"/>
      <c r="AR617" s="39"/>
      <c r="AS617" s="39"/>
      <c r="AT617" s="39"/>
      <c r="AU617" s="39"/>
      <c r="AV617" s="39"/>
      <c r="AW617" s="39"/>
      <c r="AX617" s="39"/>
      <c r="AY617" s="39"/>
      <c r="AZ617" s="39"/>
      <c r="BA617" s="39"/>
      <c r="BB617" s="39"/>
      <c r="BC617" s="124"/>
      <c r="BD617" s="242"/>
      <c r="BE617" s="239"/>
      <c r="BF617" s="238"/>
      <c r="BG617" s="238"/>
      <c r="BH617" s="238"/>
      <c r="BI617" s="238"/>
      <c r="BJ617" s="238"/>
      <c r="BK617" s="238"/>
      <c r="BL617" s="238"/>
      <c r="BM617" s="238"/>
      <c r="BN617" s="238"/>
      <c r="BO617" s="238"/>
      <c r="BP617" s="238"/>
      <c r="BQ617" s="238"/>
      <c r="BR617" s="238"/>
      <c r="BS617" s="238"/>
      <c r="BT617" s="238"/>
      <c r="BU617" s="238"/>
      <c r="BV617" s="241"/>
    </row>
    <row r="618" spans="1:74" ht="12" customHeight="1">
      <c r="A618" s="292"/>
      <c r="B618" s="297"/>
      <c r="C618" s="116" t="s">
        <v>226</v>
      </c>
      <c r="D618" s="123">
        <f t="shared" si="29"/>
        <v>1</v>
      </c>
      <c r="E618" s="39">
        <f t="shared" si="30"/>
        <v>0</v>
      </c>
      <c r="F618" s="39">
        <f t="shared" si="31"/>
        <v>0</v>
      </c>
      <c r="G618" s="39">
        <f t="shared" si="32"/>
        <v>1</v>
      </c>
      <c r="H618" s="39">
        <f t="shared" si="33"/>
        <v>1</v>
      </c>
      <c r="I618" s="39">
        <f t="shared" si="34"/>
        <v>0</v>
      </c>
      <c r="J618" s="39">
        <f t="shared" si="35"/>
        <v>0</v>
      </c>
      <c r="K618" s="39">
        <f t="shared" si="36"/>
        <v>0</v>
      </c>
      <c r="L618" s="39">
        <f t="shared" si="37"/>
        <v>0</v>
      </c>
      <c r="M618" s="39">
        <f t="shared" si="38"/>
        <v>0</v>
      </c>
      <c r="N618" s="39">
        <f t="shared" si="39"/>
        <v>0</v>
      </c>
      <c r="O618" s="39">
        <f t="shared" si="40"/>
        <v>0</v>
      </c>
      <c r="P618" s="39">
        <f t="shared" si="41"/>
        <v>0</v>
      </c>
      <c r="Q618" s="39">
        <f t="shared" si="42"/>
        <v>0</v>
      </c>
      <c r="R618" s="39">
        <f t="shared" si="43"/>
        <v>0</v>
      </c>
      <c r="S618" s="39">
        <f t="shared" si="44"/>
        <v>0</v>
      </c>
      <c r="T618" s="372"/>
      <c r="U618" s="116" t="s">
        <v>226</v>
      </c>
      <c r="V618" s="123">
        <v>1</v>
      </c>
      <c r="W618" s="39"/>
      <c r="X618" s="39"/>
      <c r="Y618" s="39">
        <v>1</v>
      </c>
      <c r="Z618" s="39">
        <v>1</v>
      </c>
      <c r="AA618" s="39"/>
      <c r="AB618" s="39"/>
      <c r="AC618" s="39"/>
      <c r="AD618" s="39"/>
      <c r="AE618" s="39"/>
      <c r="AF618" s="39"/>
      <c r="AG618" s="39"/>
      <c r="AH618" s="39"/>
      <c r="AI618" s="39"/>
      <c r="AJ618" s="39"/>
      <c r="AK618" s="124"/>
      <c r="AL618" s="297"/>
      <c r="AM618" s="116" t="s">
        <v>226</v>
      </c>
      <c r="AN618" s="123"/>
      <c r="AO618" s="39"/>
      <c r="AP618" s="39"/>
      <c r="AQ618" s="39"/>
      <c r="AR618" s="39"/>
      <c r="AS618" s="39"/>
      <c r="AT618" s="39"/>
      <c r="AU618" s="39"/>
      <c r="AV618" s="39"/>
      <c r="AW618" s="39"/>
      <c r="AX618" s="39"/>
      <c r="AY618" s="39"/>
      <c r="AZ618" s="39"/>
      <c r="BA618" s="39"/>
      <c r="BB618" s="39"/>
      <c r="BC618" s="124"/>
      <c r="BD618" s="242"/>
      <c r="BE618" s="239"/>
      <c r="BF618" s="238"/>
      <c r="BG618" s="238"/>
      <c r="BH618" s="238"/>
      <c r="BI618" s="238"/>
      <c r="BJ618" s="238"/>
      <c r="BK618" s="238"/>
      <c r="BL618" s="238"/>
      <c r="BM618" s="238"/>
      <c r="BN618" s="238"/>
      <c r="BO618" s="238"/>
      <c r="BP618" s="238"/>
      <c r="BQ618" s="238"/>
      <c r="BR618" s="238"/>
      <c r="BS618" s="238"/>
      <c r="BT618" s="238"/>
      <c r="BU618" s="238"/>
      <c r="BV618" s="241"/>
    </row>
    <row r="619" spans="1:74" ht="12" customHeight="1">
      <c r="A619" s="292"/>
      <c r="B619" s="297"/>
      <c r="C619" s="132" t="s">
        <v>224</v>
      </c>
      <c r="D619" s="123">
        <f t="shared" si="29"/>
        <v>1</v>
      </c>
      <c r="E619" s="39">
        <f t="shared" si="30"/>
        <v>0</v>
      </c>
      <c r="F619" s="39">
        <f t="shared" si="31"/>
        <v>0</v>
      </c>
      <c r="G619" s="39">
        <f t="shared" si="32"/>
        <v>0</v>
      </c>
      <c r="H619" s="39">
        <f t="shared" si="33"/>
        <v>0</v>
      </c>
      <c r="I619" s="39">
        <f t="shared" si="34"/>
        <v>0</v>
      </c>
      <c r="J619" s="39">
        <f t="shared" si="35"/>
        <v>0</v>
      </c>
      <c r="K619" s="39">
        <f t="shared" si="36"/>
        <v>0</v>
      </c>
      <c r="L619" s="39">
        <f t="shared" si="37"/>
        <v>0</v>
      </c>
      <c r="M619" s="39">
        <f t="shared" si="38"/>
        <v>0</v>
      </c>
      <c r="N619" s="39">
        <f t="shared" si="39"/>
        <v>0</v>
      </c>
      <c r="O619" s="39">
        <f t="shared" si="40"/>
        <v>0</v>
      </c>
      <c r="P619" s="39">
        <f t="shared" si="41"/>
        <v>0</v>
      </c>
      <c r="Q619" s="39">
        <f t="shared" si="42"/>
        <v>0</v>
      </c>
      <c r="R619" s="39">
        <f t="shared" si="43"/>
        <v>0</v>
      </c>
      <c r="S619" s="39">
        <f t="shared" si="44"/>
        <v>0</v>
      </c>
      <c r="T619" s="372"/>
      <c r="U619" s="116" t="s">
        <v>224</v>
      </c>
      <c r="V619" s="123">
        <v>1</v>
      </c>
      <c r="W619" s="39"/>
      <c r="X619" s="39"/>
      <c r="Y619" s="39"/>
      <c r="Z619" s="39"/>
      <c r="AA619" s="39"/>
      <c r="AB619" s="39"/>
      <c r="AC619" s="39"/>
      <c r="AD619" s="39"/>
      <c r="AE619" s="39"/>
      <c r="AF619" s="39"/>
      <c r="AG619" s="39"/>
      <c r="AH619" s="39"/>
      <c r="AI619" s="39"/>
      <c r="AJ619" s="39"/>
      <c r="AK619" s="124"/>
      <c r="AL619" s="297"/>
      <c r="AM619" s="132" t="s">
        <v>224</v>
      </c>
      <c r="AN619" s="123"/>
      <c r="AO619" s="39"/>
      <c r="AP619" s="39"/>
      <c r="AQ619" s="39"/>
      <c r="AR619" s="39"/>
      <c r="AS619" s="39"/>
      <c r="AT619" s="39"/>
      <c r="AU619" s="39"/>
      <c r="AV619" s="39"/>
      <c r="AW619" s="39"/>
      <c r="AX619" s="39"/>
      <c r="AY619" s="39"/>
      <c r="AZ619" s="39"/>
      <c r="BA619" s="39"/>
      <c r="BB619" s="39"/>
      <c r="BC619" s="124"/>
      <c r="BD619" s="242"/>
      <c r="BE619" s="239"/>
      <c r="BF619" s="238"/>
      <c r="BG619" s="238"/>
      <c r="BH619" s="238"/>
      <c r="BI619" s="238"/>
      <c r="BJ619" s="238"/>
      <c r="BK619" s="238"/>
      <c r="BL619" s="238"/>
      <c r="BM619" s="238"/>
      <c r="BN619" s="238"/>
      <c r="BO619" s="238"/>
      <c r="BP619" s="238"/>
      <c r="BQ619" s="238"/>
      <c r="BR619" s="238"/>
      <c r="BS619" s="238"/>
      <c r="BT619" s="238"/>
      <c r="BU619" s="238"/>
      <c r="BV619" s="241"/>
    </row>
    <row r="620" spans="1:74" ht="12" customHeight="1">
      <c r="A620" s="292"/>
      <c r="B620" s="297"/>
      <c r="C620" s="42" t="s">
        <v>216</v>
      </c>
      <c r="D620" s="120">
        <f t="shared" si="29"/>
        <v>3</v>
      </c>
      <c r="E620" s="121">
        <f t="shared" si="30"/>
        <v>0</v>
      </c>
      <c r="F620" s="121">
        <f t="shared" si="31"/>
        <v>0</v>
      </c>
      <c r="G620" s="121">
        <f t="shared" si="32"/>
        <v>3</v>
      </c>
      <c r="H620" s="121">
        <f t="shared" si="33"/>
        <v>5</v>
      </c>
      <c r="I620" s="121">
        <f t="shared" si="34"/>
        <v>0</v>
      </c>
      <c r="J620" s="121">
        <f t="shared" si="35"/>
        <v>0</v>
      </c>
      <c r="K620" s="121">
        <f t="shared" si="36"/>
        <v>0</v>
      </c>
      <c r="L620" s="121">
        <f t="shared" si="37"/>
        <v>0</v>
      </c>
      <c r="M620" s="121">
        <f t="shared" si="38"/>
        <v>0</v>
      </c>
      <c r="N620" s="121">
        <f t="shared" si="39"/>
        <v>0</v>
      </c>
      <c r="O620" s="121">
        <f t="shared" si="40"/>
        <v>0</v>
      </c>
      <c r="P620" s="121">
        <f t="shared" si="41"/>
        <v>0</v>
      </c>
      <c r="Q620" s="121">
        <f t="shared" si="42"/>
        <v>0</v>
      </c>
      <c r="R620" s="121">
        <f t="shared" si="43"/>
        <v>0</v>
      </c>
      <c r="S620" s="121">
        <f t="shared" si="44"/>
        <v>0</v>
      </c>
      <c r="T620" s="372"/>
      <c r="U620" s="28" t="s">
        <v>216</v>
      </c>
      <c r="V620" s="120">
        <v>3</v>
      </c>
      <c r="W620" s="121"/>
      <c r="X620" s="121"/>
      <c r="Y620" s="121">
        <v>3</v>
      </c>
      <c r="Z620" s="121">
        <v>3</v>
      </c>
      <c r="AA620" s="121"/>
      <c r="AB620" s="121"/>
      <c r="AC620" s="121"/>
      <c r="AD620" s="121"/>
      <c r="AE620" s="121"/>
      <c r="AF620" s="121"/>
      <c r="AG620" s="121"/>
      <c r="AH620" s="121"/>
      <c r="AI620" s="121"/>
      <c r="AJ620" s="121"/>
      <c r="AK620" s="122"/>
      <c r="AL620" s="297"/>
      <c r="AM620" s="42" t="s">
        <v>216</v>
      </c>
      <c r="AN620" s="120"/>
      <c r="AO620" s="121"/>
      <c r="AP620" s="121"/>
      <c r="AQ620" s="121"/>
      <c r="AR620" s="121">
        <v>2</v>
      </c>
      <c r="AS620" s="121"/>
      <c r="AT620" s="121"/>
      <c r="AU620" s="121"/>
      <c r="AV620" s="121"/>
      <c r="AW620" s="121"/>
      <c r="AX620" s="121"/>
      <c r="AY620" s="121"/>
      <c r="AZ620" s="121"/>
      <c r="BA620" s="121"/>
      <c r="BB620" s="121"/>
      <c r="BC620" s="122"/>
      <c r="BD620" s="242"/>
      <c r="BE620" s="239"/>
      <c r="BF620" s="238"/>
      <c r="BG620" s="238"/>
      <c r="BH620" s="238"/>
      <c r="BI620" s="238"/>
      <c r="BJ620" s="238"/>
      <c r="BK620" s="238"/>
      <c r="BL620" s="238"/>
      <c r="BM620" s="238"/>
      <c r="BN620" s="238"/>
      <c r="BO620" s="238"/>
      <c r="BP620" s="238"/>
      <c r="BQ620" s="238"/>
      <c r="BR620" s="238"/>
      <c r="BS620" s="238"/>
      <c r="BT620" s="238"/>
      <c r="BU620" s="238"/>
      <c r="BV620" s="241"/>
    </row>
    <row r="621" spans="1:74" ht="12" customHeight="1">
      <c r="A621" s="292"/>
      <c r="B621" s="297"/>
      <c r="C621" s="42" t="s">
        <v>217</v>
      </c>
      <c r="D621" s="120">
        <f t="shared" si="29"/>
        <v>0</v>
      </c>
      <c r="E621" s="121">
        <f t="shared" si="30"/>
        <v>0</v>
      </c>
      <c r="F621" s="121">
        <f t="shared" si="31"/>
        <v>0</v>
      </c>
      <c r="G621" s="121">
        <f t="shared" si="32"/>
        <v>0</v>
      </c>
      <c r="H621" s="121">
        <f t="shared" si="33"/>
        <v>0</v>
      </c>
      <c r="I621" s="121">
        <f t="shared" si="34"/>
        <v>0</v>
      </c>
      <c r="J621" s="121">
        <f t="shared" si="35"/>
        <v>0</v>
      </c>
      <c r="K621" s="121">
        <f t="shared" si="36"/>
        <v>0</v>
      </c>
      <c r="L621" s="121">
        <f t="shared" si="37"/>
        <v>0</v>
      </c>
      <c r="M621" s="121">
        <f t="shared" si="38"/>
        <v>0</v>
      </c>
      <c r="N621" s="121">
        <f t="shared" si="39"/>
        <v>0</v>
      </c>
      <c r="O621" s="121">
        <f t="shared" si="40"/>
        <v>0</v>
      </c>
      <c r="P621" s="121">
        <f t="shared" si="41"/>
        <v>0</v>
      </c>
      <c r="Q621" s="121">
        <f t="shared" si="42"/>
        <v>0</v>
      </c>
      <c r="R621" s="121">
        <f t="shared" si="43"/>
        <v>0</v>
      </c>
      <c r="S621" s="121">
        <f t="shared" si="44"/>
        <v>0</v>
      </c>
      <c r="T621" s="372"/>
      <c r="U621" s="28" t="s">
        <v>217</v>
      </c>
      <c r="V621" s="120"/>
      <c r="W621" s="121"/>
      <c r="X621" s="121"/>
      <c r="Y621" s="121"/>
      <c r="Z621" s="121"/>
      <c r="AA621" s="121"/>
      <c r="AB621" s="121"/>
      <c r="AC621" s="121"/>
      <c r="AD621" s="121"/>
      <c r="AE621" s="121"/>
      <c r="AF621" s="121"/>
      <c r="AG621" s="121"/>
      <c r="AH621" s="121"/>
      <c r="AI621" s="121"/>
      <c r="AJ621" s="121"/>
      <c r="AK621" s="122"/>
      <c r="AL621" s="297"/>
      <c r="AM621" s="42" t="s">
        <v>217</v>
      </c>
      <c r="AN621" s="120"/>
      <c r="AO621" s="121"/>
      <c r="AP621" s="121"/>
      <c r="AQ621" s="121"/>
      <c r="AR621" s="121"/>
      <c r="AS621" s="121"/>
      <c r="AT621" s="121"/>
      <c r="AU621" s="121"/>
      <c r="AV621" s="121"/>
      <c r="AW621" s="121"/>
      <c r="AX621" s="121"/>
      <c r="AY621" s="121"/>
      <c r="AZ621" s="121"/>
      <c r="BA621" s="121"/>
      <c r="BB621" s="121"/>
      <c r="BC621" s="122"/>
      <c r="BD621" s="242"/>
      <c r="BE621" s="239"/>
      <c r="BF621" s="238"/>
      <c r="BG621" s="238"/>
      <c r="BH621" s="238"/>
      <c r="BI621" s="238"/>
      <c r="BJ621" s="238"/>
      <c r="BK621" s="238"/>
      <c r="BL621" s="238"/>
      <c r="BM621" s="238"/>
      <c r="BN621" s="238"/>
      <c r="BO621" s="238"/>
      <c r="BP621" s="238"/>
      <c r="BQ621" s="238"/>
      <c r="BR621" s="238"/>
      <c r="BS621" s="238"/>
      <c r="BT621" s="238"/>
      <c r="BU621" s="238"/>
      <c r="BV621" s="241"/>
    </row>
    <row r="622" spans="1:74" ht="12" customHeight="1">
      <c r="A622" s="292"/>
      <c r="B622" s="297"/>
      <c r="C622" s="132" t="s">
        <v>288</v>
      </c>
      <c r="D622" s="123">
        <f t="shared" si="29"/>
        <v>3</v>
      </c>
      <c r="E622" s="39">
        <f t="shared" si="30"/>
        <v>2</v>
      </c>
      <c r="F622" s="39">
        <f t="shared" si="31"/>
        <v>0</v>
      </c>
      <c r="G622" s="39">
        <f t="shared" si="32"/>
        <v>1</v>
      </c>
      <c r="H622" s="39">
        <f t="shared" si="33"/>
        <v>2</v>
      </c>
      <c r="I622" s="39">
        <f t="shared" si="34"/>
        <v>0</v>
      </c>
      <c r="J622" s="39">
        <f t="shared" si="35"/>
        <v>0</v>
      </c>
      <c r="K622" s="39">
        <f t="shared" si="36"/>
        <v>0</v>
      </c>
      <c r="L622" s="39">
        <f t="shared" si="37"/>
        <v>0</v>
      </c>
      <c r="M622" s="39">
        <f t="shared" si="38"/>
        <v>0</v>
      </c>
      <c r="N622" s="39">
        <f t="shared" si="39"/>
        <v>0</v>
      </c>
      <c r="O622" s="39">
        <f t="shared" si="40"/>
        <v>0</v>
      </c>
      <c r="P622" s="39">
        <f t="shared" si="41"/>
        <v>0</v>
      </c>
      <c r="Q622" s="39">
        <f t="shared" si="42"/>
        <v>0</v>
      </c>
      <c r="R622" s="39">
        <f t="shared" si="43"/>
        <v>0</v>
      </c>
      <c r="S622" s="39">
        <f t="shared" si="44"/>
        <v>0</v>
      </c>
      <c r="T622" s="372"/>
      <c r="U622" s="116" t="s">
        <v>288</v>
      </c>
      <c r="V622" s="123">
        <v>3</v>
      </c>
      <c r="W622" s="39">
        <v>2</v>
      </c>
      <c r="X622" s="39"/>
      <c r="Y622" s="39">
        <v>1</v>
      </c>
      <c r="Z622" s="39">
        <v>2</v>
      </c>
      <c r="AA622" s="39"/>
      <c r="AB622" s="39"/>
      <c r="AC622" s="39"/>
      <c r="AD622" s="39"/>
      <c r="AE622" s="39"/>
      <c r="AF622" s="39"/>
      <c r="AG622" s="39"/>
      <c r="AH622" s="39"/>
      <c r="AI622" s="39"/>
      <c r="AJ622" s="39"/>
      <c r="AK622" s="124"/>
      <c r="AL622" s="297"/>
      <c r="AM622" s="132" t="s">
        <v>288</v>
      </c>
      <c r="AN622" s="123"/>
      <c r="AO622" s="39"/>
      <c r="AP622" s="39"/>
      <c r="AQ622" s="39"/>
      <c r="AR622" s="39"/>
      <c r="AS622" s="39"/>
      <c r="AT622" s="39"/>
      <c r="AU622" s="39"/>
      <c r="AV622" s="39"/>
      <c r="AW622" s="39"/>
      <c r="AX622" s="39"/>
      <c r="AY622" s="39"/>
      <c r="AZ622" s="39"/>
      <c r="BA622" s="39"/>
      <c r="BB622" s="39"/>
      <c r="BC622" s="124"/>
      <c r="BD622" s="242"/>
      <c r="BE622" s="239"/>
      <c r="BF622" s="238"/>
      <c r="BG622" s="238"/>
      <c r="BH622" s="238"/>
      <c r="BI622" s="238"/>
      <c r="BJ622" s="238"/>
      <c r="BK622" s="238"/>
      <c r="BL622" s="238"/>
      <c r="BM622" s="238"/>
      <c r="BN622" s="238"/>
      <c r="BO622" s="238"/>
      <c r="BP622" s="238"/>
      <c r="BQ622" s="238"/>
      <c r="BR622" s="238"/>
      <c r="BS622" s="238"/>
      <c r="BT622" s="238"/>
      <c r="BU622" s="238"/>
      <c r="BV622" s="241"/>
    </row>
    <row r="623" spans="1:74" ht="12" customHeight="1">
      <c r="A623" s="292"/>
      <c r="B623" s="232"/>
      <c r="C623" s="132" t="s">
        <v>289</v>
      </c>
      <c r="D623" s="123">
        <f t="shared" si="29"/>
        <v>0</v>
      </c>
      <c r="E623" s="39">
        <f t="shared" si="30"/>
        <v>0</v>
      </c>
      <c r="F623" s="39">
        <f t="shared" si="31"/>
        <v>0</v>
      </c>
      <c r="G623" s="39">
        <f t="shared" si="32"/>
        <v>0</v>
      </c>
      <c r="H623" s="39">
        <f t="shared" si="33"/>
        <v>0</v>
      </c>
      <c r="I623" s="39">
        <f t="shared" si="34"/>
        <v>0</v>
      </c>
      <c r="J623" s="39">
        <f t="shared" si="35"/>
        <v>0</v>
      </c>
      <c r="K623" s="39">
        <f t="shared" si="36"/>
        <v>0</v>
      </c>
      <c r="L623" s="39">
        <f t="shared" si="37"/>
        <v>0</v>
      </c>
      <c r="M623" s="39">
        <f t="shared" si="38"/>
        <v>0</v>
      </c>
      <c r="N623" s="39">
        <f t="shared" si="39"/>
        <v>0</v>
      </c>
      <c r="O623" s="39">
        <f t="shared" si="40"/>
        <v>0</v>
      </c>
      <c r="P623" s="39">
        <f t="shared" si="41"/>
        <v>0</v>
      </c>
      <c r="Q623" s="39">
        <f t="shared" si="42"/>
        <v>0</v>
      </c>
      <c r="R623" s="39">
        <f t="shared" si="43"/>
        <v>0</v>
      </c>
      <c r="S623" s="39">
        <f t="shared" si="44"/>
        <v>0</v>
      </c>
      <c r="T623" s="372"/>
      <c r="U623" s="116" t="s">
        <v>289</v>
      </c>
      <c r="V623" s="123"/>
      <c r="W623" s="39"/>
      <c r="X623" s="39"/>
      <c r="Y623" s="39"/>
      <c r="Z623" s="39"/>
      <c r="AA623" s="39"/>
      <c r="AB623" s="39"/>
      <c r="AC623" s="39"/>
      <c r="AD623" s="39"/>
      <c r="AE623" s="39"/>
      <c r="AF623" s="39"/>
      <c r="AG623" s="39"/>
      <c r="AH623" s="39"/>
      <c r="AI623" s="39"/>
      <c r="AJ623" s="39"/>
      <c r="AK623" s="124"/>
      <c r="AL623" s="297"/>
      <c r="AM623" s="132" t="s">
        <v>289</v>
      </c>
      <c r="AN623" s="123"/>
      <c r="AO623" s="39"/>
      <c r="AP623" s="39"/>
      <c r="AQ623" s="39"/>
      <c r="AR623" s="39"/>
      <c r="AS623" s="39"/>
      <c r="AT623" s="39"/>
      <c r="AU623" s="39"/>
      <c r="AV623" s="39"/>
      <c r="AW623" s="39"/>
      <c r="AX623" s="39"/>
      <c r="AY623" s="39"/>
      <c r="AZ623" s="39"/>
      <c r="BA623" s="39"/>
      <c r="BB623" s="39"/>
      <c r="BC623" s="124"/>
      <c r="BD623" s="242"/>
      <c r="BE623" s="239"/>
      <c r="BF623" s="238"/>
      <c r="BG623" s="238"/>
      <c r="BH623" s="238"/>
      <c r="BI623" s="238"/>
      <c r="BJ623" s="238"/>
      <c r="BK623" s="238"/>
      <c r="BL623" s="238"/>
      <c r="BM623" s="238"/>
      <c r="BN623" s="238"/>
      <c r="BO623" s="238"/>
      <c r="BP623" s="238"/>
      <c r="BQ623" s="238"/>
      <c r="BR623" s="238"/>
      <c r="BS623" s="238"/>
      <c r="BT623" s="238"/>
      <c r="BU623" s="238"/>
      <c r="BV623" s="241"/>
    </row>
    <row r="624" spans="1:74" ht="12" customHeight="1">
      <c r="A624" s="292"/>
      <c r="B624" s="232" t="s">
        <v>312</v>
      </c>
      <c r="C624" s="233" t="s">
        <v>290</v>
      </c>
      <c r="D624" s="234">
        <f t="shared" si="29"/>
        <v>140</v>
      </c>
      <c r="E624" s="235">
        <f t="shared" si="30"/>
        <v>203</v>
      </c>
      <c r="F624" s="235">
        <f t="shared" si="31"/>
        <v>203</v>
      </c>
      <c r="G624" s="235">
        <f t="shared" si="32"/>
        <v>229</v>
      </c>
      <c r="H624" s="235">
        <f t="shared" si="33"/>
        <v>92</v>
      </c>
      <c r="I624" s="235">
        <f t="shared" si="34"/>
        <v>83</v>
      </c>
      <c r="J624" s="235">
        <f t="shared" si="35"/>
        <v>6</v>
      </c>
      <c r="K624" s="235">
        <f t="shared" si="36"/>
        <v>43</v>
      </c>
      <c r="L624" s="235">
        <f t="shared" si="37"/>
        <v>105</v>
      </c>
      <c r="M624" s="235">
        <f t="shared" si="38"/>
        <v>83</v>
      </c>
      <c r="N624" s="235">
        <f t="shared" si="39"/>
        <v>93</v>
      </c>
      <c r="O624" s="235">
        <f t="shared" si="40"/>
        <v>48</v>
      </c>
      <c r="P624" s="235">
        <f t="shared" si="41"/>
        <v>78</v>
      </c>
      <c r="Q624" s="235">
        <f t="shared" si="42"/>
        <v>55</v>
      </c>
      <c r="R624" s="235">
        <f t="shared" si="43"/>
        <v>55</v>
      </c>
      <c r="S624" s="235">
        <f t="shared" si="44"/>
        <v>42</v>
      </c>
      <c r="T624" s="372"/>
      <c r="U624" s="236" t="s">
        <v>290</v>
      </c>
      <c r="V624" s="234">
        <v>140</v>
      </c>
      <c r="W624" s="235">
        <v>203</v>
      </c>
      <c r="X624" s="235">
        <v>203</v>
      </c>
      <c r="Y624" s="235">
        <v>229</v>
      </c>
      <c r="Z624" s="235">
        <v>92</v>
      </c>
      <c r="AA624" s="235">
        <v>83</v>
      </c>
      <c r="AB624" s="235">
        <v>6</v>
      </c>
      <c r="AC624" s="235">
        <v>43</v>
      </c>
      <c r="AD624" s="235">
        <v>105</v>
      </c>
      <c r="AE624" s="235">
        <v>83</v>
      </c>
      <c r="AF624" s="235">
        <v>93</v>
      </c>
      <c r="AG624" s="235">
        <v>48</v>
      </c>
      <c r="AH624" s="235">
        <v>78</v>
      </c>
      <c r="AI624" s="235">
        <v>55</v>
      </c>
      <c r="AJ624" s="235">
        <v>55</v>
      </c>
      <c r="AK624" s="237">
        <v>42</v>
      </c>
      <c r="AL624" s="297"/>
      <c r="AM624" s="42" t="s">
        <v>290</v>
      </c>
      <c r="AN624" s="120"/>
      <c r="AO624" s="121"/>
      <c r="AP624" s="121"/>
      <c r="AQ624" s="121"/>
      <c r="AR624" s="121"/>
      <c r="AS624" s="121"/>
      <c r="AT624" s="121"/>
      <c r="AU624" s="121"/>
      <c r="AV624" s="121"/>
      <c r="AW624" s="121"/>
      <c r="AX624" s="121"/>
      <c r="AY624" s="121"/>
      <c r="AZ624" s="121"/>
      <c r="BA624" s="121"/>
      <c r="BB624" s="121"/>
      <c r="BC624" s="122"/>
      <c r="BD624" s="242"/>
      <c r="BE624" s="239"/>
      <c r="BF624" s="238"/>
      <c r="BG624" s="238"/>
      <c r="BH624" s="238"/>
      <c r="BI624" s="238"/>
      <c r="BJ624" s="238"/>
      <c r="BK624" s="238"/>
      <c r="BL624" s="238"/>
      <c r="BM624" s="238"/>
      <c r="BN624" s="238"/>
      <c r="BO624" s="238"/>
      <c r="BP624" s="238"/>
      <c r="BQ624" s="238"/>
      <c r="BR624" s="238"/>
      <c r="BS624" s="238"/>
      <c r="BT624" s="238"/>
      <c r="BU624" s="238"/>
      <c r="BV624" s="241"/>
    </row>
    <row r="625" spans="2:74" ht="12" customHeight="1">
      <c r="B625" s="232"/>
      <c r="C625" s="132" t="s">
        <v>228</v>
      </c>
      <c r="D625" s="123">
        <f t="shared" si="29"/>
        <v>30</v>
      </c>
      <c r="E625" s="39">
        <f t="shared" si="30"/>
        <v>15</v>
      </c>
      <c r="F625" s="39">
        <f t="shared" si="31"/>
        <v>8</v>
      </c>
      <c r="G625" s="39">
        <f t="shared" si="32"/>
        <v>6</v>
      </c>
      <c r="H625" s="39">
        <f t="shared" si="33"/>
        <v>7</v>
      </c>
      <c r="I625" s="39">
        <f t="shared" si="34"/>
        <v>0</v>
      </c>
      <c r="J625" s="39">
        <f t="shared" si="35"/>
        <v>0</v>
      </c>
      <c r="K625" s="39">
        <f t="shared" si="36"/>
        <v>2</v>
      </c>
      <c r="L625" s="39">
        <f t="shared" si="37"/>
        <v>18</v>
      </c>
      <c r="M625" s="39">
        <f t="shared" si="38"/>
        <v>6</v>
      </c>
      <c r="N625" s="39">
        <f t="shared" si="39"/>
        <v>7</v>
      </c>
      <c r="O625" s="39">
        <f t="shared" si="40"/>
        <v>0</v>
      </c>
      <c r="P625" s="39">
        <f t="shared" si="41"/>
        <v>5</v>
      </c>
      <c r="Q625" s="39">
        <f t="shared" si="42"/>
        <v>20</v>
      </c>
      <c r="R625" s="39">
        <f t="shared" si="43"/>
        <v>10</v>
      </c>
      <c r="S625" s="39">
        <f t="shared" si="44"/>
        <v>4</v>
      </c>
      <c r="T625" s="372"/>
      <c r="U625" s="116" t="s">
        <v>228</v>
      </c>
      <c r="V625" s="123">
        <v>30</v>
      </c>
      <c r="W625" s="39">
        <v>15</v>
      </c>
      <c r="X625" s="39">
        <v>8</v>
      </c>
      <c r="Y625" s="39">
        <v>6</v>
      </c>
      <c r="Z625" s="39">
        <v>7</v>
      </c>
      <c r="AA625" s="39"/>
      <c r="AB625" s="39"/>
      <c r="AC625" s="39">
        <v>2</v>
      </c>
      <c r="AD625" s="39">
        <v>18</v>
      </c>
      <c r="AE625" s="39">
        <v>6</v>
      </c>
      <c r="AF625" s="39">
        <v>7</v>
      </c>
      <c r="AG625" s="39"/>
      <c r="AH625" s="39">
        <v>5</v>
      </c>
      <c r="AI625" s="39">
        <v>20</v>
      </c>
      <c r="AJ625" s="39">
        <v>10</v>
      </c>
      <c r="AK625" s="124">
        <v>4</v>
      </c>
      <c r="AL625" s="297"/>
      <c r="AM625" s="132" t="s">
        <v>228</v>
      </c>
      <c r="AN625" s="123"/>
      <c r="AO625" s="39"/>
      <c r="AP625" s="39"/>
      <c r="AQ625" s="39"/>
      <c r="AR625" s="39"/>
      <c r="AS625" s="39"/>
      <c r="AT625" s="39"/>
      <c r="AU625" s="39"/>
      <c r="AV625" s="39"/>
      <c r="AW625" s="39"/>
      <c r="AX625" s="39"/>
      <c r="AY625" s="39"/>
      <c r="AZ625" s="39"/>
      <c r="BA625" s="39"/>
      <c r="BB625" s="39"/>
      <c r="BC625" s="124"/>
      <c r="BD625" s="242"/>
      <c r="BE625" s="239"/>
      <c r="BF625" s="238"/>
      <c r="BG625" s="238"/>
      <c r="BH625" s="238"/>
      <c r="BI625" s="238"/>
      <c r="BJ625" s="238"/>
      <c r="BK625" s="238"/>
      <c r="BL625" s="238"/>
      <c r="BM625" s="238"/>
      <c r="BN625" s="238"/>
      <c r="BO625" s="238"/>
      <c r="BP625" s="238"/>
      <c r="BQ625" s="238"/>
      <c r="BR625" s="238"/>
      <c r="BS625" s="238"/>
      <c r="BT625" s="238"/>
      <c r="BU625" s="238"/>
      <c r="BV625" s="241"/>
    </row>
    <row r="626" spans="2:74" ht="12" customHeight="1">
      <c r="B626" s="297"/>
      <c r="C626" s="132" t="s">
        <v>229</v>
      </c>
      <c r="D626" s="123">
        <f t="shared" si="29"/>
        <v>4</v>
      </c>
      <c r="E626" s="39">
        <f t="shared" si="30"/>
        <v>3</v>
      </c>
      <c r="F626" s="39">
        <f t="shared" si="31"/>
        <v>1</v>
      </c>
      <c r="G626" s="39">
        <f t="shared" si="32"/>
        <v>1</v>
      </c>
      <c r="H626" s="39">
        <f t="shared" si="33"/>
        <v>2</v>
      </c>
      <c r="I626" s="39">
        <f t="shared" si="34"/>
        <v>0</v>
      </c>
      <c r="J626" s="39">
        <f t="shared" si="35"/>
        <v>0</v>
      </c>
      <c r="K626" s="39">
        <f t="shared" si="36"/>
        <v>3</v>
      </c>
      <c r="L626" s="39">
        <f t="shared" si="37"/>
        <v>0</v>
      </c>
      <c r="M626" s="39">
        <f t="shared" si="38"/>
        <v>0</v>
      </c>
      <c r="N626" s="39">
        <f t="shared" si="39"/>
        <v>0</v>
      </c>
      <c r="O626" s="39">
        <f t="shared" si="40"/>
        <v>0</v>
      </c>
      <c r="P626" s="39">
        <f t="shared" si="41"/>
        <v>0</v>
      </c>
      <c r="Q626" s="39">
        <f t="shared" si="42"/>
        <v>0</v>
      </c>
      <c r="R626" s="39">
        <f t="shared" si="43"/>
        <v>0</v>
      </c>
      <c r="S626" s="39">
        <f t="shared" si="44"/>
        <v>0</v>
      </c>
      <c r="T626" s="372"/>
      <c r="U626" s="116" t="s">
        <v>229</v>
      </c>
      <c r="V626" s="123">
        <v>4</v>
      </c>
      <c r="W626" s="39">
        <v>3</v>
      </c>
      <c r="X626" s="39">
        <v>1</v>
      </c>
      <c r="Y626" s="39">
        <v>1</v>
      </c>
      <c r="Z626" s="39">
        <v>2</v>
      </c>
      <c r="AA626" s="39"/>
      <c r="AB626" s="39"/>
      <c r="AC626" s="39">
        <v>3</v>
      </c>
      <c r="AD626" s="39"/>
      <c r="AE626" s="39"/>
      <c r="AF626" s="39"/>
      <c r="AG626" s="39"/>
      <c r="AH626" s="39"/>
      <c r="AI626" s="39"/>
      <c r="AJ626" s="39"/>
      <c r="AK626" s="124"/>
      <c r="AL626" s="297"/>
      <c r="AM626" s="132" t="s">
        <v>229</v>
      </c>
      <c r="AN626" s="123"/>
      <c r="AO626" s="39"/>
      <c r="AP626" s="39"/>
      <c r="AQ626" s="39"/>
      <c r="AR626" s="39"/>
      <c r="AS626" s="39"/>
      <c r="AT626" s="39"/>
      <c r="AU626" s="39"/>
      <c r="AV626" s="39"/>
      <c r="AW626" s="39"/>
      <c r="AX626" s="39"/>
      <c r="AY626" s="39"/>
      <c r="AZ626" s="39"/>
      <c r="BA626" s="39"/>
      <c r="BB626" s="39"/>
      <c r="BC626" s="124"/>
      <c r="BD626" s="242"/>
      <c r="BE626" s="239"/>
      <c r="BF626" s="238"/>
      <c r="BG626" s="238"/>
      <c r="BH626" s="238"/>
      <c r="BI626" s="238"/>
      <c r="BJ626" s="238"/>
      <c r="BK626" s="238"/>
      <c r="BL626" s="238"/>
      <c r="BM626" s="238"/>
      <c r="BN626" s="238"/>
      <c r="BO626" s="238"/>
      <c r="BP626" s="238"/>
      <c r="BQ626" s="238"/>
      <c r="BR626" s="238"/>
      <c r="BS626" s="238"/>
      <c r="BT626" s="238"/>
      <c r="BU626" s="238"/>
      <c r="BV626" s="241"/>
    </row>
    <row r="627" spans="2:74" ht="12" customHeight="1">
      <c r="B627" s="297"/>
      <c r="C627" s="132" t="s">
        <v>230</v>
      </c>
      <c r="D627" s="123">
        <f t="shared" si="29"/>
        <v>0</v>
      </c>
      <c r="E627" s="39">
        <f t="shared" si="30"/>
        <v>0</v>
      </c>
      <c r="F627" s="39">
        <f t="shared" si="31"/>
        <v>0</v>
      </c>
      <c r="G627" s="39">
        <f t="shared" si="32"/>
        <v>0</v>
      </c>
      <c r="H627" s="39">
        <f t="shared" si="33"/>
        <v>0</v>
      </c>
      <c r="I627" s="39">
        <f t="shared" si="34"/>
        <v>0</v>
      </c>
      <c r="J627" s="39">
        <f t="shared" si="35"/>
        <v>0</v>
      </c>
      <c r="K627" s="39">
        <f t="shared" si="36"/>
        <v>0</v>
      </c>
      <c r="L627" s="39">
        <f t="shared" si="37"/>
        <v>0</v>
      </c>
      <c r="M627" s="39">
        <f t="shared" si="38"/>
        <v>0</v>
      </c>
      <c r="N627" s="39">
        <f t="shared" si="39"/>
        <v>0</v>
      </c>
      <c r="O627" s="39">
        <f t="shared" si="40"/>
        <v>0</v>
      </c>
      <c r="P627" s="39">
        <f t="shared" si="41"/>
        <v>0</v>
      </c>
      <c r="Q627" s="39">
        <f t="shared" si="42"/>
        <v>0</v>
      </c>
      <c r="R627" s="39">
        <f t="shared" si="43"/>
        <v>0</v>
      </c>
      <c r="S627" s="39">
        <f t="shared" si="44"/>
        <v>0</v>
      </c>
      <c r="T627" s="372"/>
      <c r="U627" s="116" t="s">
        <v>230</v>
      </c>
      <c r="V627" s="123"/>
      <c r="W627" s="39"/>
      <c r="X627" s="39"/>
      <c r="Y627" s="39"/>
      <c r="Z627" s="39"/>
      <c r="AA627" s="39"/>
      <c r="AB627" s="39"/>
      <c r="AC627" s="39"/>
      <c r="AD627" s="39"/>
      <c r="AE627" s="39"/>
      <c r="AF627" s="39"/>
      <c r="AG627" s="39"/>
      <c r="AH627" s="39"/>
      <c r="AI627" s="39"/>
      <c r="AJ627" s="39"/>
      <c r="AK627" s="124"/>
      <c r="AL627" s="297"/>
      <c r="AM627" s="132" t="s">
        <v>230</v>
      </c>
      <c r="AN627" s="123"/>
      <c r="AO627" s="39"/>
      <c r="AP627" s="39"/>
      <c r="AQ627" s="39"/>
      <c r="AR627" s="39"/>
      <c r="AS627" s="39"/>
      <c r="AT627" s="39"/>
      <c r="AU627" s="39"/>
      <c r="AV627" s="39"/>
      <c r="AW627" s="39"/>
      <c r="AX627" s="39"/>
      <c r="AY627" s="39"/>
      <c r="AZ627" s="39"/>
      <c r="BA627" s="39"/>
      <c r="BB627" s="39"/>
      <c r="BC627" s="124"/>
      <c r="BD627" s="242"/>
      <c r="BE627" s="239"/>
      <c r="BF627" s="238"/>
      <c r="BG627" s="238"/>
      <c r="BH627" s="238"/>
      <c r="BI627" s="238"/>
      <c r="BJ627" s="238"/>
      <c r="BK627" s="238"/>
      <c r="BL627" s="238"/>
      <c r="BM627" s="238"/>
      <c r="BN627" s="238"/>
      <c r="BO627" s="238"/>
      <c r="BP627" s="238"/>
      <c r="BQ627" s="238"/>
      <c r="BR627" s="238"/>
      <c r="BS627" s="238"/>
      <c r="BT627" s="238"/>
      <c r="BU627" s="238"/>
      <c r="BV627" s="241"/>
    </row>
    <row r="628" spans="2:74" ht="12" customHeight="1">
      <c r="B628" s="297"/>
      <c r="C628" s="132" t="s">
        <v>231</v>
      </c>
      <c r="D628" s="123">
        <f t="shared" si="29"/>
        <v>0</v>
      </c>
      <c r="E628" s="39">
        <f t="shared" si="30"/>
        <v>0</v>
      </c>
      <c r="F628" s="39">
        <f t="shared" si="31"/>
        <v>0</v>
      </c>
      <c r="G628" s="39">
        <f t="shared" si="32"/>
        <v>0</v>
      </c>
      <c r="H628" s="39">
        <f t="shared" si="33"/>
        <v>0</v>
      </c>
      <c r="I628" s="39">
        <f t="shared" si="34"/>
        <v>0</v>
      </c>
      <c r="J628" s="39">
        <f t="shared" si="35"/>
        <v>0</v>
      </c>
      <c r="K628" s="39">
        <f t="shared" si="36"/>
        <v>0</v>
      </c>
      <c r="L628" s="39">
        <f t="shared" si="37"/>
        <v>0</v>
      </c>
      <c r="M628" s="39">
        <f t="shared" si="38"/>
        <v>0</v>
      </c>
      <c r="N628" s="39">
        <f t="shared" si="39"/>
        <v>0</v>
      </c>
      <c r="O628" s="39">
        <f t="shared" si="40"/>
        <v>0</v>
      </c>
      <c r="P628" s="39">
        <f t="shared" si="41"/>
        <v>0</v>
      </c>
      <c r="Q628" s="39">
        <f t="shared" si="42"/>
        <v>0</v>
      </c>
      <c r="R628" s="39">
        <f t="shared" si="43"/>
        <v>0</v>
      </c>
      <c r="S628" s="39">
        <f t="shared" si="44"/>
        <v>0</v>
      </c>
      <c r="T628" s="372"/>
      <c r="U628" s="116" t="s">
        <v>231</v>
      </c>
      <c r="V628" s="123"/>
      <c r="W628" s="39"/>
      <c r="X628" s="39"/>
      <c r="Y628" s="39"/>
      <c r="Z628" s="39"/>
      <c r="AA628" s="39"/>
      <c r="AB628" s="39"/>
      <c r="AC628" s="39"/>
      <c r="AD628" s="39"/>
      <c r="AE628" s="39"/>
      <c r="AF628" s="39"/>
      <c r="AG628" s="39"/>
      <c r="AH628" s="39"/>
      <c r="AI628" s="39"/>
      <c r="AJ628" s="39"/>
      <c r="AK628" s="124"/>
      <c r="AL628" s="297"/>
      <c r="AM628" s="132" t="s">
        <v>231</v>
      </c>
      <c r="AN628" s="123"/>
      <c r="AO628" s="39"/>
      <c r="AP628" s="39"/>
      <c r="AQ628" s="39"/>
      <c r="AR628" s="39"/>
      <c r="AS628" s="39"/>
      <c r="AT628" s="39"/>
      <c r="AU628" s="39"/>
      <c r="AV628" s="39"/>
      <c r="AW628" s="39"/>
      <c r="AX628" s="39"/>
      <c r="AY628" s="39"/>
      <c r="AZ628" s="39"/>
      <c r="BA628" s="39"/>
      <c r="BB628" s="39"/>
      <c r="BC628" s="124"/>
      <c r="BD628" s="242"/>
      <c r="BE628" s="239"/>
      <c r="BF628" s="238"/>
      <c r="BG628" s="238"/>
      <c r="BH628" s="238"/>
      <c r="BI628" s="238"/>
      <c r="BJ628" s="238"/>
      <c r="BK628" s="238"/>
      <c r="BL628" s="238"/>
      <c r="BM628" s="238"/>
      <c r="BN628" s="238"/>
      <c r="BO628" s="238"/>
      <c r="BP628" s="238"/>
      <c r="BQ628" s="238"/>
      <c r="BR628" s="238"/>
      <c r="BS628" s="238"/>
      <c r="BT628" s="238"/>
      <c r="BU628" s="238"/>
      <c r="BV628" s="241"/>
    </row>
    <row r="629" spans="2:74" ht="12" customHeight="1">
      <c r="B629" s="297"/>
      <c r="C629" s="132" t="s">
        <v>232</v>
      </c>
      <c r="D629" s="123">
        <f t="shared" si="29"/>
        <v>0</v>
      </c>
      <c r="E629" s="39">
        <f t="shared" si="30"/>
        <v>0</v>
      </c>
      <c r="F629" s="39">
        <f t="shared" si="31"/>
        <v>0</v>
      </c>
      <c r="G629" s="39">
        <f t="shared" si="32"/>
        <v>0</v>
      </c>
      <c r="H629" s="39">
        <f t="shared" si="33"/>
        <v>0</v>
      </c>
      <c r="I629" s="39">
        <f t="shared" si="34"/>
        <v>0</v>
      </c>
      <c r="J629" s="39">
        <f t="shared" si="35"/>
        <v>0</v>
      </c>
      <c r="K629" s="39">
        <f t="shared" si="36"/>
        <v>0</v>
      </c>
      <c r="L629" s="39">
        <f t="shared" si="37"/>
        <v>0</v>
      </c>
      <c r="M629" s="39">
        <f t="shared" si="38"/>
        <v>0</v>
      </c>
      <c r="N629" s="39">
        <f t="shared" si="39"/>
        <v>0</v>
      </c>
      <c r="O629" s="39">
        <f t="shared" si="40"/>
        <v>0</v>
      </c>
      <c r="P629" s="39">
        <f t="shared" si="41"/>
        <v>0</v>
      </c>
      <c r="Q629" s="39">
        <f t="shared" si="42"/>
        <v>0</v>
      </c>
      <c r="R629" s="39">
        <f t="shared" si="43"/>
        <v>0</v>
      </c>
      <c r="S629" s="39">
        <f t="shared" si="44"/>
        <v>0</v>
      </c>
      <c r="T629" s="372"/>
      <c r="U629" s="116" t="s">
        <v>232</v>
      </c>
      <c r="V629" s="123"/>
      <c r="W629" s="39"/>
      <c r="X629" s="39"/>
      <c r="Y629" s="39"/>
      <c r="Z629" s="39"/>
      <c r="AA629" s="39"/>
      <c r="AB629" s="39"/>
      <c r="AC629" s="39"/>
      <c r="AD629" s="39"/>
      <c r="AE629" s="39"/>
      <c r="AF629" s="39"/>
      <c r="AG629" s="39"/>
      <c r="AH629" s="39"/>
      <c r="AI629" s="39"/>
      <c r="AJ629" s="39"/>
      <c r="AK629" s="124"/>
      <c r="AL629" s="297"/>
      <c r="AM629" s="132" t="s">
        <v>232</v>
      </c>
      <c r="AN629" s="123"/>
      <c r="AO629" s="39"/>
      <c r="AP629" s="39"/>
      <c r="AQ629" s="39"/>
      <c r="AR629" s="39"/>
      <c r="AS629" s="39"/>
      <c r="AT629" s="39"/>
      <c r="AU629" s="39"/>
      <c r="AV629" s="39"/>
      <c r="AW629" s="39"/>
      <c r="AX629" s="39"/>
      <c r="AY629" s="39"/>
      <c r="AZ629" s="39"/>
      <c r="BA629" s="39"/>
      <c r="BB629" s="39"/>
      <c r="BC629" s="124"/>
      <c r="BD629" s="242"/>
      <c r="BE629" s="239"/>
      <c r="BF629" s="238"/>
      <c r="BG629" s="238"/>
      <c r="BH629" s="238"/>
      <c r="BI629" s="238"/>
      <c r="BJ629" s="238"/>
      <c r="BK629" s="238"/>
      <c r="BL629" s="238"/>
      <c r="BM629" s="238"/>
      <c r="BN629" s="238"/>
      <c r="BO629" s="238"/>
      <c r="BP629" s="238"/>
      <c r="BQ629" s="238"/>
      <c r="BR629" s="238"/>
      <c r="BS629" s="238"/>
      <c r="BT629" s="238"/>
      <c r="BU629" s="238"/>
      <c r="BV629" s="241"/>
    </row>
    <row r="630" spans="2:74" ht="12" customHeight="1">
      <c r="B630" s="297"/>
      <c r="C630" s="132" t="s">
        <v>233</v>
      </c>
      <c r="D630" s="123">
        <f t="shared" si="29"/>
        <v>0</v>
      </c>
      <c r="E630" s="39">
        <f t="shared" si="30"/>
        <v>0</v>
      </c>
      <c r="F630" s="39">
        <f t="shared" si="31"/>
        <v>0</v>
      </c>
      <c r="G630" s="39">
        <f t="shared" si="32"/>
        <v>0</v>
      </c>
      <c r="H630" s="39">
        <f t="shared" si="33"/>
        <v>0</v>
      </c>
      <c r="I630" s="39">
        <f t="shared" si="34"/>
        <v>0</v>
      </c>
      <c r="J630" s="39">
        <f t="shared" si="35"/>
        <v>0</v>
      </c>
      <c r="K630" s="39">
        <f t="shared" si="36"/>
        <v>0</v>
      </c>
      <c r="L630" s="39">
        <f t="shared" si="37"/>
        <v>0</v>
      </c>
      <c r="M630" s="39">
        <f t="shared" si="38"/>
        <v>0</v>
      </c>
      <c r="N630" s="39">
        <f t="shared" si="39"/>
        <v>0</v>
      </c>
      <c r="O630" s="39">
        <f t="shared" si="40"/>
        <v>0</v>
      </c>
      <c r="P630" s="39">
        <f t="shared" si="41"/>
        <v>0</v>
      </c>
      <c r="Q630" s="39">
        <f t="shared" si="42"/>
        <v>0</v>
      </c>
      <c r="R630" s="39">
        <f t="shared" si="43"/>
        <v>0</v>
      </c>
      <c r="S630" s="39">
        <f t="shared" si="44"/>
        <v>0</v>
      </c>
      <c r="T630" s="372"/>
      <c r="U630" s="116" t="s">
        <v>233</v>
      </c>
      <c r="V630" s="123"/>
      <c r="W630" s="39"/>
      <c r="X630" s="39"/>
      <c r="Y630" s="39"/>
      <c r="Z630" s="39"/>
      <c r="AA630" s="39"/>
      <c r="AB630" s="39"/>
      <c r="AC630" s="39"/>
      <c r="AD630" s="39"/>
      <c r="AE630" s="39"/>
      <c r="AF630" s="39"/>
      <c r="AG630" s="39"/>
      <c r="AH630" s="39"/>
      <c r="AI630" s="39"/>
      <c r="AJ630" s="39"/>
      <c r="AK630" s="124"/>
      <c r="AL630" s="297"/>
      <c r="AM630" s="132" t="s">
        <v>233</v>
      </c>
      <c r="AN630" s="123"/>
      <c r="AO630" s="39"/>
      <c r="AP630" s="39"/>
      <c r="AQ630" s="39"/>
      <c r="AR630" s="39"/>
      <c r="AS630" s="39"/>
      <c r="AT630" s="39"/>
      <c r="AU630" s="39"/>
      <c r="AV630" s="39"/>
      <c r="AW630" s="39"/>
      <c r="AX630" s="39"/>
      <c r="AY630" s="39"/>
      <c r="AZ630" s="39"/>
      <c r="BA630" s="39"/>
      <c r="BB630" s="39"/>
      <c r="BC630" s="124"/>
      <c r="BD630" s="242"/>
      <c r="BE630" s="239"/>
      <c r="BF630" s="238"/>
      <c r="BG630" s="238"/>
      <c r="BH630" s="238"/>
      <c r="BI630" s="238"/>
      <c r="BJ630" s="238"/>
      <c r="BK630" s="238"/>
      <c r="BL630" s="238"/>
      <c r="BM630" s="238"/>
      <c r="BN630" s="238"/>
      <c r="BO630" s="238"/>
      <c r="BP630" s="238"/>
      <c r="BQ630" s="238"/>
      <c r="BR630" s="238"/>
      <c r="BS630" s="238"/>
      <c r="BT630" s="238"/>
      <c r="BU630" s="238"/>
      <c r="BV630" s="241"/>
    </row>
    <row r="631" spans="2:74" ht="12" customHeight="1">
      <c r="B631" s="297"/>
      <c r="C631" s="162" t="s">
        <v>234</v>
      </c>
      <c r="D631" s="147">
        <f t="shared" si="29"/>
        <v>0</v>
      </c>
      <c r="E631" s="148">
        <f t="shared" si="30"/>
        <v>0</v>
      </c>
      <c r="F631" s="148">
        <f t="shared" si="31"/>
        <v>0</v>
      </c>
      <c r="G631" s="148">
        <f t="shared" si="32"/>
        <v>0</v>
      </c>
      <c r="H631" s="148">
        <f t="shared" si="33"/>
        <v>0</v>
      </c>
      <c r="I631" s="148">
        <f t="shared" si="34"/>
        <v>0</v>
      </c>
      <c r="J631" s="148">
        <f t="shared" si="35"/>
        <v>0</v>
      </c>
      <c r="K631" s="148">
        <f t="shared" si="36"/>
        <v>0</v>
      </c>
      <c r="L631" s="148">
        <f t="shared" si="37"/>
        <v>0</v>
      </c>
      <c r="M631" s="148">
        <f t="shared" si="38"/>
        <v>0</v>
      </c>
      <c r="N631" s="148">
        <f t="shared" si="39"/>
        <v>0</v>
      </c>
      <c r="O631" s="148">
        <f t="shared" si="40"/>
        <v>0</v>
      </c>
      <c r="P631" s="148">
        <f t="shared" si="41"/>
        <v>0</v>
      </c>
      <c r="Q631" s="148">
        <f t="shared" si="42"/>
        <v>0</v>
      </c>
      <c r="R631" s="148">
        <f t="shared" si="43"/>
        <v>0</v>
      </c>
      <c r="S631" s="148">
        <f t="shared" si="44"/>
        <v>0</v>
      </c>
      <c r="T631" s="372"/>
      <c r="U631" s="157" t="s">
        <v>234</v>
      </c>
      <c r="V631" s="147"/>
      <c r="W631" s="148"/>
      <c r="X631" s="148"/>
      <c r="Y631" s="148"/>
      <c r="Z631" s="148"/>
      <c r="AA631" s="148"/>
      <c r="AB631" s="148"/>
      <c r="AC631" s="148"/>
      <c r="AD631" s="148"/>
      <c r="AE631" s="148"/>
      <c r="AF631" s="148"/>
      <c r="AG631" s="148"/>
      <c r="AH631" s="148"/>
      <c r="AI631" s="148"/>
      <c r="AJ631" s="148"/>
      <c r="AK631" s="149"/>
      <c r="AL631" s="297"/>
      <c r="AM631" s="162" t="s">
        <v>234</v>
      </c>
      <c r="AN631" s="147"/>
      <c r="AO631" s="148"/>
      <c r="AP631" s="148"/>
      <c r="AQ631" s="148"/>
      <c r="AR631" s="148"/>
      <c r="AS631" s="148"/>
      <c r="AT631" s="148"/>
      <c r="AU631" s="148"/>
      <c r="AV631" s="148"/>
      <c r="AW631" s="148"/>
      <c r="AX631" s="148"/>
      <c r="AY631" s="148"/>
      <c r="AZ631" s="148"/>
      <c r="BA631" s="148"/>
      <c r="BB631" s="148"/>
      <c r="BC631" s="149"/>
      <c r="BD631" s="242"/>
      <c r="BE631" s="239"/>
      <c r="BF631" s="238"/>
      <c r="BG631" s="238"/>
      <c r="BH631" s="238"/>
      <c r="BI631" s="238"/>
      <c r="BJ631" s="238"/>
      <c r="BK631" s="238"/>
      <c r="BL631" s="238"/>
      <c r="BM631" s="238"/>
      <c r="BN631" s="238"/>
      <c r="BO631" s="238"/>
      <c r="BP631" s="238"/>
      <c r="BQ631" s="238"/>
      <c r="BR631" s="238"/>
      <c r="BS631" s="238"/>
      <c r="BT631" s="238"/>
      <c r="BU631" s="238"/>
      <c r="BV631" s="241"/>
    </row>
    <row r="632" spans="2:74" ht="12" customHeight="1">
      <c r="B632" s="297"/>
      <c r="C632" s="132" t="s">
        <v>10</v>
      </c>
      <c r="D632" s="123">
        <f t="shared" si="29"/>
        <v>2</v>
      </c>
      <c r="E632" s="39">
        <f t="shared" si="30"/>
        <v>3</v>
      </c>
      <c r="F632" s="39">
        <f t="shared" si="31"/>
        <v>4</v>
      </c>
      <c r="G632" s="39">
        <f t="shared" si="32"/>
        <v>4</v>
      </c>
      <c r="H632" s="39">
        <f t="shared" si="33"/>
        <v>6</v>
      </c>
      <c r="I632" s="39">
        <f t="shared" si="34"/>
        <v>3</v>
      </c>
      <c r="J632" s="39">
        <f t="shared" si="35"/>
        <v>0</v>
      </c>
      <c r="K632" s="39">
        <f t="shared" si="36"/>
        <v>1</v>
      </c>
      <c r="L632" s="39">
        <f t="shared" si="37"/>
        <v>7</v>
      </c>
      <c r="M632" s="39">
        <f t="shared" si="38"/>
        <v>4</v>
      </c>
      <c r="N632" s="39">
        <f t="shared" si="39"/>
        <v>12</v>
      </c>
      <c r="O632" s="39">
        <f t="shared" si="40"/>
        <v>2</v>
      </c>
      <c r="P632" s="39">
        <f t="shared" si="41"/>
        <v>6</v>
      </c>
      <c r="Q632" s="39">
        <f t="shared" si="42"/>
        <v>3</v>
      </c>
      <c r="R632" s="39">
        <f t="shared" si="43"/>
        <v>1</v>
      </c>
      <c r="S632" s="39">
        <f t="shared" si="44"/>
        <v>0</v>
      </c>
      <c r="T632" s="372"/>
      <c r="U632" s="132" t="s">
        <v>10</v>
      </c>
      <c r="V632" s="123">
        <v>2</v>
      </c>
      <c r="W632" s="39">
        <v>3</v>
      </c>
      <c r="X632" s="39">
        <v>4</v>
      </c>
      <c r="Y632" s="39">
        <v>4</v>
      </c>
      <c r="Z632" s="39">
        <v>6</v>
      </c>
      <c r="AA632" s="39">
        <v>3</v>
      </c>
      <c r="AB632" s="39"/>
      <c r="AC632" s="39">
        <v>1</v>
      </c>
      <c r="AD632" s="39">
        <v>7</v>
      </c>
      <c r="AE632" s="39">
        <v>4</v>
      </c>
      <c r="AF632" s="39">
        <v>12</v>
      </c>
      <c r="AG632" s="39">
        <v>2</v>
      </c>
      <c r="AH632" s="39">
        <v>6</v>
      </c>
      <c r="AI632" s="39">
        <v>3</v>
      </c>
      <c r="AJ632" s="39">
        <v>1</v>
      </c>
      <c r="AK632" s="124"/>
      <c r="AL632" s="297"/>
      <c r="AM632" s="132" t="s">
        <v>10</v>
      </c>
      <c r="AN632" s="123"/>
      <c r="AO632" s="39"/>
      <c r="AP632" s="39"/>
      <c r="AQ632" s="39"/>
      <c r="AR632" s="39"/>
      <c r="AS632" s="39"/>
      <c r="AT632" s="39"/>
      <c r="AU632" s="39"/>
      <c r="AV632" s="39"/>
      <c r="AW632" s="39"/>
      <c r="AX632" s="39"/>
      <c r="AY632" s="39"/>
      <c r="AZ632" s="39"/>
      <c r="BA632" s="39"/>
      <c r="BB632" s="39"/>
      <c r="BC632" s="124"/>
      <c r="BD632" s="242"/>
      <c r="BE632" s="239"/>
      <c r="BF632" s="238"/>
      <c r="BG632" s="238"/>
      <c r="BH632" s="238"/>
      <c r="BI632" s="238"/>
      <c r="BJ632" s="238"/>
      <c r="BK632" s="238"/>
      <c r="BL632" s="238"/>
      <c r="BM632" s="238"/>
      <c r="BN632" s="238"/>
      <c r="BO632" s="238"/>
      <c r="BP632" s="238"/>
      <c r="BQ632" s="238"/>
      <c r="BR632" s="238"/>
      <c r="BS632" s="238"/>
      <c r="BT632" s="238"/>
      <c r="BU632" s="238"/>
      <c r="BV632" s="241"/>
    </row>
    <row r="633" spans="2:74" ht="12" customHeight="1">
      <c r="B633" s="297"/>
      <c r="C633" s="132" t="s">
        <v>11</v>
      </c>
      <c r="D633" s="123">
        <f t="shared" si="29"/>
        <v>0</v>
      </c>
      <c r="E633" s="39">
        <f t="shared" si="30"/>
        <v>0</v>
      </c>
      <c r="F633" s="39">
        <f t="shared" si="31"/>
        <v>0</v>
      </c>
      <c r="G633" s="39">
        <f t="shared" si="32"/>
        <v>0</v>
      </c>
      <c r="H633" s="39">
        <f t="shared" si="33"/>
        <v>0</v>
      </c>
      <c r="I633" s="39">
        <f t="shared" si="34"/>
        <v>0</v>
      </c>
      <c r="J633" s="39">
        <f t="shared" si="35"/>
        <v>0</v>
      </c>
      <c r="K633" s="39">
        <f t="shared" si="36"/>
        <v>0</v>
      </c>
      <c r="L633" s="39">
        <f t="shared" si="37"/>
        <v>0</v>
      </c>
      <c r="M633" s="39">
        <f t="shared" si="38"/>
        <v>0</v>
      </c>
      <c r="N633" s="39">
        <f t="shared" si="39"/>
        <v>0</v>
      </c>
      <c r="O633" s="39">
        <f t="shared" si="40"/>
        <v>0</v>
      </c>
      <c r="P633" s="39">
        <f t="shared" si="41"/>
        <v>0</v>
      </c>
      <c r="Q633" s="39">
        <f t="shared" si="42"/>
        <v>0</v>
      </c>
      <c r="R633" s="39">
        <f t="shared" si="43"/>
        <v>0</v>
      </c>
      <c r="S633" s="39">
        <f t="shared" si="44"/>
        <v>0</v>
      </c>
      <c r="T633" s="372"/>
      <c r="U633" s="132" t="s">
        <v>11</v>
      </c>
      <c r="V633" s="123"/>
      <c r="W633" s="39"/>
      <c r="X633" s="39"/>
      <c r="Y633" s="39"/>
      <c r="Z633" s="39"/>
      <c r="AA633" s="39"/>
      <c r="AB633" s="39"/>
      <c r="AC633" s="39"/>
      <c r="AD633" s="39"/>
      <c r="AE633" s="39"/>
      <c r="AF633" s="39"/>
      <c r="AG633" s="39"/>
      <c r="AH633" s="39"/>
      <c r="AI633" s="39"/>
      <c r="AJ633" s="39"/>
      <c r="AK633" s="124"/>
      <c r="AL633" s="297"/>
      <c r="AM633" s="132" t="s">
        <v>11</v>
      </c>
      <c r="AN633" s="123"/>
      <c r="AO633" s="39"/>
      <c r="AP633" s="39"/>
      <c r="AQ633" s="39"/>
      <c r="AR633" s="39"/>
      <c r="AS633" s="39"/>
      <c r="AT633" s="39"/>
      <c r="AU633" s="39"/>
      <c r="AV633" s="39"/>
      <c r="AW633" s="39"/>
      <c r="AX633" s="39"/>
      <c r="AY633" s="39"/>
      <c r="AZ633" s="39"/>
      <c r="BA633" s="39"/>
      <c r="BB633" s="39"/>
      <c r="BC633" s="124"/>
      <c r="BD633" s="242"/>
      <c r="BE633" s="239"/>
      <c r="BF633" s="238"/>
      <c r="BG633" s="238"/>
      <c r="BH633" s="238"/>
      <c r="BI633" s="238"/>
      <c r="BJ633" s="238"/>
      <c r="BK633" s="238"/>
      <c r="BL633" s="238"/>
      <c r="BM633" s="238"/>
      <c r="BN633" s="238"/>
      <c r="BO633" s="238"/>
      <c r="BP633" s="238"/>
      <c r="BQ633" s="238"/>
      <c r="BR633" s="238"/>
      <c r="BS633" s="238"/>
      <c r="BT633" s="238"/>
      <c r="BU633" s="238"/>
      <c r="BV633" s="241"/>
    </row>
    <row r="634" spans="2:74" ht="12" customHeight="1">
      <c r="B634" s="297"/>
      <c r="C634" s="132" t="s">
        <v>237</v>
      </c>
      <c r="D634" s="123">
        <f t="shared" si="29"/>
        <v>0</v>
      </c>
      <c r="E634" s="39">
        <f t="shared" si="30"/>
        <v>0</v>
      </c>
      <c r="F634" s="39">
        <f t="shared" si="31"/>
        <v>0</v>
      </c>
      <c r="G634" s="39">
        <f t="shared" si="32"/>
        <v>0</v>
      </c>
      <c r="H634" s="39">
        <f t="shared" si="33"/>
        <v>0</v>
      </c>
      <c r="I634" s="39">
        <f t="shared" si="34"/>
        <v>0</v>
      </c>
      <c r="J634" s="39">
        <f t="shared" si="35"/>
        <v>0</v>
      </c>
      <c r="K634" s="39">
        <f t="shared" si="36"/>
        <v>0</v>
      </c>
      <c r="L634" s="39">
        <f t="shared" si="37"/>
        <v>0</v>
      </c>
      <c r="M634" s="39">
        <f t="shared" si="38"/>
        <v>0</v>
      </c>
      <c r="N634" s="39">
        <f t="shared" si="39"/>
        <v>0</v>
      </c>
      <c r="O634" s="39">
        <f t="shared" si="40"/>
        <v>0</v>
      </c>
      <c r="P634" s="39">
        <f t="shared" si="41"/>
        <v>0</v>
      </c>
      <c r="Q634" s="39">
        <f t="shared" si="42"/>
        <v>0</v>
      </c>
      <c r="R634" s="39">
        <f t="shared" si="43"/>
        <v>0</v>
      </c>
      <c r="S634" s="39">
        <f t="shared" si="44"/>
        <v>0</v>
      </c>
      <c r="T634" s="372"/>
      <c r="U634" s="132" t="s">
        <v>237</v>
      </c>
      <c r="V634" s="123"/>
      <c r="W634" s="39"/>
      <c r="X634" s="39"/>
      <c r="Y634" s="39"/>
      <c r="Z634" s="39"/>
      <c r="AA634" s="39"/>
      <c r="AB634" s="39"/>
      <c r="AC634" s="39"/>
      <c r="AD634" s="39"/>
      <c r="AE634" s="39"/>
      <c r="AF634" s="39"/>
      <c r="AG634" s="39"/>
      <c r="AH634" s="39"/>
      <c r="AI634" s="39"/>
      <c r="AJ634" s="39"/>
      <c r="AK634" s="124"/>
      <c r="AL634" s="297"/>
      <c r="AM634" s="132" t="s">
        <v>237</v>
      </c>
      <c r="AN634" s="123"/>
      <c r="AO634" s="39"/>
      <c r="AP634" s="39"/>
      <c r="AQ634" s="39"/>
      <c r="AR634" s="39"/>
      <c r="AS634" s="39"/>
      <c r="AT634" s="39"/>
      <c r="AU634" s="39"/>
      <c r="AV634" s="39"/>
      <c r="AW634" s="39"/>
      <c r="AX634" s="39"/>
      <c r="AY634" s="39"/>
      <c r="AZ634" s="39"/>
      <c r="BA634" s="39"/>
      <c r="BB634" s="39"/>
      <c r="BC634" s="124"/>
      <c r="BD634" s="242"/>
      <c r="BE634" s="239"/>
      <c r="BF634" s="238"/>
      <c r="BG634" s="238"/>
      <c r="BH634" s="238"/>
      <c r="BI634" s="238"/>
      <c r="BJ634" s="238"/>
      <c r="BK634" s="238"/>
      <c r="BL634" s="238"/>
      <c r="BM634" s="238"/>
      <c r="BN634" s="238"/>
      <c r="BO634" s="238"/>
      <c r="BP634" s="238"/>
      <c r="BQ634" s="238"/>
      <c r="BR634" s="238"/>
      <c r="BS634" s="238"/>
      <c r="BT634" s="238"/>
      <c r="BU634" s="238"/>
      <c r="BV634" s="241"/>
    </row>
    <row r="635" spans="2:74" ht="12" customHeight="1">
      <c r="B635" s="297"/>
      <c r="C635" s="116" t="s">
        <v>13</v>
      </c>
      <c r="D635" s="123">
        <f t="shared" si="29"/>
        <v>1</v>
      </c>
      <c r="E635" s="39">
        <f t="shared" si="30"/>
        <v>0</v>
      </c>
      <c r="F635" s="39">
        <f t="shared" si="31"/>
        <v>0</v>
      </c>
      <c r="G635" s="39">
        <f t="shared" si="32"/>
        <v>0</v>
      </c>
      <c r="H635" s="39">
        <f t="shared" si="33"/>
        <v>0</v>
      </c>
      <c r="I635" s="39">
        <f t="shared" si="34"/>
        <v>0</v>
      </c>
      <c r="J635" s="39">
        <f t="shared" si="35"/>
        <v>0</v>
      </c>
      <c r="K635" s="39">
        <f t="shared" si="36"/>
        <v>0</v>
      </c>
      <c r="L635" s="39">
        <f t="shared" si="37"/>
        <v>0</v>
      </c>
      <c r="M635" s="39">
        <f t="shared" si="38"/>
        <v>0</v>
      </c>
      <c r="N635" s="39">
        <f t="shared" si="39"/>
        <v>0</v>
      </c>
      <c r="O635" s="39">
        <f t="shared" si="40"/>
        <v>0</v>
      </c>
      <c r="P635" s="39">
        <f t="shared" si="41"/>
        <v>0</v>
      </c>
      <c r="Q635" s="39">
        <f t="shared" si="42"/>
        <v>0</v>
      </c>
      <c r="R635" s="39">
        <f t="shared" si="43"/>
        <v>0</v>
      </c>
      <c r="S635" s="39">
        <f t="shared" si="44"/>
        <v>0</v>
      </c>
      <c r="T635" s="372"/>
      <c r="U635" s="116" t="s">
        <v>13</v>
      </c>
      <c r="V635" s="123">
        <v>1</v>
      </c>
      <c r="W635" s="39"/>
      <c r="X635" s="39"/>
      <c r="Y635" s="39"/>
      <c r="Z635" s="39"/>
      <c r="AA635" s="39"/>
      <c r="AB635" s="39"/>
      <c r="AC635" s="39"/>
      <c r="AD635" s="39"/>
      <c r="AE635" s="39"/>
      <c r="AF635" s="39"/>
      <c r="AG635" s="39"/>
      <c r="AH635" s="39"/>
      <c r="AI635" s="39"/>
      <c r="AJ635" s="39"/>
      <c r="AK635" s="124"/>
      <c r="AL635" s="297"/>
      <c r="AM635" s="116" t="s">
        <v>13</v>
      </c>
      <c r="AN635" s="123"/>
      <c r="AO635" s="39"/>
      <c r="AP635" s="39"/>
      <c r="AQ635" s="39"/>
      <c r="AR635" s="39"/>
      <c r="AS635" s="39"/>
      <c r="AT635" s="39"/>
      <c r="AU635" s="39"/>
      <c r="AV635" s="39"/>
      <c r="AW635" s="39"/>
      <c r="AX635" s="39"/>
      <c r="AY635" s="39"/>
      <c r="AZ635" s="39"/>
      <c r="BA635" s="39"/>
      <c r="BB635" s="39"/>
      <c r="BC635" s="124"/>
      <c r="BD635" s="242"/>
      <c r="BE635" s="239"/>
      <c r="BF635" s="238"/>
      <c r="BG635" s="238"/>
      <c r="BH635" s="238"/>
      <c r="BI635" s="238"/>
      <c r="BJ635" s="238"/>
      <c r="BK635" s="238"/>
      <c r="BL635" s="238"/>
      <c r="BM635" s="238"/>
      <c r="BN635" s="238"/>
      <c r="BO635" s="238"/>
      <c r="BP635" s="238"/>
      <c r="BQ635" s="238"/>
      <c r="BR635" s="238"/>
      <c r="BS635" s="238"/>
      <c r="BT635" s="238"/>
      <c r="BU635" s="238"/>
      <c r="BV635" s="241"/>
    </row>
    <row r="636" spans="2:74" ht="12" customHeight="1">
      <c r="B636" s="297"/>
      <c r="C636" s="132" t="s">
        <v>238</v>
      </c>
      <c r="D636" s="123">
        <f t="shared" si="29"/>
        <v>0</v>
      </c>
      <c r="E636" s="39">
        <f t="shared" si="30"/>
        <v>0</v>
      </c>
      <c r="F636" s="39">
        <f t="shared" si="31"/>
        <v>0</v>
      </c>
      <c r="G636" s="39">
        <f t="shared" si="32"/>
        <v>0</v>
      </c>
      <c r="H636" s="39">
        <f t="shared" si="33"/>
        <v>0</v>
      </c>
      <c r="I636" s="39">
        <f t="shared" si="34"/>
        <v>0</v>
      </c>
      <c r="J636" s="39">
        <f t="shared" si="35"/>
        <v>0</v>
      </c>
      <c r="K636" s="39">
        <f t="shared" si="36"/>
        <v>0</v>
      </c>
      <c r="L636" s="39">
        <f t="shared" si="37"/>
        <v>0</v>
      </c>
      <c r="M636" s="39">
        <f t="shared" si="38"/>
        <v>0</v>
      </c>
      <c r="N636" s="39">
        <f t="shared" si="39"/>
        <v>0</v>
      </c>
      <c r="O636" s="39">
        <f t="shared" si="40"/>
        <v>0</v>
      </c>
      <c r="P636" s="39">
        <f t="shared" si="41"/>
        <v>0</v>
      </c>
      <c r="Q636" s="39">
        <f t="shared" si="42"/>
        <v>0</v>
      </c>
      <c r="R636" s="39">
        <f t="shared" si="43"/>
        <v>0</v>
      </c>
      <c r="S636" s="39">
        <f t="shared" si="44"/>
        <v>0</v>
      </c>
      <c r="T636" s="372"/>
      <c r="U636" s="132" t="s">
        <v>238</v>
      </c>
      <c r="V636" s="123"/>
      <c r="W636" s="39"/>
      <c r="X636" s="39"/>
      <c r="Y636" s="39"/>
      <c r="Z636" s="39"/>
      <c r="AA636" s="39"/>
      <c r="AB636" s="39"/>
      <c r="AC636" s="39"/>
      <c r="AD636" s="39"/>
      <c r="AE636" s="39"/>
      <c r="AF636" s="39"/>
      <c r="AG636" s="39"/>
      <c r="AH636" s="39"/>
      <c r="AI636" s="39"/>
      <c r="AJ636" s="39"/>
      <c r="AK636" s="124"/>
      <c r="AL636" s="297"/>
      <c r="AM636" s="132" t="s">
        <v>238</v>
      </c>
      <c r="AN636" s="123"/>
      <c r="AO636" s="39"/>
      <c r="AP636" s="39"/>
      <c r="AQ636" s="39"/>
      <c r="AR636" s="39"/>
      <c r="AS636" s="39"/>
      <c r="AT636" s="39"/>
      <c r="AU636" s="39"/>
      <c r="AV636" s="39"/>
      <c r="AW636" s="39"/>
      <c r="AX636" s="39"/>
      <c r="AY636" s="39"/>
      <c r="AZ636" s="39"/>
      <c r="BA636" s="39"/>
      <c r="BB636" s="39"/>
      <c r="BC636" s="124"/>
      <c r="BD636" s="242"/>
      <c r="BE636" s="239"/>
      <c r="BF636" s="238"/>
      <c r="BG636" s="238"/>
      <c r="BH636" s="238"/>
      <c r="BI636" s="238"/>
      <c r="BJ636" s="238"/>
      <c r="BK636" s="238"/>
      <c r="BL636" s="238"/>
      <c r="BM636" s="238"/>
      <c r="BN636" s="238"/>
      <c r="BO636" s="238"/>
      <c r="BP636" s="238"/>
      <c r="BQ636" s="238"/>
      <c r="BR636" s="238"/>
      <c r="BS636" s="238"/>
      <c r="BT636" s="238"/>
      <c r="BU636" s="238"/>
      <c r="BV636" s="241"/>
    </row>
    <row r="637" spans="2:74" ht="12" customHeight="1">
      <c r="B637" s="297"/>
      <c r="C637" s="120" t="s">
        <v>291</v>
      </c>
      <c r="D637" s="120">
        <f t="shared" si="29"/>
        <v>1</v>
      </c>
      <c r="E637" s="121">
        <f t="shared" si="30"/>
        <v>2</v>
      </c>
      <c r="F637" s="121">
        <f t="shared" si="31"/>
        <v>2</v>
      </c>
      <c r="G637" s="121">
        <f t="shared" si="32"/>
        <v>4</v>
      </c>
      <c r="H637" s="121">
        <f t="shared" si="33"/>
        <v>0</v>
      </c>
      <c r="I637" s="121">
        <f t="shared" si="34"/>
        <v>5</v>
      </c>
      <c r="J637" s="121">
        <f t="shared" si="35"/>
        <v>0</v>
      </c>
      <c r="K637" s="121">
        <f t="shared" si="36"/>
        <v>0</v>
      </c>
      <c r="L637" s="121">
        <f t="shared" si="37"/>
        <v>9</v>
      </c>
      <c r="M637" s="121">
        <f t="shared" si="38"/>
        <v>2</v>
      </c>
      <c r="N637" s="121">
        <f t="shared" si="39"/>
        <v>2</v>
      </c>
      <c r="O637" s="121">
        <f t="shared" si="40"/>
        <v>0</v>
      </c>
      <c r="P637" s="121">
        <f t="shared" si="41"/>
        <v>3</v>
      </c>
      <c r="Q637" s="121">
        <f t="shared" si="42"/>
        <v>1</v>
      </c>
      <c r="R637" s="121">
        <f t="shared" si="43"/>
        <v>4</v>
      </c>
      <c r="S637" s="121">
        <f t="shared" si="44"/>
        <v>1</v>
      </c>
      <c r="T637" s="372"/>
      <c r="U637" s="120" t="s">
        <v>291</v>
      </c>
      <c r="V637" s="120">
        <v>1</v>
      </c>
      <c r="W637" s="121">
        <v>2</v>
      </c>
      <c r="X637" s="121">
        <v>2</v>
      </c>
      <c r="Y637" s="121">
        <v>4</v>
      </c>
      <c r="Z637" s="121"/>
      <c r="AA637" s="121">
        <v>5</v>
      </c>
      <c r="AB637" s="121"/>
      <c r="AC637" s="121"/>
      <c r="AD637" s="121">
        <v>9</v>
      </c>
      <c r="AE637" s="121">
        <v>2</v>
      </c>
      <c r="AF637" s="121">
        <v>2</v>
      </c>
      <c r="AG637" s="121"/>
      <c r="AH637" s="121">
        <v>3</v>
      </c>
      <c r="AI637" s="121">
        <v>1</v>
      </c>
      <c r="AJ637" s="121">
        <v>4</v>
      </c>
      <c r="AK637" s="122">
        <v>1</v>
      </c>
      <c r="AL637" s="297"/>
      <c r="AM637" s="120" t="s">
        <v>291</v>
      </c>
      <c r="AN637" s="120"/>
      <c r="AO637" s="121"/>
      <c r="AP637" s="121"/>
      <c r="AQ637" s="121"/>
      <c r="AR637" s="121"/>
      <c r="AS637" s="121"/>
      <c r="AT637" s="121"/>
      <c r="AU637" s="121"/>
      <c r="AV637" s="121"/>
      <c r="AW637" s="121"/>
      <c r="AX637" s="121"/>
      <c r="AY637" s="121"/>
      <c r="AZ637" s="121"/>
      <c r="BA637" s="121"/>
      <c r="BB637" s="121"/>
      <c r="BC637" s="122"/>
      <c r="BD637" s="242"/>
      <c r="BE637" s="238"/>
      <c r="BF637" s="238"/>
      <c r="BG637" s="238"/>
      <c r="BH637" s="238"/>
      <c r="BI637" s="238"/>
      <c r="BJ637" s="238"/>
      <c r="BK637" s="238"/>
      <c r="BL637" s="238"/>
      <c r="BM637" s="238"/>
      <c r="BN637" s="238"/>
      <c r="BO637" s="238"/>
      <c r="BP637" s="238"/>
      <c r="BQ637" s="238"/>
      <c r="BR637" s="238"/>
      <c r="BS637" s="238"/>
      <c r="BT637" s="238"/>
      <c r="BU637" s="238"/>
      <c r="BV637" s="241"/>
    </row>
    <row r="638" spans="2:74" ht="12" customHeight="1">
      <c r="B638" s="297"/>
      <c r="C638" s="120" t="s">
        <v>292</v>
      </c>
      <c r="D638" s="120">
        <f t="shared" si="29"/>
        <v>0</v>
      </c>
      <c r="E638" s="121">
        <f t="shared" si="30"/>
        <v>0</v>
      </c>
      <c r="F638" s="121">
        <f t="shared" si="31"/>
        <v>0</v>
      </c>
      <c r="G638" s="121">
        <f t="shared" si="32"/>
        <v>0</v>
      </c>
      <c r="H638" s="121">
        <f t="shared" si="33"/>
        <v>0</v>
      </c>
      <c r="I638" s="121">
        <f t="shared" si="34"/>
        <v>0</v>
      </c>
      <c r="J638" s="121">
        <f t="shared" si="35"/>
        <v>0</v>
      </c>
      <c r="K638" s="121">
        <f t="shared" si="36"/>
        <v>0</v>
      </c>
      <c r="L638" s="121">
        <f t="shared" si="37"/>
        <v>0</v>
      </c>
      <c r="M638" s="121">
        <f t="shared" si="38"/>
        <v>0</v>
      </c>
      <c r="N638" s="121">
        <f t="shared" si="39"/>
        <v>0</v>
      </c>
      <c r="O638" s="121">
        <f t="shared" si="40"/>
        <v>0</v>
      </c>
      <c r="P638" s="121">
        <f t="shared" si="41"/>
        <v>0</v>
      </c>
      <c r="Q638" s="121">
        <f t="shared" si="42"/>
        <v>0</v>
      </c>
      <c r="R638" s="121">
        <f t="shared" si="43"/>
        <v>0</v>
      </c>
      <c r="S638" s="121">
        <f t="shared" si="44"/>
        <v>0</v>
      </c>
      <c r="T638" s="372"/>
      <c r="U638" s="243" t="s">
        <v>292</v>
      </c>
      <c r="V638" s="121"/>
      <c r="W638" s="121"/>
      <c r="X638" s="121"/>
      <c r="Y638" s="121"/>
      <c r="Z638" s="121"/>
      <c r="AA638" s="121"/>
      <c r="AB638" s="121"/>
      <c r="AC638" s="121"/>
      <c r="AD638" s="121"/>
      <c r="AE638" s="121"/>
      <c r="AF638" s="121"/>
      <c r="AG638" s="121"/>
      <c r="AH638" s="121"/>
      <c r="AI638" s="121"/>
      <c r="AJ638" s="121"/>
      <c r="AK638" s="122"/>
      <c r="AL638" s="297"/>
      <c r="AM638" s="120" t="s">
        <v>292</v>
      </c>
      <c r="AN638" s="120"/>
      <c r="AO638" s="121"/>
      <c r="AP638" s="121"/>
      <c r="AQ638" s="121"/>
      <c r="AR638" s="121"/>
      <c r="AS638" s="121"/>
      <c r="AT638" s="121"/>
      <c r="AU638" s="121"/>
      <c r="AV638" s="121"/>
      <c r="AW638" s="121"/>
      <c r="AX638" s="121"/>
      <c r="AY638" s="121"/>
      <c r="AZ638" s="121"/>
      <c r="BA638" s="121"/>
      <c r="BB638" s="121"/>
      <c r="BC638" s="122"/>
      <c r="BD638" s="242"/>
      <c r="BE638" s="238"/>
      <c r="BF638" s="238"/>
      <c r="BG638" s="238"/>
      <c r="BH638" s="238"/>
      <c r="BI638" s="238"/>
      <c r="BJ638" s="238"/>
      <c r="BK638" s="238"/>
      <c r="BL638" s="238"/>
      <c r="BM638" s="238"/>
      <c r="BN638" s="238"/>
      <c r="BO638" s="238"/>
      <c r="BP638" s="238"/>
      <c r="BQ638" s="238"/>
      <c r="BR638" s="238"/>
      <c r="BS638" s="238"/>
      <c r="BT638" s="238"/>
      <c r="BU638" s="238"/>
      <c r="BV638" s="241"/>
    </row>
    <row r="639" spans="2:74" ht="12" customHeight="1">
      <c r="B639" s="297"/>
      <c r="C639" s="120" t="s">
        <v>293</v>
      </c>
      <c r="D639" s="120">
        <f t="shared" si="29"/>
        <v>0</v>
      </c>
      <c r="E639" s="121">
        <f t="shared" si="30"/>
        <v>0</v>
      </c>
      <c r="F639" s="121">
        <f t="shared" si="31"/>
        <v>0</v>
      </c>
      <c r="G639" s="121">
        <f t="shared" si="32"/>
        <v>0</v>
      </c>
      <c r="H639" s="121">
        <f t="shared" si="33"/>
        <v>0</v>
      </c>
      <c r="I639" s="121">
        <f t="shared" si="34"/>
        <v>0</v>
      </c>
      <c r="J639" s="121">
        <f t="shared" si="35"/>
        <v>0</v>
      </c>
      <c r="K639" s="121">
        <f t="shared" si="36"/>
        <v>0</v>
      </c>
      <c r="L639" s="121">
        <f t="shared" si="37"/>
        <v>0</v>
      </c>
      <c r="M639" s="121">
        <f t="shared" si="38"/>
        <v>0</v>
      </c>
      <c r="N639" s="121">
        <f t="shared" si="39"/>
        <v>0</v>
      </c>
      <c r="O639" s="121">
        <f t="shared" si="40"/>
        <v>0</v>
      </c>
      <c r="P639" s="121">
        <f t="shared" si="41"/>
        <v>0</v>
      </c>
      <c r="Q639" s="121">
        <f t="shared" si="42"/>
        <v>0</v>
      </c>
      <c r="R639" s="121">
        <f t="shared" si="43"/>
        <v>0</v>
      </c>
      <c r="S639" s="121">
        <f t="shared" si="44"/>
        <v>0</v>
      </c>
      <c r="T639" s="372"/>
      <c r="U639" s="243" t="s">
        <v>293</v>
      </c>
      <c r="V639" s="121"/>
      <c r="W639" s="121"/>
      <c r="X639" s="121"/>
      <c r="Y639" s="121"/>
      <c r="Z639" s="121"/>
      <c r="AA639" s="121"/>
      <c r="AB639" s="121"/>
      <c r="AC639" s="121"/>
      <c r="AD639" s="121"/>
      <c r="AE639" s="121"/>
      <c r="AF639" s="121"/>
      <c r="AG639" s="121"/>
      <c r="AH639" s="121"/>
      <c r="AI639" s="121"/>
      <c r="AJ639" s="121"/>
      <c r="AK639" s="122"/>
      <c r="AL639" s="297"/>
      <c r="AM639" s="120" t="s">
        <v>293</v>
      </c>
      <c r="AN639" s="120"/>
      <c r="AO639" s="121"/>
      <c r="AP639" s="121"/>
      <c r="AQ639" s="121"/>
      <c r="AR639" s="121"/>
      <c r="AS639" s="121"/>
      <c r="AT639" s="121"/>
      <c r="AU639" s="121"/>
      <c r="AV639" s="121"/>
      <c r="AW639" s="121"/>
      <c r="AX639" s="121"/>
      <c r="AY639" s="121"/>
      <c r="AZ639" s="121"/>
      <c r="BA639" s="121"/>
      <c r="BB639" s="121"/>
      <c r="BC639" s="122"/>
      <c r="BD639" s="242"/>
      <c r="BE639" s="238"/>
      <c r="BF639" s="238"/>
      <c r="BG639" s="238"/>
      <c r="BH639" s="238"/>
      <c r="BI639" s="238"/>
      <c r="BJ639" s="238"/>
      <c r="BK639" s="238"/>
      <c r="BL639" s="238"/>
      <c r="BM639" s="238"/>
      <c r="BN639" s="238"/>
      <c r="BO639" s="238"/>
      <c r="BP639" s="238"/>
      <c r="BQ639" s="238"/>
      <c r="BR639" s="238"/>
      <c r="BS639" s="238"/>
      <c r="BT639" s="238"/>
      <c r="BU639" s="238"/>
      <c r="BV639" s="241"/>
    </row>
    <row r="640" spans="2:74" ht="12" customHeight="1">
      <c r="B640" s="297"/>
      <c r="C640" s="120" t="s">
        <v>294</v>
      </c>
      <c r="D640" s="120">
        <f t="shared" si="29"/>
        <v>0</v>
      </c>
      <c r="E640" s="121">
        <f t="shared" si="30"/>
        <v>0</v>
      </c>
      <c r="F640" s="121">
        <f t="shared" si="31"/>
        <v>0</v>
      </c>
      <c r="G640" s="121">
        <f t="shared" si="32"/>
        <v>0</v>
      </c>
      <c r="H640" s="121">
        <f t="shared" si="33"/>
        <v>0</v>
      </c>
      <c r="I640" s="121">
        <f t="shared" si="34"/>
        <v>0</v>
      </c>
      <c r="J640" s="121">
        <f t="shared" si="35"/>
        <v>0</v>
      </c>
      <c r="K640" s="121">
        <f t="shared" si="36"/>
        <v>0</v>
      </c>
      <c r="L640" s="121">
        <f t="shared" si="37"/>
        <v>0</v>
      </c>
      <c r="M640" s="121">
        <f t="shared" si="38"/>
        <v>0</v>
      </c>
      <c r="N640" s="121">
        <f t="shared" si="39"/>
        <v>0</v>
      </c>
      <c r="O640" s="121">
        <f t="shared" si="40"/>
        <v>0</v>
      </c>
      <c r="P640" s="121">
        <f t="shared" si="41"/>
        <v>0</v>
      </c>
      <c r="Q640" s="121">
        <f t="shared" si="42"/>
        <v>0</v>
      </c>
      <c r="R640" s="121">
        <f t="shared" si="43"/>
        <v>0</v>
      </c>
      <c r="S640" s="121">
        <f t="shared" si="44"/>
        <v>0</v>
      </c>
      <c r="T640" s="372"/>
      <c r="U640" s="243" t="s">
        <v>294</v>
      </c>
      <c r="V640" s="121"/>
      <c r="W640" s="121"/>
      <c r="X640" s="121"/>
      <c r="Y640" s="121"/>
      <c r="Z640" s="121"/>
      <c r="AA640" s="121"/>
      <c r="AB640" s="121"/>
      <c r="AC640" s="121"/>
      <c r="AD640" s="121"/>
      <c r="AE640" s="121"/>
      <c r="AF640" s="121"/>
      <c r="AG640" s="121"/>
      <c r="AH640" s="121"/>
      <c r="AI640" s="121"/>
      <c r="AJ640" s="121"/>
      <c r="AK640" s="122"/>
      <c r="AL640" s="297"/>
      <c r="AM640" s="120" t="s">
        <v>294</v>
      </c>
      <c r="AN640" s="120"/>
      <c r="AO640" s="121"/>
      <c r="AP640" s="121"/>
      <c r="AQ640" s="121"/>
      <c r="AR640" s="121"/>
      <c r="AS640" s="121"/>
      <c r="AT640" s="121"/>
      <c r="AU640" s="121"/>
      <c r="AV640" s="121"/>
      <c r="AW640" s="121"/>
      <c r="AX640" s="121"/>
      <c r="AY640" s="121"/>
      <c r="AZ640" s="121"/>
      <c r="BA640" s="121"/>
      <c r="BB640" s="121"/>
      <c r="BC640" s="122"/>
      <c r="BD640" s="242"/>
      <c r="BE640" s="238"/>
      <c r="BF640" s="238"/>
      <c r="BG640" s="238"/>
      <c r="BH640" s="238"/>
      <c r="BI640" s="238"/>
      <c r="BJ640" s="238"/>
      <c r="BK640" s="238"/>
      <c r="BL640" s="238"/>
      <c r="BM640" s="238"/>
      <c r="BN640" s="238"/>
      <c r="BO640" s="238"/>
      <c r="BP640" s="238"/>
      <c r="BQ640" s="238"/>
      <c r="BR640" s="238"/>
      <c r="BS640" s="238"/>
      <c r="BT640" s="238"/>
      <c r="BU640" s="238"/>
      <c r="BV640" s="241"/>
    </row>
    <row r="641" spans="1:74" ht="12" customHeight="1">
      <c r="A641" s="292"/>
      <c r="B641" s="297"/>
      <c r="C641" s="120" t="s">
        <v>295</v>
      </c>
      <c r="D641" s="120">
        <f t="shared" si="29"/>
        <v>0</v>
      </c>
      <c r="E641" s="40">
        <f t="shared" si="30"/>
        <v>0</v>
      </c>
      <c r="F641" s="40">
        <f t="shared" si="31"/>
        <v>0</v>
      </c>
      <c r="G641" s="40">
        <f t="shared" si="32"/>
        <v>0</v>
      </c>
      <c r="H641" s="40">
        <f t="shared" si="33"/>
        <v>0</v>
      </c>
      <c r="I641" s="40">
        <f t="shared" si="34"/>
        <v>0</v>
      </c>
      <c r="J641" s="40">
        <f t="shared" si="35"/>
        <v>0</v>
      </c>
      <c r="K641" s="40">
        <f t="shared" si="36"/>
        <v>0</v>
      </c>
      <c r="L641" s="40">
        <f t="shared" si="37"/>
        <v>0</v>
      </c>
      <c r="M641" s="40">
        <f t="shared" si="38"/>
        <v>0</v>
      </c>
      <c r="N641" s="40">
        <f t="shared" si="39"/>
        <v>0</v>
      </c>
      <c r="O641" s="40">
        <f t="shared" si="40"/>
        <v>0</v>
      </c>
      <c r="P641" s="40">
        <f t="shared" si="41"/>
        <v>0</v>
      </c>
      <c r="Q641" s="40">
        <f t="shared" si="42"/>
        <v>0</v>
      </c>
      <c r="R641" s="40">
        <f t="shared" si="43"/>
        <v>0</v>
      </c>
      <c r="S641" s="40">
        <f t="shared" si="44"/>
        <v>0</v>
      </c>
      <c r="T641" s="372"/>
      <c r="U641" s="243" t="s">
        <v>295</v>
      </c>
      <c r="V641" s="121"/>
      <c r="W641" s="40"/>
      <c r="X641" s="40"/>
      <c r="Y641" s="40"/>
      <c r="Z641" s="40"/>
      <c r="AA641" s="40"/>
      <c r="AB641" s="40"/>
      <c r="AC641" s="40"/>
      <c r="AD641" s="40"/>
      <c r="AE641" s="40"/>
      <c r="AF641" s="40"/>
      <c r="AG641" s="40"/>
      <c r="AH641" s="40"/>
      <c r="AI641" s="40"/>
      <c r="AJ641" s="40"/>
      <c r="AK641" s="122"/>
      <c r="AL641" s="297"/>
      <c r="AM641" s="120" t="s">
        <v>295</v>
      </c>
      <c r="AN641" s="120"/>
      <c r="AO641" s="40"/>
      <c r="AP641" s="40"/>
      <c r="AQ641" s="40"/>
      <c r="AR641" s="40"/>
      <c r="AS641" s="40"/>
      <c r="AT641" s="40"/>
      <c r="AU641" s="40"/>
      <c r="AV641" s="40"/>
      <c r="AW641" s="40"/>
      <c r="AX641" s="40"/>
      <c r="AY641" s="40"/>
      <c r="AZ641" s="40"/>
      <c r="BA641" s="40"/>
      <c r="BB641" s="40"/>
      <c r="BC641" s="122"/>
      <c r="BD641" s="242"/>
      <c r="BE641" s="238"/>
      <c r="BF641" s="238"/>
      <c r="BG641" s="238"/>
      <c r="BH641" s="238"/>
      <c r="BI641" s="238"/>
      <c r="BJ641" s="238"/>
      <c r="BK641" s="238"/>
      <c r="BL641" s="238"/>
      <c r="BM641" s="238"/>
      <c r="BN641" s="238"/>
      <c r="BO641" s="238"/>
      <c r="BP641" s="238"/>
      <c r="BQ641" s="238"/>
      <c r="BR641" s="238"/>
      <c r="BS641" s="238"/>
      <c r="BT641" s="238"/>
      <c r="BU641" s="238"/>
      <c r="BV641" s="241"/>
    </row>
    <row r="642" spans="1:74" ht="12" customHeight="1">
      <c r="A642" s="292"/>
      <c r="B642" s="297"/>
      <c r="C642" s="120" t="s">
        <v>296</v>
      </c>
      <c r="D642" s="120">
        <f t="shared" si="29"/>
        <v>1</v>
      </c>
      <c r="E642" s="40">
        <f t="shared" si="30"/>
        <v>1</v>
      </c>
      <c r="F642" s="40">
        <f t="shared" si="31"/>
        <v>2</v>
      </c>
      <c r="G642" s="40">
        <f t="shared" si="32"/>
        <v>2</v>
      </c>
      <c r="H642" s="40">
        <f t="shared" si="33"/>
        <v>2</v>
      </c>
      <c r="I642" s="40">
        <f t="shared" si="34"/>
        <v>4</v>
      </c>
      <c r="J642" s="40">
        <f t="shared" si="35"/>
        <v>0</v>
      </c>
      <c r="K642" s="40">
        <f t="shared" si="36"/>
        <v>1</v>
      </c>
      <c r="L642" s="40">
        <f t="shared" si="37"/>
        <v>0</v>
      </c>
      <c r="M642" s="40">
        <f t="shared" si="38"/>
        <v>0</v>
      </c>
      <c r="N642" s="40">
        <f t="shared" si="39"/>
        <v>0</v>
      </c>
      <c r="O642" s="40">
        <f t="shared" si="40"/>
        <v>0</v>
      </c>
      <c r="P642" s="40">
        <f t="shared" si="41"/>
        <v>0</v>
      </c>
      <c r="Q642" s="40">
        <f t="shared" si="42"/>
        <v>0</v>
      </c>
      <c r="R642" s="40">
        <f t="shared" si="43"/>
        <v>0</v>
      </c>
      <c r="S642" s="40">
        <f t="shared" si="44"/>
        <v>0</v>
      </c>
      <c r="T642" s="372"/>
      <c r="U642" s="120" t="s">
        <v>296</v>
      </c>
      <c r="V642" s="120">
        <v>1</v>
      </c>
      <c r="W642" s="40">
        <v>1</v>
      </c>
      <c r="X642" s="40">
        <v>2</v>
      </c>
      <c r="Y642" s="40">
        <v>2</v>
      </c>
      <c r="Z642" s="40">
        <v>2</v>
      </c>
      <c r="AA642" s="40">
        <v>4</v>
      </c>
      <c r="AB642" s="40"/>
      <c r="AC642" s="40">
        <v>1</v>
      </c>
      <c r="AD642" s="40"/>
      <c r="AE642" s="40"/>
      <c r="AF642" s="40"/>
      <c r="AG642" s="40"/>
      <c r="AH642" s="40"/>
      <c r="AI642" s="40"/>
      <c r="AJ642" s="40"/>
      <c r="AK642" s="122"/>
      <c r="AL642" s="297"/>
      <c r="AM642" s="120" t="s">
        <v>296</v>
      </c>
      <c r="AN642" s="120"/>
      <c r="AO642" s="40"/>
      <c r="AP642" s="40"/>
      <c r="AQ642" s="40"/>
      <c r="AR642" s="40"/>
      <c r="AS642" s="40"/>
      <c r="AT642" s="40"/>
      <c r="AU642" s="40"/>
      <c r="AV642" s="40"/>
      <c r="AW642" s="40"/>
      <c r="AX642" s="40"/>
      <c r="AY642" s="40"/>
      <c r="AZ642" s="40"/>
      <c r="BA642" s="40"/>
      <c r="BB642" s="40"/>
      <c r="BC642" s="122"/>
      <c r="BD642" s="242"/>
      <c r="BE642" s="238"/>
      <c r="BF642" s="238"/>
      <c r="BG642" s="238"/>
      <c r="BH642" s="238"/>
      <c r="BI642" s="238"/>
      <c r="BJ642" s="238"/>
      <c r="BK642" s="238"/>
      <c r="BL642" s="238"/>
      <c r="BM642" s="238"/>
      <c r="BN642" s="238"/>
      <c r="BO642" s="238"/>
      <c r="BP642" s="238"/>
      <c r="BQ642" s="238"/>
      <c r="BR642" s="238"/>
      <c r="BS642" s="238"/>
      <c r="BT642" s="238"/>
      <c r="BU642" s="238"/>
      <c r="BV642" s="241"/>
    </row>
    <row r="643" spans="1:74" ht="12" customHeight="1">
      <c r="A643" s="292"/>
      <c r="B643" s="297"/>
      <c r="C643" s="120" t="s">
        <v>48</v>
      </c>
      <c r="D643" s="120">
        <f t="shared" si="29"/>
        <v>0</v>
      </c>
      <c r="E643" s="40">
        <f t="shared" si="30"/>
        <v>0</v>
      </c>
      <c r="F643" s="40">
        <f t="shared" si="31"/>
        <v>0</v>
      </c>
      <c r="G643" s="40">
        <f t="shared" si="32"/>
        <v>0</v>
      </c>
      <c r="H643" s="40">
        <f t="shared" si="33"/>
        <v>0</v>
      </c>
      <c r="I643" s="40">
        <f t="shared" si="34"/>
        <v>0</v>
      </c>
      <c r="J643" s="40">
        <f t="shared" si="35"/>
        <v>0</v>
      </c>
      <c r="K643" s="40">
        <f t="shared" si="36"/>
        <v>0</v>
      </c>
      <c r="L643" s="40">
        <f t="shared" si="37"/>
        <v>0</v>
      </c>
      <c r="M643" s="40">
        <f t="shared" si="38"/>
        <v>0</v>
      </c>
      <c r="N643" s="40">
        <f t="shared" si="39"/>
        <v>0</v>
      </c>
      <c r="O643" s="40">
        <f t="shared" si="40"/>
        <v>0</v>
      </c>
      <c r="P643" s="40">
        <f t="shared" si="41"/>
        <v>0</v>
      </c>
      <c r="Q643" s="40">
        <f t="shared" si="42"/>
        <v>0</v>
      </c>
      <c r="R643" s="40">
        <f t="shared" si="43"/>
        <v>0</v>
      </c>
      <c r="S643" s="40">
        <f t="shared" si="44"/>
        <v>0</v>
      </c>
      <c r="T643" s="372"/>
      <c r="U643" s="120" t="s">
        <v>48</v>
      </c>
      <c r="V643" s="120"/>
      <c r="W643" s="40"/>
      <c r="X643" s="40"/>
      <c r="Y643" s="40"/>
      <c r="Z643" s="40"/>
      <c r="AA643" s="40"/>
      <c r="AB643" s="40"/>
      <c r="AC643" s="40"/>
      <c r="AD643" s="40"/>
      <c r="AE643" s="40"/>
      <c r="AF643" s="40"/>
      <c r="AG643" s="40"/>
      <c r="AH643" s="40"/>
      <c r="AI643" s="40"/>
      <c r="AJ643" s="40"/>
      <c r="AK643" s="122"/>
      <c r="AL643" s="297"/>
      <c r="AM643" s="120" t="s">
        <v>48</v>
      </c>
      <c r="AN643" s="120"/>
      <c r="AO643" s="40"/>
      <c r="AP643" s="40"/>
      <c r="AQ643" s="40"/>
      <c r="AR643" s="40"/>
      <c r="AS643" s="40"/>
      <c r="AT643" s="40"/>
      <c r="AU643" s="40"/>
      <c r="AV643" s="40"/>
      <c r="AW643" s="40"/>
      <c r="AX643" s="40"/>
      <c r="AY643" s="40"/>
      <c r="AZ643" s="40"/>
      <c r="BA643" s="40"/>
      <c r="BB643" s="40"/>
      <c r="BC643" s="122"/>
      <c r="BD643" s="242"/>
      <c r="BE643" s="238"/>
      <c r="BF643" s="238"/>
      <c r="BG643" s="238"/>
      <c r="BH643" s="238"/>
      <c r="BI643" s="238"/>
      <c r="BJ643" s="238"/>
      <c r="BK643" s="238"/>
      <c r="BL643" s="238"/>
      <c r="BM643" s="238"/>
      <c r="BN643" s="238"/>
      <c r="BO643" s="238"/>
      <c r="BP643" s="238"/>
      <c r="BQ643" s="238"/>
      <c r="BR643" s="238"/>
      <c r="BS643" s="238"/>
      <c r="BT643" s="238"/>
      <c r="BU643" s="238"/>
      <c r="BV643" s="241"/>
    </row>
    <row r="644" spans="1:74" ht="12" customHeight="1">
      <c r="A644" s="292"/>
      <c r="B644" s="297"/>
      <c r="C644" s="120" t="s">
        <v>49</v>
      </c>
      <c r="D644" s="120">
        <f t="shared" si="29"/>
        <v>0</v>
      </c>
      <c r="E644" s="40">
        <f t="shared" si="30"/>
        <v>0</v>
      </c>
      <c r="F644" s="40">
        <f t="shared" si="31"/>
        <v>0</v>
      </c>
      <c r="G644" s="40">
        <f t="shared" si="32"/>
        <v>0</v>
      </c>
      <c r="H644" s="40">
        <f t="shared" si="33"/>
        <v>0</v>
      </c>
      <c r="I644" s="40">
        <f t="shared" si="34"/>
        <v>0</v>
      </c>
      <c r="J644" s="40">
        <f t="shared" si="35"/>
        <v>0</v>
      </c>
      <c r="K644" s="40">
        <f t="shared" si="36"/>
        <v>0</v>
      </c>
      <c r="L644" s="40">
        <f t="shared" si="37"/>
        <v>0</v>
      </c>
      <c r="M644" s="40">
        <f t="shared" si="38"/>
        <v>0</v>
      </c>
      <c r="N644" s="40">
        <f t="shared" si="39"/>
        <v>0</v>
      </c>
      <c r="O644" s="40">
        <f t="shared" si="40"/>
        <v>0</v>
      </c>
      <c r="P644" s="40">
        <f t="shared" si="41"/>
        <v>0</v>
      </c>
      <c r="Q644" s="40">
        <f t="shared" si="42"/>
        <v>0</v>
      </c>
      <c r="R644" s="40">
        <f t="shared" si="43"/>
        <v>0</v>
      </c>
      <c r="S644" s="40">
        <f t="shared" si="44"/>
        <v>0</v>
      </c>
      <c r="T644" s="372"/>
      <c r="U644" s="120" t="s">
        <v>49</v>
      </c>
      <c r="V644" s="120"/>
      <c r="W644" s="40"/>
      <c r="X644" s="40"/>
      <c r="Y644" s="40"/>
      <c r="Z644" s="40"/>
      <c r="AA644" s="40"/>
      <c r="AB644" s="40"/>
      <c r="AC644" s="40"/>
      <c r="AD644" s="40"/>
      <c r="AE644" s="40"/>
      <c r="AF644" s="40"/>
      <c r="AG644" s="40"/>
      <c r="AH644" s="40"/>
      <c r="AI644" s="40"/>
      <c r="AJ644" s="40"/>
      <c r="AK644" s="122"/>
      <c r="AL644" s="297"/>
      <c r="AM644" s="120" t="s">
        <v>49</v>
      </c>
      <c r="AN644" s="120"/>
      <c r="AO644" s="40"/>
      <c r="AP644" s="40"/>
      <c r="AQ644" s="40"/>
      <c r="AR644" s="40"/>
      <c r="AS644" s="40"/>
      <c r="AT644" s="40"/>
      <c r="AU644" s="40"/>
      <c r="AV644" s="40"/>
      <c r="AW644" s="40"/>
      <c r="AX644" s="40"/>
      <c r="AY644" s="40"/>
      <c r="AZ644" s="40"/>
      <c r="BA644" s="40"/>
      <c r="BB644" s="40"/>
      <c r="BC644" s="122"/>
      <c r="BD644" s="242"/>
      <c r="BE644" s="238"/>
      <c r="BF644" s="238"/>
      <c r="BG644" s="238"/>
      <c r="BH644" s="238"/>
      <c r="BI644" s="238"/>
      <c r="BJ644" s="238"/>
      <c r="BK644" s="238"/>
      <c r="BL644" s="238"/>
      <c r="BM644" s="238"/>
      <c r="BN644" s="238"/>
      <c r="BO644" s="238"/>
      <c r="BP644" s="238"/>
      <c r="BQ644" s="238"/>
      <c r="BR644" s="238"/>
      <c r="BS644" s="238"/>
      <c r="BT644" s="238"/>
      <c r="BU644" s="238"/>
      <c r="BV644" s="241"/>
    </row>
    <row r="645" spans="1:74" ht="12" customHeight="1">
      <c r="A645" s="292"/>
      <c r="B645" s="297"/>
      <c r="C645" s="132" t="s">
        <v>297</v>
      </c>
      <c r="D645" s="123">
        <f t="shared" si="29"/>
        <v>0</v>
      </c>
      <c r="E645" s="39">
        <f t="shared" si="30"/>
        <v>1</v>
      </c>
      <c r="F645" s="39">
        <f t="shared" si="31"/>
        <v>2</v>
      </c>
      <c r="G645" s="39">
        <f t="shared" si="32"/>
        <v>3</v>
      </c>
      <c r="H645" s="39">
        <f t="shared" si="33"/>
        <v>5</v>
      </c>
      <c r="I645" s="39">
        <f t="shared" si="34"/>
        <v>5</v>
      </c>
      <c r="J645" s="39">
        <f t="shared" si="35"/>
        <v>0</v>
      </c>
      <c r="K645" s="39">
        <f t="shared" si="36"/>
        <v>0</v>
      </c>
      <c r="L645" s="39">
        <f t="shared" si="37"/>
        <v>2</v>
      </c>
      <c r="M645" s="39">
        <f t="shared" si="38"/>
        <v>4</v>
      </c>
      <c r="N645" s="39">
        <f t="shared" si="39"/>
        <v>4</v>
      </c>
      <c r="O645" s="39">
        <f t="shared" si="40"/>
        <v>1</v>
      </c>
      <c r="P645" s="39">
        <f t="shared" si="41"/>
        <v>2</v>
      </c>
      <c r="Q645" s="39">
        <f t="shared" si="42"/>
        <v>0</v>
      </c>
      <c r="R645" s="39">
        <f t="shared" si="43"/>
        <v>2</v>
      </c>
      <c r="S645" s="39">
        <f t="shared" si="44"/>
        <v>0</v>
      </c>
      <c r="T645" s="372"/>
      <c r="U645" s="132" t="s">
        <v>297</v>
      </c>
      <c r="V645" s="123"/>
      <c r="W645" s="39">
        <v>1</v>
      </c>
      <c r="X645" s="39">
        <v>2</v>
      </c>
      <c r="Y645" s="39">
        <v>3</v>
      </c>
      <c r="Z645" s="39">
        <v>5</v>
      </c>
      <c r="AA645" s="39">
        <v>5</v>
      </c>
      <c r="AB645" s="39"/>
      <c r="AC645" s="39"/>
      <c r="AD645" s="39">
        <v>2</v>
      </c>
      <c r="AE645" s="39">
        <v>4</v>
      </c>
      <c r="AF645" s="39">
        <v>4</v>
      </c>
      <c r="AG645" s="39">
        <v>1</v>
      </c>
      <c r="AH645" s="39">
        <v>2</v>
      </c>
      <c r="AI645" s="39"/>
      <c r="AJ645" s="39">
        <v>2</v>
      </c>
      <c r="AK645" s="124"/>
      <c r="AL645" s="297"/>
      <c r="AM645" s="132" t="s">
        <v>297</v>
      </c>
      <c r="AN645" s="123"/>
      <c r="AO645" s="39"/>
      <c r="AP645" s="39"/>
      <c r="AQ645" s="39"/>
      <c r="AR645" s="39"/>
      <c r="AS645" s="39"/>
      <c r="AT645" s="39"/>
      <c r="AU645" s="39"/>
      <c r="AV645" s="39"/>
      <c r="AW645" s="39"/>
      <c r="AX645" s="39"/>
      <c r="AY645" s="39"/>
      <c r="AZ645" s="39"/>
      <c r="BA645" s="39"/>
      <c r="BB645" s="39"/>
      <c r="BC645" s="124"/>
      <c r="BD645" s="242"/>
      <c r="BE645" s="239"/>
      <c r="BF645" s="238"/>
      <c r="BG645" s="238"/>
      <c r="BH645" s="238"/>
      <c r="BI645" s="238"/>
      <c r="BJ645" s="238"/>
      <c r="BK645" s="238"/>
      <c r="BL645" s="238"/>
      <c r="BM645" s="238"/>
      <c r="BN645" s="238"/>
      <c r="BO645" s="238"/>
      <c r="BP645" s="238"/>
      <c r="BQ645" s="238"/>
      <c r="BR645" s="238"/>
      <c r="BS645" s="238"/>
      <c r="BT645" s="238"/>
      <c r="BU645" s="238"/>
      <c r="BV645" s="241"/>
    </row>
    <row r="646" spans="1:74" ht="12" customHeight="1">
      <c r="A646" s="292"/>
      <c r="B646" s="297"/>
      <c r="C646" s="132" t="s">
        <v>298</v>
      </c>
      <c r="D646" s="123">
        <f t="shared" si="29"/>
        <v>0</v>
      </c>
      <c r="E646" s="39">
        <f t="shared" si="30"/>
        <v>0</v>
      </c>
      <c r="F646" s="39">
        <f t="shared" si="31"/>
        <v>0</v>
      </c>
      <c r="G646" s="39">
        <f t="shared" si="32"/>
        <v>0</v>
      </c>
      <c r="H646" s="39">
        <f t="shared" si="33"/>
        <v>0</v>
      </c>
      <c r="I646" s="39">
        <f t="shared" si="34"/>
        <v>0</v>
      </c>
      <c r="J646" s="39">
        <f t="shared" si="35"/>
        <v>0</v>
      </c>
      <c r="K646" s="39">
        <f t="shared" si="36"/>
        <v>0</v>
      </c>
      <c r="L646" s="39">
        <f t="shared" si="37"/>
        <v>0</v>
      </c>
      <c r="M646" s="39">
        <f t="shared" si="38"/>
        <v>0</v>
      </c>
      <c r="N646" s="39">
        <f t="shared" si="39"/>
        <v>0</v>
      </c>
      <c r="O646" s="39">
        <f t="shared" si="40"/>
        <v>0</v>
      </c>
      <c r="P646" s="39">
        <f t="shared" si="41"/>
        <v>0</v>
      </c>
      <c r="Q646" s="39">
        <f t="shared" si="42"/>
        <v>0</v>
      </c>
      <c r="R646" s="39">
        <f t="shared" si="43"/>
        <v>0</v>
      </c>
      <c r="S646" s="39">
        <f t="shared" si="44"/>
        <v>0</v>
      </c>
      <c r="T646" s="372"/>
      <c r="U646" s="132" t="s">
        <v>298</v>
      </c>
      <c r="V646" s="123"/>
      <c r="W646" s="39"/>
      <c r="X646" s="39"/>
      <c r="Y646" s="39"/>
      <c r="Z646" s="39"/>
      <c r="AA646" s="39"/>
      <c r="AB646" s="39"/>
      <c r="AC646" s="39"/>
      <c r="AD646" s="39"/>
      <c r="AE646" s="39"/>
      <c r="AF646" s="39"/>
      <c r="AG646" s="39"/>
      <c r="AH646" s="39"/>
      <c r="AI646" s="39"/>
      <c r="AJ646" s="39"/>
      <c r="AK646" s="124"/>
      <c r="AL646" s="297"/>
      <c r="AM646" s="132" t="s">
        <v>298</v>
      </c>
      <c r="AN646" s="123"/>
      <c r="AO646" s="39"/>
      <c r="AP646" s="39"/>
      <c r="AQ646" s="39"/>
      <c r="AR646" s="39"/>
      <c r="AS646" s="39"/>
      <c r="AT646" s="39"/>
      <c r="AU646" s="39"/>
      <c r="AV646" s="39"/>
      <c r="AW646" s="39"/>
      <c r="AX646" s="39"/>
      <c r="AY646" s="39"/>
      <c r="AZ646" s="39"/>
      <c r="BA646" s="39"/>
      <c r="BB646" s="39"/>
      <c r="BC646" s="124"/>
      <c r="BD646" s="242"/>
      <c r="BE646" s="239"/>
      <c r="BF646" s="238"/>
      <c r="BG646" s="238"/>
      <c r="BH646" s="238"/>
      <c r="BI646" s="238"/>
      <c r="BJ646" s="238"/>
      <c r="BK646" s="238"/>
      <c r="BL646" s="238"/>
      <c r="BM646" s="238"/>
      <c r="BN646" s="238"/>
      <c r="BO646" s="238"/>
      <c r="BP646" s="238"/>
      <c r="BQ646" s="238"/>
      <c r="BR646" s="238"/>
      <c r="BS646" s="238"/>
      <c r="BT646" s="238"/>
      <c r="BU646" s="238"/>
      <c r="BV646" s="241"/>
    </row>
    <row r="647" spans="1:74" ht="12" customHeight="1">
      <c r="A647" s="292"/>
      <c r="B647" s="297"/>
      <c r="C647" s="132" t="s">
        <v>299</v>
      </c>
      <c r="D647" s="123">
        <f t="shared" si="29"/>
        <v>0</v>
      </c>
      <c r="E647" s="39">
        <f t="shared" si="30"/>
        <v>0</v>
      </c>
      <c r="F647" s="39">
        <f t="shared" si="31"/>
        <v>0</v>
      </c>
      <c r="G647" s="39">
        <f t="shared" si="32"/>
        <v>0</v>
      </c>
      <c r="H647" s="39">
        <f t="shared" si="33"/>
        <v>0</v>
      </c>
      <c r="I647" s="39">
        <f t="shared" si="34"/>
        <v>0</v>
      </c>
      <c r="J647" s="39">
        <f t="shared" si="35"/>
        <v>0</v>
      </c>
      <c r="K647" s="39">
        <f t="shared" si="36"/>
        <v>0</v>
      </c>
      <c r="L647" s="39">
        <f t="shared" si="37"/>
        <v>0</v>
      </c>
      <c r="M647" s="39">
        <f t="shared" si="38"/>
        <v>0</v>
      </c>
      <c r="N647" s="39">
        <f t="shared" si="39"/>
        <v>0</v>
      </c>
      <c r="O647" s="39">
        <f t="shared" si="40"/>
        <v>0</v>
      </c>
      <c r="P647" s="39">
        <f t="shared" si="41"/>
        <v>0</v>
      </c>
      <c r="Q647" s="39">
        <f t="shared" si="42"/>
        <v>0</v>
      </c>
      <c r="R647" s="39">
        <f t="shared" si="43"/>
        <v>0</v>
      </c>
      <c r="S647" s="39">
        <f t="shared" si="44"/>
        <v>0</v>
      </c>
      <c r="T647" s="372"/>
      <c r="U647" s="132" t="s">
        <v>299</v>
      </c>
      <c r="V647" s="123"/>
      <c r="W647" s="39"/>
      <c r="X647" s="39"/>
      <c r="Y647" s="39"/>
      <c r="Z647" s="39"/>
      <c r="AA647" s="39"/>
      <c r="AB647" s="39"/>
      <c r="AC647" s="39"/>
      <c r="AD647" s="39"/>
      <c r="AE647" s="39"/>
      <c r="AF647" s="39"/>
      <c r="AG647" s="39"/>
      <c r="AH647" s="39"/>
      <c r="AI647" s="39"/>
      <c r="AJ647" s="39"/>
      <c r="AK647" s="124"/>
      <c r="AL647" s="297"/>
      <c r="AM647" s="132" t="s">
        <v>299</v>
      </c>
      <c r="AN647" s="123"/>
      <c r="AO647" s="39"/>
      <c r="AP647" s="39"/>
      <c r="AQ647" s="39"/>
      <c r="AR647" s="39"/>
      <c r="AS647" s="39"/>
      <c r="AT647" s="39"/>
      <c r="AU647" s="39"/>
      <c r="AV647" s="39"/>
      <c r="AW647" s="39"/>
      <c r="AX647" s="39"/>
      <c r="AY647" s="39"/>
      <c r="AZ647" s="39"/>
      <c r="BA647" s="39"/>
      <c r="BB647" s="39"/>
      <c r="BC647" s="124"/>
      <c r="BD647" s="242"/>
      <c r="BE647" s="239"/>
      <c r="BF647" s="238"/>
      <c r="BG647" s="238"/>
      <c r="BH647" s="238"/>
      <c r="BI647" s="238"/>
      <c r="BJ647" s="238"/>
      <c r="BK647" s="238"/>
      <c r="BL647" s="238"/>
      <c r="BM647" s="238"/>
      <c r="BN647" s="238"/>
      <c r="BO647" s="238"/>
      <c r="BP647" s="238"/>
      <c r="BQ647" s="238"/>
      <c r="BR647" s="238"/>
      <c r="BS647" s="238"/>
      <c r="BT647" s="238"/>
      <c r="BU647" s="238"/>
      <c r="BV647" s="241"/>
    </row>
    <row r="648" spans="1:74" ht="12" customHeight="1">
      <c r="A648" s="292"/>
      <c r="B648" s="297"/>
      <c r="C648" s="132" t="s">
        <v>300</v>
      </c>
      <c r="D648" s="123">
        <f t="shared" si="29"/>
        <v>0</v>
      </c>
      <c r="E648" s="39">
        <f t="shared" si="30"/>
        <v>0</v>
      </c>
      <c r="F648" s="39">
        <f t="shared" si="31"/>
        <v>0</v>
      </c>
      <c r="G648" s="39">
        <f t="shared" si="32"/>
        <v>0</v>
      </c>
      <c r="H648" s="39">
        <f t="shared" si="33"/>
        <v>0</v>
      </c>
      <c r="I648" s="39">
        <f t="shared" si="34"/>
        <v>0</v>
      </c>
      <c r="J648" s="39">
        <f t="shared" si="35"/>
        <v>0</v>
      </c>
      <c r="K648" s="39">
        <f t="shared" si="36"/>
        <v>0</v>
      </c>
      <c r="L648" s="39">
        <f t="shared" si="37"/>
        <v>0</v>
      </c>
      <c r="M648" s="39">
        <f t="shared" si="38"/>
        <v>0</v>
      </c>
      <c r="N648" s="39">
        <f t="shared" si="39"/>
        <v>0</v>
      </c>
      <c r="O648" s="39">
        <f t="shared" si="40"/>
        <v>0</v>
      </c>
      <c r="P648" s="39">
        <f t="shared" si="41"/>
        <v>0</v>
      </c>
      <c r="Q648" s="39">
        <f t="shared" si="42"/>
        <v>0</v>
      </c>
      <c r="R648" s="39">
        <f t="shared" si="43"/>
        <v>0</v>
      </c>
      <c r="S648" s="39">
        <f t="shared" si="44"/>
        <v>0</v>
      </c>
      <c r="T648" s="372"/>
      <c r="U648" s="132" t="s">
        <v>300</v>
      </c>
      <c r="V648" s="123"/>
      <c r="W648" s="39"/>
      <c r="X648" s="39"/>
      <c r="Y648" s="39"/>
      <c r="Z648" s="39"/>
      <c r="AA648" s="39"/>
      <c r="AB648" s="39"/>
      <c r="AC648" s="39"/>
      <c r="AD648" s="39"/>
      <c r="AE648" s="39"/>
      <c r="AF648" s="39"/>
      <c r="AG648" s="39"/>
      <c r="AH648" s="39"/>
      <c r="AI648" s="39"/>
      <c r="AJ648" s="39"/>
      <c r="AK648" s="124"/>
      <c r="AL648" s="297"/>
      <c r="AM648" s="132" t="s">
        <v>300</v>
      </c>
      <c r="AN648" s="123"/>
      <c r="AO648" s="39"/>
      <c r="AP648" s="39"/>
      <c r="AQ648" s="39"/>
      <c r="AR648" s="39"/>
      <c r="AS648" s="39"/>
      <c r="AT648" s="39"/>
      <c r="AU648" s="39"/>
      <c r="AV648" s="39"/>
      <c r="AW648" s="39"/>
      <c r="AX648" s="39"/>
      <c r="AY648" s="39"/>
      <c r="AZ648" s="39"/>
      <c r="BA648" s="39"/>
      <c r="BB648" s="39"/>
      <c r="BC648" s="124"/>
      <c r="BD648" s="242"/>
      <c r="BE648" s="239"/>
      <c r="BF648" s="238"/>
      <c r="BG648" s="238"/>
      <c r="BH648" s="238"/>
      <c r="BI648" s="238"/>
      <c r="BJ648" s="238"/>
      <c r="BK648" s="238"/>
      <c r="BL648" s="238"/>
      <c r="BM648" s="238"/>
      <c r="BN648" s="238"/>
      <c r="BO648" s="238"/>
      <c r="BP648" s="238"/>
      <c r="BQ648" s="238"/>
      <c r="BR648" s="238"/>
      <c r="BS648" s="238"/>
      <c r="BT648" s="238"/>
      <c r="BU648" s="238"/>
      <c r="BV648" s="241"/>
    </row>
    <row r="649" spans="1:74" ht="12" customHeight="1">
      <c r="A649" s="292"/>
      <c r="B649" s="297"/>
      <c r="C649" s="28" t="s">
        <v>37</v>
      </c>
      <c r="D649" s="120">
        <f t="shared" si="29"/>
        <v>2</v>
      </c>
      <c r="E649" s="121">
        <f t="shared" si="30"/>
        <v>3</v>
      </c>
      <c r="F649" s="121">
        <f t="shared" si="31"/>
        <v>0</v>
      </c>
      <c r="G649" s="121">
        <f t="shared" si="32"/>
        <v>0</v>
      </c>
      <c r="H649" s="121">
        <f t="shared" si="33"/>
        <v>0</v>
      </c>
      <c r="I649" s="121">
        <f t="shared" si="34"/>
        <v>0</v>
      </c>
      <c r="J649" s="121">
        <f t="shared" si="35"/>
        <v>0</v>
      </c>
      <c r="K649" s="121">
        <f t="shared" si="36"/>
        <v>0</v>
      </c>
      <c r="L649" s="121">
        <f t="shared" si="37"/>
        <v>0</v>
      </c>
      <c r="M649" s="121">
        <f t="shared" si="38"/>
        <v>0</v>
      </c>
      <c r="N649" s="121">
        <f t="shared" si="39"/>
        <v>0</v>
      </c>
      <c r="O649" s="121">
        <f t="shared" si="40"/>
        <v>0</v>
      </c>
      <c r="P649" s="121">
        <f t="shared" si="41"/>
        <v>0</v>
      </c>
      <c r="Q649" s="121">
        <f t="shared" si="42"/>
        <v>0</v>
      </c>
      <c r="R649" s="121">
        <f t="shared" si="43"/>
        <v>0</v>
      </c>
      <c r="S649" s="121">
        <f t="shared" si="44"/>
        <v>0</v>
      </c>
      <c r="T649" s="372"/>
      <c r="U649" s="28" t="s">
        <v>37</v>
      </c>
      <c r="V649" s="120">
        <v>2</v>
      </c>
      <c r="W649" s="121">
        <v>3</v>
      </c>
      <c r="X649" s="121"/>
      <c r="Y649" s="121"/>
      <c r="Z649" s="121"/>
      <c r="AA649" s="121"/>
      <c r="AB649" s="121"/>
      <c r="AC649" s="121"/>
      <c r="AD649" s="121"/>
      <c r="AE649" s="121"/>
      <c r="AF649" s="121"/>
      <c r="AG649" s="121"/>
      <c r="AH649" s="121"/>
      <c r="AI649" s="121"/>
      <c r="AJ649" s="121"/>
      <c r="AK649" s="122"/>
      <c r="AL649" s="297"/>
      <c r="AM649" s="28" t="s">
        <v>37</v>
      </c>
      <c r="AN649" s="120"/>
      <c r="AO649" s="121"/>
      <c r="AP649" s="121"/>
      <c r="AQ649" s="121"/>
      <c r="AR649" s="121"/>
      <c r="AS649" s="121"/>
      <c r="AT649" s="121"/>
      <c r="AU649" s="121"/>
      <c r="AV649" s="121"/>
      <c r="AW649" s="121"/>
      <c r="AX649" s="121"/>
      <c r="AY649" s="121"/>
      <c r="AZ649" s="121"/>
      <c r="BA649" s="121"/>
      <c r="BB649" s="121"/>
      <c r="BC649" s="122"/>
      <c r="BD649" s="242"/>
      <c r="BE649" s="239"/>
      <c r="BF649" s="238"/>
      <c r="BG649" s="238"/>
      <c r="BH649" s="238"/>
      <c r="BI649" s="238"/>
      <c r="BJ649" s="238"/>
      <c r="BK649" s="238"/>
      <c r="BL649" s="238"/>
      <c r="BM649" s="238"/>
      <c r="BN649" s="238"/>
      <c r="BO649" s="238"/>
      <c r="BP649" s="238"/>
      <c r="BQ649" s="238"/>
      <c r="BR649" s="238"/>
      <c r="BS649" s="238"/>
      <c r="BT649" s="238"/>
      <c r="BU649" s="238"/>
      <c r="BV649" s="241"/>
    </row>
    <row r="650" spans="1:74" ht="12" customHeight="1">
      <c r="A650" s="292"/>
      <c r="B650" s="297"/>
      <c r="C650" s="28" t="s">
        <v>38</v>
      </c>
      <c r="D650" s="120">
        <f t="shared" si="29"/>
        <v>0</v>
      </c>
      <c r="E650" s="121">
        <f t="shared" si="30"/>
        <v>0</v>
      </c>
      <c r="F650" s="121">
        <f t="shared" si="31"/>
        <v>0</v>
      </c>
      <c r="G650" s="121">
        <f t="shared" si="32"/>
        <v>0</v>
      </c>
      <c r="H650" s="121">
        <f t="shared" si="33"/>
        <v>0</v>
      </c>
      <c r="I650" s="121">
        <f t="shared" si="34"/>
        <v>0</v>
      </c>
      <c r="J650" s="121">
        <f t="shared" si="35"/>
        <v>0</v>
      </c>
      <c r="K650" s="121">
        <f t="shared" si="36"/>
        <v>0</v>
      </c>
      <c r="L650" s="121">
        <f t="shared" si="37"/>
        <v>0</v>
      </c>
      <c r="M650" s="121">
        <f t="shared" si="38"/>
        <v>0</v>
      </c>
      <c r="N650" s="121">
        <f t="shared" si="39"/>
        <v>0</v>
      </c>
      <c r="O650" s="121">
        <f t="shared" si="40"/>
        <v>0</v>
      </c>
      <c r="P650" s="121">
        <f t="shared" si="41"/>
        <v>0</v>
      </c>
      <c r="Q650" s="121">
        <f t="shared" si="42"/>
        <v>0</v>
      </c>
      <c r="R650" s="121">
        <f t="shared" si="43"/>
        <v>0</v>
      </c>
      <c r="S650" s="121">
        <f t="shared" si="44"/>
        <v>0</v>
      </c>
      <c r="T650" s="372"/>
      <c r="U650" s="28" t="s">
        <v>38</v>
      </c>
      <c r="V650" s="120"/>
      <c r="W650" s="121"/>
      <c r="X650" s="121"/>
      <c r="Y650" s="121"/>
      <c r="Z650" s="121"/>
      <c r="AA650" s="121"/>
      <c r="AB650" s="121"/>
      <c r="AC650" s="121"/>
      <c r="AD650" s="121"/>
      <c r="AE650" s="121"/>
      <c r="AF650" s="121"/>
      <c r="AG650" s="121"/>
      <c r="AH650" s="121"/>
      <c r="AI650" s="121"/>
      <c r="AJ650" s="121"/>
      <c r="AK650" s="122"/>
      <c r="AL650" s="297"/>
      <c r="AM650" s="28" t="s">
        <v>38</v>
      </c>
      <c r="AN650" s="120"/>
      <c r="AO650" s="121"/>
      <c r="AP650" s="121"/>
      <c r="AQ650" s="121"/>
      <c r="AR650" s="121"/>
      <c r="AS650" s="121"/>
      <c r="AT650" s="121"/>
      <c r="AU650" s="121"/>
      <c r="AV650" s="121"/>
      <c r="AW650" s="121"/>
      <c r="AX650" s="121"/>
      <c r="AY650" s="121"/>
      <c r="AZ650" s="121"/>
      <c r="BA650" s="121"/>
      <c r="BB650" s="121"/>
      <c r="BC650" s="122"/>
      <c r="BD650" s="242"/>
      <c r="BE650" s="239"/>
      <c r="BF650" s="238"/>
      <c r="BG650" s="238"/>
      <c r="BH650" s="238"/>
      <c r="BI650" s="238"/>
      <c r="BJ650" s="238"/>
      <c r="BK650" s="238"/>
      <c r="BL650" s="238"/>
      <c r="BM650" s="238"/>
      <c r="BN650" s="238"/>
      <c r="BO650" s="238"/>
      <c r="BP650" s="238"/>
      <c r="BQ650" s="238"/>
      <c r="BR650" s="238"/>
      <c r="BS650" s="238"/>
      <c r="BT650" s="238"/>
      <c r="BU650" s="238"/>
      <c r="BV650" s="241"/>
    </row>
    <row r="651" spans="1:74" ht="12" customHeight="1">
      <c r="A651" s="292"/>
      <c r="B651" s="297"/>
      <c r="C651" s="28" t="s">
        <v>39</v>
      </c>
      <c r="D651" s="120">
        <f t="shared" si="29"/>
        <v>0</v>
      </c>
      <c r="E651" s="121">
        <f t="shared" si="30"/>
        <v>0</v>
      </c>
      <c r="F651" s="121">
        <f t="shared" si="31"/>
        <v>0</v>
      </c>
      <c r="G651" s="121">
        <f t="shared" si="32"/>
        <v>0</v>
      </c>
      <c r="H651" s="121">
        <f t="shared" si="33"/>
        <v>0</v>
      </c>
      <c r="I651" s="121">
        <f t="shared" si="34"/>
        <v>0</v>
      </c>
      <c r="J651" s="121">
        <f t="shared" si="35"/>
        <v>0</v>
      </c>
      <c r="K651" s="121">
        <f t="shared" si="36"/>
        <v>0</v>
      </c>
      <c r="L651" s="121">
        <f t="shared" si="37"/>
        <v>0</v>
      </c>
      <c r="M651" s="121">
        <f t="shared" si="38"/>
        <v>0</v>
      </c>
      <c r="N651" s="121">
        <f t="shared" si="39"/>
        <v>0</v>
      </c>
      <c r="O651" s="121">
        <f t="shared" si="40"/>
        <v>0</v>
      </c>
      <c r="P651" s="121">
        <f t="shared" si="41"/>
        <v>0</v>
      </c>
      <c r="Q651" s="121">
        <f t="shared" si="42"/>
        <v>0</v>
      </c>
      <c r="R651" s="121">
        <f t="shared" si="43"/>
        <v>0</v>
      </c>
      <c r="S651" s="121">
        <f t="shared" si="44"/>
        <v>0</v>
      </c>
      <c r="T651" s="372"/>
      <c r="U651" s="28" t="s">
        <v>39</v>
      </c>
      <c r="V651" s="120"/>
      <c r="W651" s="121"/>
      <c r="X651" s="121"/>
      <c r="Y651" s="121"/>
      <c r="Z651" s="121"/>
      <c r="AA651" s="121"/>
      <c r="AB651" s="121"/>
      <c r="AC651" s="121"/>
      <c r="AD651" s="121"/>
      <c r="AE651" s="121"/>
      <c r="AF651" s="121"/>
      <c r="AG651" s="121"/>
      <c r="AH651" s="121"/>
      <c r="AI651" s="121"/>
      <c r="AJ651" s="121"/>
      <c r="AK651" s="122"/>
      <c r="AL651" s="297"/>
      <c r="AM651" s="28" t="s">
        <v>39</v>
      </c>
      <c r="AN651" s="120"/>
      <c r="AO651" s="121"/>
      <c r="AP651" s="121"/>
      <c r="AQ651" s="121"/>
      <c r="AR651" s="121"/>
      <c r="AS651" s="121"/>
      <c r="AT651" s="121"/>
      <c r="AU651" s="121"/>
      <c r="AV651" s="121"/>
      <c r="AW651" s="121"/>
      <c r="AX651" s="121"/>
      <c r="AY651" s="121"/>
      <c r="AZ651" s="121"/>
      <c r="BA651" s="121"/>
      <c r="BB651" s="121"/>
      <c r="BC651" s="122"/>
      <c r="BD651" s="242"/>
      <c r="BE651" s="239"/>
      <c r="BF651" s="238"/>
      <c r="BG651" s="238"/>
      <c r="BH651" s="238"/>
      <c r="BI651" s="238"/>
      <c r="BJ651" s="238"/>
      <c r="BK651" s="238"/>
      <c r="BL651" s="238"/>
      <c r="BM651" s="238"/>
      <c r="BN651" s="238"/>
      <c r="BO651" s="238"/>
      <c r="BP651" s="238"/>
      <c r="BQ651" s="238"/>
      <c r="BR651" s="238"/>
      <c r="BS651" s="238"/>
      <c r="BT651" s="238"/>
      <c r="BU651" s="238"/>
      <c r="BV651" s="241"/>
    </row>
    <row r="652" spans="1:74" ht="12" customHeight="1">
      <c r="A652" s="292"/>
      <c r="B652" s="297"/>
      <c r="C652" s="28" t="s">
        <v>40</v>
      </c>
      <c r="D652" s="120">
        <f t="shared" si="29"/>
        <v>0</v>
      </c>
      <c r="E652" s="121">
        <f t="shared" si="30"/>
        <v>0</v>
      </c>
      <c r="F652" s="121">
        <f t="shared" si="31"/>
        <v>0</v>
      </c>
      <c r="G652" s="121">
        <f t="shared" si="32"/>
        <v>0</v>
      </c>
      <c r="H652" s="121">
        <f t="shared" si="33"/>
        <v>0</v>
      </c>
      <c r="I652" s="121">
        <f t="shared" si="34"/>
        <v>0</v>
      </c>
      <c r="J652" s="121">
        <f t="shared" si="35"/>
        <v>0</v>
      </c>
      <c r="K652" s="121">
        <f t="shared" si="36"/>
        <v>0</v>
      </c>
      <c r="L652" s="121">
        <f t="shared" si="37"/>
        <v>0</v>
      </c>
      <c r="M652" s="121">
        <f t="shared" si="38"/>
        <v>0</v>
      </c>
      <c r="N652" s="121">
        <f t="shared" si="39"/>
        <v>0</v>
      </c>
      <c r="O652" s="121">
        <f t="shared" si="40"/>
        <v>0</v>
      </c>
      <c r="P652" s="121">
        <f t="shared" si="41"/>
        <v>0</v>
      </c>
      <c r="Q652" s="121">
        <f t="shared" si="42"/>
        <v>0</v>
      </c>
      <c r="R652" s="121">
        <f t="shared" si="43"/>
        <v>0</v>
      </c>
      <c r="S652" s="121">
        <f t="shared" si="44"/>
        <v>0</v>
      </c>
      <c r="T652" s="372"/>
      <c r="U652" s="28" t="s">
        <v>40</v>
      </c>
      <c r="V652" s="120"/>
      <c r="W652" s="121"/>
      <c r="X652" s="121"/>
      <c r="Y652" s="121"/>
      <c r="Z652" s="121"/>
      <c r="AA652" s="121"/>
      <c r="AB652" s="121"/>
      <c r="AC652" s="121"/>
      <c r="AD652" s="121"/>
      <c r="AE652" s="121"/>
      <c r="AF652" s="121"/>
      <c r="AG652" s="121"/>
      <c r="AH652" s="121"/>
      <c r="AI652" s="121"/>
      <c r="AJ652" s="121"/>
      <c r="AK652" s="122"/>
      <c r="AL652" s="297"/>
      <c r="AM652" s="28" t="s">
        <v>40</v>
      </c>
      <c r="AN652" s="120"/>
      <c r="AO652" s="121"/>
      <c r="AP652" s="121"/>
      <c r="AQ652" s="121"/>
      <c r="AR652" s="121"/>
      <c r="AS652" s="121"/>
      <c r="AT652" s="121"/>
      <c r="AU652" s="121"/>
      <c r="AV652" s="121"/>
      <c r="AW652" s="121"/>
      <c r="AX652" s="121"/>
      <c r="AY652" s="121"/>
      <c r="AZ652" s="121"/>
      <c r="BA652" s="121"/>
      <c r="BB652" s="121"/>
      <c r="BC652" s="122"/>
      <c r="BD652" s="242"/>
      <c r="BE652" s="239"/>
      <c r="BF652" s="238"/>
      <c r="BG652" s="238"/>
      <c r="BH652" s="238"/>
      <c r="BI652" s="238"/>
      <c r="BJ652" s="238"/>
      <c r="BK652" s="238"/>
      <c r="BL652" s="238"/>
      <c r="BM652" s="238"/>
      <c r="BN652" s="238"/>
      <c r="BO652" s="238"/>
      <c r="BP652" s="238"/>
      <c r="BQ652" s="238"/>
      <c r="BR652" s="238"/>
      <c r="BS652" s="238"/>
      <c r="BT652" s="238"/>
      <c r="BU652" s="238"/>
      <c r="BV652" s="241"/>
    </row>
    <row r="653" spans="1:74" ht="12" customHeight="1">
      <c r="A653" s="292"/>
      <c r="B653" s="297"/>
      <c r="C653" s="28" t="s">
        <v>41</v>
      </c>
      <c r="D653" s="120">
        <f t="shared" si="29"/>
        <v>0</v>
      </c>
      <c r="E653" s="121">
        <f t="shared" si="30"/>
        <v>0</v>
      </c>
      <c r="F653" s="121">
        <f t="shared" si="31"/>
        <v>0</v>
      </c>
      <c r="G653" s="121">
        <f t="shared" si="32"/>
        <v>0</v>
      </c>
      <c r="H653" s="121">
        <f t="shared" si="33"/>
        <v>0</v>
      </c>
      <c r="I653" s="121">
        <f t="shared" si="34"/>
        <v>0</v>
      </c>
      <c r="J653" s="121">
        <f t="shared" si="35"/>
        <v>0</v>
      </c>
      <c r="K653" s="121">
        <f t="shared" si="36"/>
        <v>0</v>
      </c>
      <c r="L653" s="121">
        <f t="shared" si="37"/>
        <v>0</v>
      </c>
      <c r="M653" s="121">
        <f t="shared" si="38"/>
        <v>0</v>
      </c>
      <c r="N653" s="121">
        <f t="shared" si="39"/>
        <v>0</v>
      </c>
      <c r="O653" s="121">
        <f t="shared" si="40"/>
        <v>0</v>
      </c>
      <c r="P653" s="121">
        <f t="shared" si="41"/>
        <v>0</v>
      </c>
      <c r="Q653" s="121">
        <f t="shared" si="42"/>
        <v>0</v>
      </c>
      <c r="R653" s="121">
        <f t="shared" si="43"/>
        <v>0</v>
      </c>
      <c r="S653" s="121">
        <f t="shared" si="44"/>
        <v>0</v>
      </c>
      <c r="T653" s="373"/>
      <c r="U653" s="53" t="s">
        <v>41</v>
      </c>
      <c r="V653" s="125"/>
      <c r="W653" s="126"/>
      <c r="X653" s="126"/>
      <c r="Y653" s="126"/>
      <c r="Z653" s="126"/>
      <c r="AA653" s="126"/>
      <c r="AB653" s="126"/>
      <c r="AC653" s="126"/>
      <c r="AD653" s="126"/>
      <c r="AE653" s="126"/>
      <c r="AF653" s="126"/>
      <c r="AG653" s="126"/>
      <c r="AH653" s="126"/>
      <c r="AI653" s="126"/>
      <c r="AJ653" s="126"/>
      <c r="AK653" s="128"/>
      <c r="AL653" s="17"/>
      <c r="AM653" s="53" t="s">
        <v>41</v>
      </c>
      <c r="AN653" s="125"/>
      <c r="AO653" s="126"/>
      <c r="AP653" s="126"/>
      <c r="AQ653" s="126"/>
      <c r="AR653" s="126"/>
      <c r="AS653" s="126"/>
      <c r="AT653" s="126"/>
      <c r="AU653" s="126"/>
      <c r="AV653" s="126"/>
      <c r="AW653" s="126"/>
      <c r="AX653" s="126"/>
      <c r="AY653" s="126"/>
      <c r="AZ653" s="126"/>
      <c r="BA653" s="126"/>
      <c r="BB653" s="126"/>
      <c r="BC653" s="128"/>
      <c r="BD653" s="242"/>
      <c r="BE653" s="239"/>
      <c r="BF653" s="238"/>
      <c r="BG653" s="238"/>
      <c r="BH653" s="238"/>
      <c r="BI653" s="238"/>
      <c r="BJ653" s="238"/>
      <c r="BK653" s="238"/>
      <c r="BL653" s="238"/>
      <c r="BM653" s="238"/>
      <c r="BN653" s="238"/>
      <c r="BO653" s="238"/>
      <c r="BP653" s="238"/>
      <c r="BQ653" s="238"/>
      <c r="BR653" s="238"/>
      <c r="BS653" s="238"/>
      <c r="BT653" s="238"/>
      <c r="BU653" s="238"/>
      <c r="BV653" s="241"/>
    </row>
    <row r="654" spans="1:74" ht="12" customHeight="1">
      <c r="A654" s="292" t="s">
        <v>286</v>
      </c>
      <c r="B654" s="296" t="s">
        <v>204</v>
      </c>
      <c r="C654" s="155" t="s">
        <v>191</v>
      </c>
      <c r="D654" s="156">
        <v>50</v>
      </c>
      <c r="E654" s="117">
        <v>39</v>
      </c>
      <c r="F654" s="117">
        <v>12</v>
      </c>
      <c r="G654" s="117">
        <v>11</v>
      </c>
      <c r="H654" s="117">
        <v>5</v>
      </c>
      <c r="I654" s="117">
        <v>35</v>
      </c>
      <c r="J654" s="117">
        <v>63</v>
      </c>
      <c r="K654" s="117">
        <v>9</v>
      </c>
      <c r="L654" s="117">
        <v>19</v>
      </c>
      <c r="M654" s="117">
        <v>6</v>
      </c>
      <c r="N654" s="117">
        <v>4</v>
      </c>
      <c r="O654" s="117">
        <v>9</v>
      </c>
      <c r="P654" s="117">
        <v>4</v>
      </c>
      <c r="Q654" s="117">
        <v>6</v>
      </c>
      <c r="R654" s="117">
        <v>4</v>
      </c>
      <c r="S654" s="119">
        <v>3</v>
      </c>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240"/>
      <c r="BD654" s="240"/>
      <c r="BE654" s="240"/>
      <c r="BF654" s="240"/>
      <c r="BG654" s="240"/>
      <c r="BH654" s="240"/>
      <c r="BI654" s="240"/>
      <c r="BJ654" s="240"/>
      <c r="BK654" s="240"/>
      <c r="BL654" s="240"/>
      <c r="BM654" s="240"/>
      <c r="BN654" s="240"/>
      <c r="BO654" s="240"/>
      <c r="BP654" s="240"/>
      <c r="BQ654" s="240"/>
      <c r="BR654" s="240"/>
      <c r="BS654" s="240"/>
      <c r="BT654" s="240"/>
      <c r="BU654" s="240"/>
      <c r="BV654" s="292"/>
    </row>
    <row r="655" spans="1:74" ht="12" customHeight="1">
      <c r="A655" s="292" t="s">
        <v>286</v>
      </c>
      <c r="B655" s="297"/>
      <c r="C655" s="116" t="s">
        <v>220</v>
      </c>
      <c r="D655" s="123"/>
      <c r="E655" s="39"/>
      <c r="F655" s="39"/>
      <c r="G655" s="39"/>
      <c r="H655" s="39"/>
      <c r="I655" s="39"/>
      <c r="J655" s="39"/>
      <c r="K655" s="39"/>
      <c r="L655" s="39"/>
      <c r="M655" s="39"/>
      <c r="N655" s="39"/>
      <c r="O655" s="39"/>
      <c r="P655" s="39"/>
      <c r="Q655" s="39"/>
      <c r="R655" s="39"/>
      <c r="S655" s="124"/>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240"/>
      <c r="BE655" s="39"/>
      <c r="BF655" s="39"/>
      <c r="BG655" s="39"/>
      <c r="BH655" s="39"/>
      <c r="BI655" s="39"/>
      <c r="BJ655" s="39"/>
      <c r="BK655" s="39"/>
      <c r="BL655" s="39"/>
      <c r="BM655" s="39"/>
      <c r="BN655" s="39"/>
      <c r="BO655" s="39"/>
      <c r="BP655" s="39"/>
      <c r="BQ655" s="39"/>
      <c r="BR655" s="39"/>
      <c r="BS655" s="39"/>
      <c r="BT655" s="39"/>
      <c r="BU655" s="39"/>
      <c r="BV655" s="292"/>
    </row>
    <row r="656" spans="1:74" ht="12" customHeight="1">
      <c r="A656" s="292" t="s">
        <v>286</v>
      </c>
      <c r="B656" s="297"/>
      <c r="C656" s="116" t="s">
        <v>221</v>
      </c>
      <c r="D656" s="123"/>
      <c r="E656" s="39"/>
      <c r="F656" s="39"/>
      <c r="G656" s="39"/>
      <c r="H656" s="39"/>
      <c r="I656" s="39"/>
      <c r="J656" s="39"/>
      <c r="K656" s="39"/>
      <c r="L656" s="39"/>
      <c r="M656" s="39"/>
      <c r="N656" s="39"/>
      <c r="O656" s="39"/>
      <c r="P656" s="39"/>
      <c r="Q656" s="39"/>
      <c r="R656" s="39"/>
      <c r="S656" s="124"/>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c r="BP656" s="39"/>
      <c r="BQ656" s="39"/>
      <c r="BR656" s="39"/>
      <c r="BS656" s="39"/>
      <c r="BT656" s="39"/>
      <c r="BU656" s="39"/>
      <c r="BV656" s="292"/>
    </row>
    <row r="657" spans="1:73" ht="12" customHeight="1">
      <c r="A657" s="292" t="s">
        <v>286</v>
      </c>
      <c r="B657" s="297"/>
      <c r="C657" s="116" t="s">
        <v>222</v>
      </c>
      <c r="D657" s="123"/>
      <c r="E657" s="39"/>
      <c r="F657" s="39"/>
      <c r="G657" s="39"/>
      <c r="H657" s="39"/>
      <c r="I657" s="39"/>
      <c r="J657" s="39"/>
      <c r="K657" s="39"/>
      <c r="L657" s="39"/>
      <c r="M657" s="39"/>
      <c r="N657" s="39"/>
      <c r="O657" s="39"/>
      <c r="P657" s="39"/>
      <c r="Q657" s="39"/>
      <c r="R657" s="39"/>
      <c r="S657" s="124"/>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c r="BP657" s="39"/>
      <c r="BQ657" s="39"/>
      <c r="BR657" s="39"/>
      <c r="BS657" s="39"/>
      <c r="BT657" s="39"/>
      <c r="BU657" s="39"/>
    </row>
    <row r="658" spans="1:73" ht="12" customHeight="1">
      <c r="A658" s="292" t="s">
        <v>286</v>
      </c>
      <c r="B658" s="297"/>
      <c r="C658" s="116" t="s">
        <v>226</v>
      </c>
      <c r="D658" s="123">
        <v>1</v>
      </c>
      <c r="E658" s="39"/>
      <c r="F658" s="39"/>
      <c r="G658" s="39"/>
      <c r="H658" s="39"/>
      <c r="I658" s="39"/>
      <c r="J658" s="39"/>
      <c r="K658" s="39"/>
      <c r="L658" s="39"/>
      <c r="M658" s="39">
        <v>1</v>
      </c>
      <c r="N658" s="39"/>
      <c r="O658" s="39"/>
      <c r="P658" s="39"/>
      <c r="Q658" s="39"/>
      <c r="R658" s="39"/>
      <c r="S658" s="124"/>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c r="BP658" s="39"/>
      <c r="BQ658" s="39"/>
      <c r="BR658" s="39"/>
      <c r="BS658" s="39"/>
      <c r="BT658" s="39"/>
      <c r="BU658" s="39"/>
    </row>
    <row r="659" spans="1:73" ht="12" customHeight="1">
      <c r="A659" s="292" t="s">
        <v>286</v>
      </c>
      <c r="B659" s="297"/>
      <c r="C659" s="116" t="s">
        <v>224</v>
      </c>
      <c r="D659" s="123"/>
      <c r="E659" s="39"/>
      <c r="F659" s="39"/>
      <c r="G659" s="39"/>
      <c r="H659" s="39"/>
      <c r="I659" s="39"/>
      <c r="J659" s="39"/>
      <c r="K659" s="39"/>
      <c r="L659" s="39"/>
      <c r="M659" s="39"/>
      <c r="N659" s="39"/>
      <c r="O659" s="39"/>
      <c r="P659" s="39"/>
      <c r="Q659" s="39"/>
      <c r="R659" s="39"/>
      <c r="S659" s="124"/>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c r="BR659" s="39"/>
      <c r="BS659" s="39"/>
      <c r="BT659" s="39"/>
      <c r="BU659" s="39"/>
    </row>
    <row r="660" spans="1:73" ht="12" customHeight="1">
      <c r="A660" s="292" t="s">
        <v>286</v>
      </c>
      <c r="B660" s="297"/>
      <c r="C660" s="28" t="s">
        <v>216</v>
      </c>
      <c r="D660" s="120">
        <v>1</v>
      </c>
      <c r="E660" s="121">
        <v>1</v>
      </c>
      <c r="F660" s="121">
        <v>1</v>
      </c>
      <c r="G660" s="121"/>
      <c r="H660" s="121"/>
      <c r="I660" s="121"/>
      <c r="J660" s="121">
        <v>2</v>
      </c>
      <c r="K660" s="121">
        <v>1</v>
      </c>
      <c r="L660" s="121"/>
      <c r="M660" s="121"/>
      <c r="N660" s="121"/>
      <c r="O660" s="121"/>
      <c r="P660" s="121"/>
      <c r="Q660" s="121"/>
      <c r="R660" s="121"/>
      <c r="S660" s="122"/>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c r="BR660" s="39"/>
      <c r="BS660" s="39"/>
      <c r="BT660" s="39"/>
      <c r="BU660" s="39"/>
    </row>
    <row r="661" spans="1:73" ht="12" customHeight="1">
      <c r="A661" s="292" t="s">
        <v>286</v>
      </c>
      <c r="B661" s="297"/>
      <c r="C661" s="28" t="s">
        <v>217</v>
      </c>
      <c r="D661" s="120"/>
      <c r="E661" s="121"/>
      <c r="F661" s="121"/>
      <c r="G661" s="121"/>
      <c r="H661" s="121"/>
      <c r="I661" s="121"/>
      <c r="J661" s="121">
        <v>1</v>
      </c>
      <c r="K661" s="121"/>
      <c r="L661" s="121"/>
      <c r="M661" s="121"/>
      <c r="N661" s="121"/>
      <c r="O661" s="121"/>
      <c r="P661" s="121"/>
      <c r="Q661" s="121"/>
      <c r="R661" s="121"/>
      <c r="S661" s="122"/>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c r="BP661" s="39"/>
      <c r="BQ661" s="39"/>
      <c r="BR661" s="39"/>
      <c r="BS661" s="39"/>
      <c r="BT661" s="39"/>
      <c r="BU661" s="39"/>
    </row>
    <row r="662" spans="1:73" ht="12" customHeight="1">
      <c r="A662" s="292" t="s">
        <v>286</v>
      </c>
      <c r="B662" s="297"/>
      <c r="C662" s="116" t="s">
        <v>288</v>
      </c>
      <c r="D662" s="123"/>
      <c r="E662" s="39"/>
      <c r="F662" s="39"/>
      <c r="G662" s="39"/>
      <c r="H662" s="39"/>
      <c r="I662" s="39"/>
      <c r="J662" s="39"/>
      <c r="K662" s="39"/>
      <c r="L662" s="39"/>
      <c r="M662" s="39"/>
      <c r="N662" s="39"/>
      <c r="O662" s="39"/>
      <c r="P662" s="39"/>
      <c r="Q662" s="39"/>
      <c r="R662" s="39"/>
      <c r="S662" s="124"/>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c r="BP662" s="39"/>
      <c r="BQ662" s="39"/>
      <c r="BR662" s="39"/>
      <c r="BS662" s="39"/>
      <c r="BT662" s="39"/>
      <c r="BU662" s="39"/>
    </row>
    <row r="663" spans="1:73" ht="12" customHeight="1">
      <c r="A663" s="292" t="s">
        <v>286</v>
      </c>
      <c r="B663" s="297"/>
      <c r="C663" s="116" t="s">
        <v>289</v>
      </c>
      <c r="D663" s="123"/>
      <c r="E663" s="39"/>
      <c r="F663" s="39"/>
      <c r="G663" s="39"/>
      <c r="H663" s="39"/>
      <c r="I663" s="39"/>
      <c r="J663" s="39"/>
      <c r="K663" s="39"/>
      <c r="L663" s="39"/>
      <c r="M663" s="39"/>
      <c r="N663" s="39"/>
      <c r="O663" s="39"/>
      <c r="P663" s="39"/>
      <c r="Q663" s="39"/>
      <c r="R663" s="39"/>
      <c r="S663" s="124"/>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c r="BP663" s="39"/>
      <c r="BQ663" s="39"/>
      <c r="BR663" s="39"/>
      <c r="BS663" s="39"/>
      <c r="BT663" s="39"/>
      <c r="BU663" s="39"/>
    </row>
    <row r="664" spans="1:73" ht="12" customHeight="1">
      <c r="A664" s="292" t="s">
        <v>286</v>
      </c>
      <c r="B664" s="297"/>
      <c r="C664" s="28" t="s">
        <v>290</v>
      </c>
      <c r="D664" s="120"/>
      <c r="E664" s="121"/>
      <c r="F664" s="121"/>
      <c r="G664" s="121"/>
      <c r="H664" s="121"/>
      <c r="I664" s="121"/>
      <c r="J664" s="121"/>
      <c r="K664" s="121"/>
      <c r="L664" s="121"/>
      <c r="M664" s="121"/>
      <c r="N664" s="121"/>
      <c r="O664" s="121"/>
      <c r="P664" s="121"/>
      <c r="Q664" s="121"/>
      <c r="R664" s="121"/>
      <c r="S664" s="122"/>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c r="BR664" s="39"/>
      <c r="BS664" s="39"/>
      <c r="BT664" s="39"/>
      <c r="BU664" s="39"/>
    </row>
    <row r="665" spans="1:73" ht="12" customHeight="1">
      <c r="A665" s="292" t="s">
        <v>286</v>
      </c>
      <c r="B665" s="297"/>
      <c r="C665" s="116" t="s">
        <v>228</v>
      </c>
      <c r="D665" s="123"/>
      <c r="E665" s="39"/>
      <c r="F665" s="39"/>
      <c r="G665" s="39"/>
      <c r="H665" s="39"/>
      <c r="I665" s="39"/>
      <c r="J665" s="39"/>
      <c r="K665" s="39"/>
      <c r="L665" s="39"/>
      <c r="M665" s="39"/>
      <c r="N665" s="39"/>
      <c r="O665" s="39"/>
      <c r="P665" s="39"/>
      <c r="Q665" s="39"/>
      <c r="R665" s="39"/>
      <c r="S665" s="124"/>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c r="BR665" s="39"/>
      <c r="BS665" s="39"/>
      <c r="BT665" s="39"/>
      <c r="BU665" s="39"/>
    </row>
    <row r="666" spans="1:73" ht="12" customHeight="1">
      <c r="A666" s="292" t="s">
        <v>286</v>
      </c>
      <c r="B666" s="297"/>
      <c r="C666" s="116" t="s">
        <v>229</v>
      </c>
      <c r="D666" s="123"/>
      <c r="E666" s="39"/>
      <c r="F666" s="39"/>
      <c r="G666" s="39"/>
      <c r="H666" s="39"/>
      <c r="I666" s="39"/>
      <c r="J666" s="39"/>
      <c r="K666" s="39"/>
      <c r="L666" s="39"/>
      <c r="M666" s="39"/>
      <c r="N666" s="39"/>
      <c r="O666" s="39"/>
      <c r="P666" s="39"/>
      <c r="Q666" s="39"/>
      <c r="R666" s="39"/>
      <c r="S666" s="124"/>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c r="BP666" s="39"/>
      <c r="BQ666" s="39"/>
      <c r="BR666" s="39"/>
      <c r="BS666" s="39"/>
      <c r="BT666" s="39"/>
      <c r="BU666" s="39"/>
    </row>
    <row r="667" spans="1:73" ht="12" customHeight="1">
      <c r="A667" s="292" t="s">
        <v>286</v>
      </c>
      <c r="B667" s="297"/>
      <c r="C667" s="116" t="s">
        <v>230</v>
      </c>
      <c r="D667" s="123"/>
      <c r="E667" s="39"/>
      <c r="F667" s="39"/>
      <c r="G667" s="39"/>
      <c r="H667" s="39"/>
      <c r="I667" s="39"/>
      <c r="J667" s="39"/>
      <c r="K667" s="39"/>
      <c r="L667" s="39"/>
      <c r="M667" s="39"/>
      <c r="N667" s="39"/>
      <c r="O667" s="39"/>
      <c r="P667" s="39"/>
      <c r="Q667" s="39"/>
      <c r="R667" s="39"/>
      <c r="S667" s="124"/>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c r="BP667" s="39"/>
      <c r="BQ667" s="39"/>
      <c r="BR667" s="39"/>
      <c r="BS667" s="39"/>
      <c r="BT667" s="39"/>
      <c r="BU667" s="39"/>
    </row>
    <row r="668" spans="1:73" ht="12" customHeight="1">
      <c r="A668" s="292" t="s">
        <v>286</v>
      </c>
      <c r="B668" s="297"/>
      <c r="C668" s="116" t="s">
        <v>231</v>
      </c>
      <c r="D668" s="123"/>
      <c r="E668" s="39"/>
      <c r="F668" s="39"/>
      <c r="G668" s="39"/>
      <c r="H668" s="39"/>
      <c r="I668" s="39"/>
      <c r="J668" s="39"/>
      <c r="K668" s="39"/>
      <c r="L668" s="39"/>
      <c r="M668" s="39"/>
      <c r="N668" s="39"/>
      <c r="O668" s="39"/>
      <c r="P668" s="39"/>
      <c r="Q668" s="39"/>
      <c r="R668" s="39"/>
      <c r="S668" s="124"/>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c r="BP668" s="39"/>
      <c r="BQ668" s="39"/>
      <c r="BR668" s="39"/>
      <c r="BS668" s="39"/>
      <c r="BT668" s="39"/>
      <c r="BU668" s="39"/>
    </row>
    <row r="669" spans="1:73" ht="12" customHeight="1">
      <c r="A669" s="292" t="s">
        <v>286</v>
      </c>
      <c r="B669" s="297"/>
      <c r="C669" s="116" t="s">
        <v>232</v>
      </c>
      <c r="D669" s="123"/>
      <c r="E669" s="39"/>
      <c r="F669" s="39"/>
      <c r="G669" s="39"/>
      <c r="H669" s="39"/>
      <c r="I669" s="39"/>
      <c r="J669" s="39"/>
      <c r="K669" s="39"/>
      <c r="L669" s="39"/>
      <c r="M669" s="39"/>
      <c r="N669" s="39"/>
      <c r="O669" s="39"/>
      <c r="P669" s="39"/>
      <c r="Q669" s="39"/>
      <c r="R669" s="39"/>
      <c r="S669" s="124"/>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c r="BP669" s="39"/>
      <c r="BQ669" s="39"/>
      <c r="BR669" s="39"/>
      <c r="BS669" s="39"/>
      <c r="BT669" s="39"/>
      <c r="BU669" s="39"/>
    </row>
    <row r="670" spans="1:73" ht="12" customHeight="1">
      <c r="A670" s="292" t="s">
        <v>286</v>
      </c>
      <c r="B670" s="297"/>
      <c r="C670" s="116" t="s">
        <v>233</v>
      </c>
      <c r="D670" s="123"/>
      <c r="E670" s="39"/>
      <c r="F670" s="39"/>
      <c r="G670" s="39"/>
      <c r="H670" s="39"/>
      <c r="I670" s="39"/>
      <c r="J670" s="39"/>
      <c r="K670" s="39"/>
      <c r="L670" s="39"/>
      <c r="M670" s="39"/>
      <c r="N670" s="39"/>
      <c r="O670" s="39"/>
      <c r="P670" s="39"/>
      <c r="Q670" s="39"/>
      <c r="R670" s="39"/>
      <c r="S670" s="124"/>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39"/>
      <c r="BK670" s="39"/>
      <c r="BL670" s="39"/>
      <c r="BM670" s="39"/>
      <c r="BN670" s="39"/>
      <c r="BO670" s="39"/>
      <c r="BP670" s="39"/>
      <c r="BQ670" s="39"/>
      <c r="BR670" s="39"/>
      <c r="BS670" s="39"/>
      <c r="BT670" s="39"/>
      <c r="BU670" s="39"/>
    </row>
    <row r="671" spans="1:73" ht="12" customHeight="1">
      <c r="A671" s="292" t="s">
        <v>286</v>
      </c>
      <c r="B671" s="297"/>
      <c r="C671" s="157" t="s">
        <v>234</v>
      </c>
      <c r="D671" s="147"/>
      <c r="E671" s="148"/>
      <c r="F671" s="148"/>
      <c r="G671" s="148"/>
      <c r="H671" s="148"/>
      <c r="I671" s="148"/>
      <c r="J671" s="148"/>
      <c r="K671" s="148"/>
      <c r="L671" s="148"/>
      <c r="M671" s="148"/>
      <c r="N671" s="148"/>
      <c r="O671" s="148"/>
      <c r="P671" s="148"/>
      <c r="Q671" s="148"/>
      <c r="R671" s="148"/>
      <c r="S671" s="14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39"/>
      <c r="BK671" s="39"/>
      <c r="BL671" s="39"/>
      <c r="BM671" s="39"/>
      <c r="BN671" s="39"/>
      <c r="BO671" s="39"/>
      <c r="BP671" s="39"/>
      <c r="BQ671" s="39"/>
      <c r="BR671" s="39"/>
      <c r="BS671" s="39"/>
      <c r="BT671" s="39"/>
      <c r="BU671" s="39"/>
    </row>
    <row r="672" spans="1:73" ht="12" customHeight="1">
      <c r="A672" s="292" t="s">
        <v>286</v>
      </c>
      <c r="B672" s="297"/>
      <c r="C672" s="132" t="s">
        <v>10</v>
      </c>
      <c r="D672" s="123"/>
      <c r="E672" s="39"/>
      <c r="F672" s="39"/>
      <c r="G672" s="39"/>
      <c r="H672" s="39"/>
      <c r="I672" s="39"/>
      <c r="J672" s="39"/>
      <c r="K672" s="39"/>
      <c r="L672" s="39"/>
      <c r="M672" s="39"/>
      <c r="N672" s="39"/>
      <c r="O672" s="39"/>
      <c r="P672" s="39"/>
      <c r="Q672" s="39"/>
      <c r="R672" s="39"/>
      <c r="S672" s="124"/>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39"/>
      <c r="BK672" s="39"/>
      <c r="BL672" s="39"/>
      <c r="BM672" s="39"/>
      <c r="BN672" s="39"/>
      <c r="BO672" s="39"/>
      <c r="BP672" s="39"/>
      <c r="BQ672" s="39"/>
      <c r="BR672" s="39"/>
      <c r="BS672" s="39"/>
      <c r="BT672" s="39"/>
      <c r="BU672" s="39"/>
    </row>
    <row r="673" spans="1:73" ht="12" customHeight="1">
      <c r="A673" s="292" t="s">
        <v>286</v>
      </c>
      <c r="B673" s="297"/>
      <c r="C673" s="132" t="s">
        <v>11</v>
      </c>
      <c r="D673" s="123"/>
      <c r="E673" s="39"/>
      <c r="F673" s="39"/>
      <c r="G673" s="39"/>
      <c r="H673" s="39"/>
      <c r="I673" s="39"/>
      <c r="J673" s="39"/>
      <c r="K673" s="39"/>
      <c r="L673" s="39"/>
      <c r="M673" s="39"/>
      <c r="N673" s="39"/>
      <c r="O673" s="39"/>
      <c r="P673" s="39"/>
      <c r="Q673" s="39"/>
      <c r="R673" s="39"/>
      <c r="S673" s="124"/>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9"/>
      <c r="BJ673" s="39"/>
      <c r="BK673" s="39"/>
      <c r="BL673" s="39"/>
      <c r="BM673" s="39"/>
      <c r="BN673" s="39"/>
      <c r="BO673" s="39"/>
      <c r="BP673" s="39"/>
      <c r="BQ673" s="39"/>
      <c r="BR673" s="39"/>
      <c r="BS673" s="39"/>
      <c r="BT673" s="39"/>
      <c r="BU673" s="39"/>
    </row>
    <row r="674" spans="1:73" ht="12" customHeight="1">
      <c r="A674" s="292" t="s">
        <v>286</v>
      </c>
      <c r="B674" s="297"/>
      <c r="C674" s="132" t="s">
        <v>237</v>
      </c>
      <c r="D674" s="123"/>
      <c r="E674" s="39"/>
      <c r="F674" s="39"/>
      <c r="G674" s="39"/>
      <c r="H674" s="39"/>
      <c r="I674" s="39"/>
      <c r="J674" s="39"/>
      <c r="K674" s="39"/>
      <c r="L674" s="39"/>
      <c r="M674" s="39"/>
      <c r="N674" s="39"/>
      <c r="O674" s="39"/>
      <c r="P674" s="39"/>
      <c r="Q674" s="39"/>
      <c r="R674" s="39"/>
      <c r="S674" s="124"/>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9"/>
      <c r="BJ674" s="39"/>
      <c r="BK674" s="39"/>
      <c r="BL674" s="39"/>
      <c r="BM674" s="39"/>
      <c r="BN674" s="39"/>
      <c r="BO674" s="39"/>
      <c r="BP674" s="39"/>
      <c r="BQ674" s="39"/>
      <c r="BR674" s="39"/>
      <c r="BS674" s="39"/>
      <c r="BT674" s="39"/>
      <c r="BU674" s="39"/>
    </row>
    <row r="675" spans="1:73" ht="12" customHeight="1">
      <c r="A675" s="292" t="s">
        <v>286</v>
      </c>
      <c r="B675" s="297"/>
      <c r="C675" s="116" t="s">
        <v>13</v>
      </c>
      <c r="D675" s="123"/>
      <c r="E675" s="39"/>
      <c r="F675" s="39"/>
      <c r="G675" s="39"/>
      <c r="H675" s="39"/>
      <c r="I675" s="39"/>
      <c r="J675" s="39"/>
      <c r="K675" s="39"/>
      <c r="L675" s="39"/>
      <c r="M675" s="39"/>
      <c r="N675" s="39"/>
      <c r="O675" s="39"/>
      <c r="P675" s="39"/>
      <c r="Q675" s="39"/>
      <c r="R675" s="39"/>
      <c r="S675" s="124"/>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9"/>
      <c r="BJ675" s="39"/>
      <c r="BK675" s="39"/>
      <c r="BL675" s="39"/>
      <c r="BM675" s="39"/>
      <c r="BN675" s="39"/>
      <c r="BO675" s="39"/>
      <c r="BP675" s="39"/>
      <c r="BQ675" s="39"/>
      <c r="BR675" s="39"/>
      <c r="BS675" s="39"/>
      <c r="BT675" s="39"/>
      <c r="BU675" s="39"/>
    </row>
    <row r="676" spans="1:73" ht="12" customHeight="1">
      <c r="A676" s="292" t="s">
        <v>286</v>
      </c>
      <c r="B676" s="297"/>
      <c r="C676" s="132" t="s">
        <v>238</v>
      </c>
      <c r="D676" s="123"/>
      <c r="E676" s="39"/>
      <c r="F676" s="39"/>
      <c r="G676" s="39"/>
      <c r="H676" s="39"/>
      <c r="I676" s="39"/>
      <c r="J676" s="39"/>
      <c r="K676" s="39"/>
      <c r="L676" s="39"/>
      <c r="M676" s="39"/>
      <c r="N676" s="39"/>
      <c r="O676" s="39"/>
      <c r="P676" s="39"/>
      <c r="Q676" s="39"/>
      <c r="R676" s="39"/>
      <c r="S676" s="124"/>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c r="BP676" s="39"/>
      <c r="BQ676" s="39"/>
      <c r="BR676" s="39"/>
      <c r="BS676" s="39"/>
      <c r="BT676" s="39"/>
      <c r="BU676" s="39"/>
    </row>
    <row r="677" spans="1:73" ht="12" customHeight="1">
      <c r="A677" s="292" t="s">
        <v>286</v>
      </c>
      <c r="B677" s="297"/>
      <c r="C677" s="120" t="s">
        <v>291</v>
      </c>
      <c r="D677" s="120"/>
      <c r="E677" s="121"/>
      <c r="F677" s="121"/>
      <c r="G677" s="121"/>
      <c r="H677" s="121"/>
      <c r="I677" s="121"/>
      <c r="J677" s="121"/>
      <c r="K677" s="121"/>
      <c r="L677" s="121"/>
      <c r="M677" s="121"/>
      <c r="N677" s="121"/>
      <c r="O677" s="121"/>
      <c r="P677" s="121"/>
      <c r="Q677" s="121"/>
      <c r="R677" s="121"/>
      <c r="S677" s="122"/>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c r="BP677" s="39"/>
      <c r="BQ677" s="39"/>
      <c r="BR677" s="39"/>
      <c r="BS677" s="39"/>
      <c r="BT677" s="39"/>
      <c r="BU677" s="39"/>
    </row>
    <row r="678" spans="1:73" ht="12" customHeight="1">
      <c r="A678" s="292" t="s">
        <v>286</v>
      </c>
      <c r="B678" s="297"/>
      <c r="C678" s="120" t="s">
        <v>292</v>
      </c>
      <c r="D678" s="120"/>
      <c r="E678" s="121"/>
      <c r="F678" s="121"/>
      <c r="G678" s="121"/>
      <c r="H678" s="121"/>
      <c r="I678" s="121"/>
      <c r="J678" s="121"/>
      <c r="K678" s="121"/>
      <c r="L678" s="121"/>
      <c r="M678" s="121"/>
      <c r="N678" s="121"/>
      <c r="O678" s="121"/>
      <c r="P678" s="121"/>
      <c r="Q678" s="121"/>
      <c r="R678" s="121"/>
      <c r="S678" s="122"/>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c r="BH678" s="39"/>
      <c r="BI678" s="39"/>
      <c r="BJ678" s="39"/>
      <c r="BK678" s="39"/>
      <c r="BL678" s="39"/>
      <c r="BM678" s="39"/>
      <c r="BN678" s="39"/>
      <c r="BO678" s="39"/>
      <c r="BP678" s="39"/>
      <c r="BQ678" s="39"/>
      <c r="BR678" s="39"/>
      <c r="BS678" s="39"/>
      <c r="BT678" s="39"/>
      <c r="BU678" s="39"/>
    </row>
    <row r="679" spans="1:73" ht="12" customHeight="1">
      <c r="A679" s="292" t="s">
        <v>286</v>
      </c>
      <c r="B679" s="297"/>
      <c r="C679" s="120" t="s">
        <v>293</v>
      </c>
      <c r="D679" s="120"/>
      <c r="E679" s="121"/>
      <c r="F679" s="121"/>
      <c r="G679" s="121"/>
      <c r="H679" s="121"/>
      <c r="I679" s="121"/>
      <c r="J679" s="121"/>
      <c r="K679" s="121"/>
      <c r="L679" s="121"/>
      <c r="M679" s="121"/>
      <c r="N679" s="121"/>
      <c r="O679" s="121"/>
      <c r="P679" s="121"/>
      <c r="Q679" s="121"/>
      <c r="R679" s="121"/>
      <c r="S679" s="122"/>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c r="BP679" s="39"/>
      <c r="BQ679" s="39"/>
      <c r="BR679" s="39"/>
      <c r="BS679" s="39"/>
      <c r="BT679" s="39"/>
      <c r="BU679" s="39"/>
    </row>
    <row r="680" spans="1:73" ht="12" customHeight="1">
      <c r="A680" s="292" t="s">
        <v>286</v>
      </c>
      <c r="B680" s="297"/>
      <c r="C680" s="120" t="s">
        <v>294</v>
      </c>
      <c r="D680" s="120"/>
      <c r="E680" s="121"/>
      <c r="F680" s="121"/>
      <c r="G680" s="121"/>
      <c r="H680" s="121"/>
      <c r="I680" s="121"/>
      <c r="J680" s="121"/>
      <c r="K680" s="121"/>
      <c r="L680" s="121"/>
      <c r="M680" s="121"/>
      <c r="N680" s="121"/>
      <c r="O680" s="121"/>
      <c r="P680" s="121"/>
      <c r="Q680" s="121"/>
      <c r="R680" s="121"/>
      <c r="S680" s="122"/>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c r="BP680" s="39"/>
      <c r="BQ680" s="39"/>
      <c r="BR680" s="39"/>
      <c r="BS680" s="39"/>
      <c r="BT680" s="39"/>
      <c r="BU680" s="39"/>
    </row>
    <row r="681" spans="1:73" ht="12" customHeight="1">
      <c r="A681" s="292" t="s">
        <v>286</v>
      </c>
      <c r="B681" s="297"/>
      <c r="C681" s="120" t="s">
        <v>295</v>
      </c>
      <c r="D681" s="120"/>
      <c r="E681" s="40"/>
      <c r="F681" s="40"/>
      <c r="G681" s="40"/>
      <c r="H681" s="40"/>
      <c r="I681" s="40"/>
      <c r="J681" s="40"/>
      <c r="K681" s="40"/>
      <c r="L681" s="40"/>
      <c r="M681" s="40"/>
      <c r="N681" s="40"/>
      <c r="O681" s="40"/>
      <c r="P681" s="40"/>
      <c r="Q681" s="40"/>
      <c r="R681" s="40"/>
      <c r="S681" s="122"/>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c r="BP681" s="39"/>
      <c r="BQ681" s="39"/>
      <c r="BR681" s="39"/>
      <c r="BS681" s="39"/>
      <c r="BT681" s="39"/>
      <c r="BU681" s="39"/>
    </row>
    <row r="682" spans="1:73" ht="12" customHeight="1">
      <c r="A682" s="292" t="s">
        <v>286</v>
      </c>
      <c r="B682" s="297"/>
      <c r="C682" s="120" t="s">
        <v>296</v>
      </c>
      <c r="D682" s="120"/>
      <c r="E682" s="40"/>
      <c r="F682" s="40"/>
      <c r="G682" s="40"/>
      <c r="H682" s="40"/>
      <c r="I682" s="40"/>
      <c r="J682" s="40"/>
      <c r="K682" s="40"/>
      <c r="L682" s="40"/>
      <c r="M682" s="40"/>
      <c r="N682" s="40"/>
      <c r="O682" s="40"/>
      <c r="P682" s="40"/>
      <c r="Q682" s="40"/>
      <c r="R682" s="40"/>
      <c r="S682" s="122"/>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c r="BP682" s="39"/>
      <c r="BQ682" s="39"/>
      <c r="BR682" s="39"/>
      <c r="BS682" s="39"/>
      <c r="BT682" s="39"/>
      <c r="BU682" s="39"/>
    </row>
    <row r="683" spans="1:73" ht="12" customHeight="1">
      <c r="A683" s="292" t="s">
        <v>286</v>
      </c>
      <c r="B683" s="297"/>
      <c r="C683" s="120" t="s">
        <v>48</v>
      </c>
      <c r="D683" s="120"/>
      <c r="E683" s="40"/>
      <c r="F683" s="40"/>
      <c r="G683" s="40"/>
      <c r="H683" s="40"/>
      <c r="I683" s="40"/>
      <c r="J683" s="40"/>
      <c r="K683" s="40"/>
      <c r="L683" s="40"/>
      <c r="M683" s="40"/>
      <c r="N683" s="40"/>
      <c r="O683" s="40"/>
      <c r="P683" s="40"/>
      <c r="Q683" s="40"/>
      <c r="R683" s="40"/>
      <c r="S683" s="122"/>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c r="BP683" s="39"/>
      <c r="BQ683" s="39"/>
      <c r="BR683" s="39"/>
      <c r="BS683" s="39"/>
      <c r="BT683" s="39"/>
      <c r="BU683" s="39"/>
    </row>
    <row r="684" spans="1:73" ht="12" customHeight="1">
      <c r="A684" s="292" t="s">
        <v>286</v>
      </c>
      <c r="B684" s="297"/>
      <c r="C684" s="120" t="s">
        <v>49</v>
      </c>
      <c r="D684" s="120"/>
      <c r="E684" s="40"/>
      <c r="F684" s="40"/>
      <c r="G684" s="40"/>
      <c r="H684" s="40"/>
      <c r="I684" s="40"/>
      <c r="J684" s="40"/>
      <c r="K684" s="40"/>
      <c r="L684" s="40"/>
      <c r="M684" s="40"/>
      <c r="N684" s="40"/>
      <c r="O684" s="40"/>
      <c r="P684" s="40"/>
      <c r="Q684" s="40"/>
      <c r="R684" s="40"/>
      <c r="S684" s="122"/>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c r="BP684" s="39"/>
      <c r="BQ684" s="39"/>
      <c r="BR684" s="39"/>
      <c r="BS684" s="39"/>
      <c r="BT684" s="39"/>
      <c r="BU684" s="39"/>
    </row>
    <row r="685" spans="1:73" ht="12" customHeight="1">
      <c r="A685" s="292" t="s">
        <v>286</v>
      </c>
      <c r="B685" s="297"/>
      <c r="C685" s="132" t="s">
        <v>297</v>
      </c>
      <c r="D685" s="123"/>
      <c r="E685" s="39"/>
      <c r="F685" s="39"/>
      <c r="G685" s="39"/>
      <c r="H685" s="39"/>
      <c r="I685" s="39"/>
      <c r="J685" s="39"/>
      <c r="K685" s="39"/>
      <c r="L685" s="39"/>
      <c r="M685" s="39"/>
      <c r="N685" s="39"/>
      <c r="O685" s="39"/>
      <c r="P685" s="39"/>
      <c r="Q685" s="39"/>
      <c r="R685" s="39"/>
      <c r="S685" s="124"/>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c r="BR685" s="39"/>
      <c r="BS685" s="39"/>
      <c r="BT685" s="39"/>
      <c r="BU685" s="39"/>
    </row>
    <row r="686" spans="1:73" ht="12" customHeight="1">
      <c r="A686" s="292" t="s">
        <v>286</v>
      </c>
      <c r="B686" s="297"/>
      <c r="C686" s="132" t="s">
        <v>298</v>
      </c>
      <c r="D686" s="123"/>
      <c r="E686" s="39"/>
      <c r="F686" s="39"/>
      <c r="G686" s="39"/>
      <c r="H686" s="39"/>
      <c r="I686" s="39"/>
      <c r="J686" s="39"/>
      <c r="K686" s="39"/>
      <c r="L686" s="39"/>
      <c r="M686" s="39"/>
      <c r="N686" s="39"/>
      <c r="O686" s="39"/>
      <c r="P686" s="39"/>
      <c r="Q686" s="39"/>
      <c r="R686" s="39"/>
      <c r="S686" s="124"/>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c r="BP686" s="39"/>
      <c r="BQ686" s="39"/>
      <c r="BR686" s="39"/>
      <c r="BS686" s="39"/>
      <c r="BT686" s="39"/>
      <c r="BU686" s="39"/>
    </row>
    <row r="687" spans="1:73" ht="12" customHeight="1">
      <c r="A687" s="292" t="s">
        <v>286</v>
      </c>
      <c r="B687" s="297"/>
      <c r="C687" s="132" t="s">
        <v>299</v>
      </c>
      <c r="D687" s="123"/>
      <c r="E687" s="39"/>
      <c r="F687" s="39"/>
      <c r="G687" s="39"/>
      <c r="H687" s="39"/>
      <c r="I687" s="39"/>
      <c r="J687" s="39"/>
      <c r="K687" s="39"/>
      <c r="L687" s="39"/>
      <c r="M687" s="39"/>
      <c r="N687" s="39"/>
      <c r="O687" s="39"/>
      <c r="P687" s="39"/>
      <c r="Q687" s="39"/>
      <c r="R687" s="39"/>
      <c r="S687" s="124"/>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c r="BR687" s="39"/>
      <c r="BS687" s="39"/>
      <c r="BT687" s="39"/>
      <c r="BU687" s="39"/>
    </row>
    <row r="688" spans="1:73" ht="12" customHeight="1">
      <c r="A688" s="292" t="s">
        <v>286</v>
      </c>
      <c r="B688" s="297"/>
      <c r="C688" s="132" t="s">
        <v>300</v>
      </c>
      <c r="D688" s="123"/>
      <c r="E688" s="39"/>
      <c r="F688" s="39"/>
      <c r="G688" s="39"/>
      <c r="H688" s="39"/>
      <c r="I688" s="39"/>
      <c r="J688" s="39"/>
      <c r="K688" s="39"/>
      <c r="L688" s="39"/>
      <c r="M688" s="39"/>
      <c r="N688" s="39"/>
      <c r="O688" s="39"/>
      <c r="P688" s="39"/>
      <c r="Q688" s="39"/>
      <c r="R688" s="39"/>
      <c r="S688" s="124"/>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c r="BR688" s="39"/>
      <c r="BS688" s="39"/>
      <c r="BT688" s="39"/>
      <c r="BU688" s="39"/>
    </row>
    <row r="689" spans="1:73" ht="12" customHeight="1">
      <c r="A689" s="292" t="s">
        <v>286</v>
      </c>
      <c r="B689" s="297"/>
      <c r="C689" s="28" t="s">
        <v>37</v>
      </c>
      <c r="D689" s="120"/>
      <c r="E689" s="121"/>
      <c r="F689" s="121"/>
      <c r="G689" s="121"/>
      <c r="H689" s="121"/>
      <c r="I689" s="121"/>
      <c r="J689" s="121"/>
      <c r="K689" s="121"/>
      <c r="L689" s="121"/>
      <c r="M689" s="121"/>
      <c r="N689" s="121"/>
      <c r="O689" s="121"/>
      <c r="P689" s="121"/>
      <c r="Q689" s="121"/>
      <c r="R689" s="121"/>
      <c r="S689" s="122"/>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c r="BR689" s="39"/>
      <c r="BS689" s="39"/>
      <c r="BT689" s="39"/>
      <c r="BU689" s="39"/>
    </row>
    <row r="690" spans="1:73" ht="12" customHeight="1">
      <c r="A690" s="292" t="s">
        <v>286</v>
      </c>
      <c r="B690" s="297"/>
      <c r="C690" s="28" t="s">
        <v>38</v>
      </c>
      <c r="D690" s="120"/>
      <c r="E690" s="121"/>
      <c r="F690" s="121"/>
      <c r="G690" s="121"/>
      <c r="H690" s="121"/>
      <c r="I690" s="121"/>
      <c r="J690" s="121"/>
      <c r="K690" s="121"/>
      <c r="L690" s="121"/>
      <c r="M690" s="121"/>
      <c r="N690" s="121"/>
      <c r="O690" s="121"/>
      <c r="P690" s="121"/>
      <c r="Q690" s="121"/>
      <c r="R690" s="121"/>
      <c r="S690" s="122"/>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c r="BR690" s="39"/>
      <c r="BS690" s="39"/>
      <c r="BT690" s="39"/>
      <c r="BU690" s="39"/>
    </row>
    <row r="691" spans="1:73" ht="12" customHeight="1">
      <c r="A691" s="292" t="s">
        <v>286</v>
      </c>
      <c r="B691" s="297"/>
      <c r="C691" s="28" t="s">
        <v>39</v>
      </c>
      <c r="D691" s="120"/>
      <c r="E691" s="121"/>
      <c r="F691" s="121"/>
      <c r="G691" s="121"/>
      <c r="H691" s="121"/>
      <c r="I691" s="121"/>
      <c r="J691" s="121"/>
      <c r="K691" s="121"/>
      <c r="L691" s="121"/>
      <c r="M691" s="121"/>
      <c r="N691" s="121"/>
      <c r="O691" s="121"/>
      <c r="P691" s="121"/>
      <c r="Q691" s="121"/>
      <c r="R691" s="121"/>
      <c r="S691" s="122"/>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c r="BR691" s="39"/>
      <c r="BS691" s="39"/>
      <c r="BT691" s="39"/>
      <c r="BU691" s="39"/>
    </row>
    <row r="692" spans="1:73" ht="12" customHeight="1">
      <c r="A692" s="292" t="s">
        <v>286</v>
      </c>
      <c r="B692" s="297"/>
      <c r="C692" s="28" t="s">
        <v>40</v>
      </c>
      <c r="D692" s="120"/>
      <c r="E692" s="121"/>
      <c r="F692" s="121"/>
      <c r="G692" s="121"/>
      <c r="H692" s="121"/>
      <c r="I692" s="121"/>
      <c r="J692" s="121"/>
      <c r="K692" s="121"/>
      <c r="L692" s="121"/>
      <c r="M692" s="121"/>
      <c r="N692" s="121"/>
      <c r="O692" s="121"/>
      <c r="P692" s="121"/>
      <c r="Q692" s="121"/>
      <c r="R692" s="121"/>
      <c r="S692" s="122"/>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row>
    <row r="693" spans="1:73" ht="12" customHeight="1">
      <c r="A693" s="292" t="s">
        <v>286</v>
      </c>
      <c r="B693" s="17"/>
      <c r="C693" s="28" t="s">
        <v>41</v>
      </c>
      <c r="D693" s="125"/>
      <c r="E693" s="126"/>
      <c r="F693" s="126"/>
      <c r="G693" s="126"/>
      <c r="H693" s="126"/>
      <c r="I693" s="126"/>
      <c r="J693" s="126"/>
      <c r="K693" s="126"/>
      <c r="L693" s="126"/>
      <c r="M693" s="126"/>
      <c r="N693" s="126"/>
      <c r="O693" s="126"/>
      <c r="P693" s="126"/>
      <c r="Q693" s="126"/>
      <c r="R693" s="126"/>
      <c r="S693" s="128"/>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c r="BR693" s="39"/>
      <c r="BS693" s="39"/>
      <c r="BT693" s="39"/>
      <c r="BU693" s="39"/>
    </row>
    <row r="694" spans="1:73" ht="12" customHeight="1">
      <c r="A694" s="292" t="s">
        <v>286</v>
      </c>
      <c r="B694" s="296" t="s">
        <v>205</v>
      </c>
      <c r="C694" s="155" t="s">
        <v>191</v>
      </c>
      <c r="D694" s="156"/>
      <c r="E694" s="117"/>
      <c r="F694" s="117"/>
      <c r="G694" s="117"/>
      <c r="H694" s="117"/>
      <c r="I694" s="117"/>
      <c r="J694" s="117"/>
      <c r="K694" s="117"/>
      <c r="L694" s="117"/>
      <c r="M694" s="117"/>
      <c r="N694" s="117"/>
      <c r="O694" s="117"/>
      <c r="P694" s="117"/>
      <c r="Q694" s="117"/>
      <c r="R694" s="117"/>
      <c r="S694" s="11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c r="BP694" s="39"/>
      <c r="BQ694" s="39"/>
      <c r="BR694" s="39"/>
      <c r="BS694" s="39"/>
      <c r="BT694" s="39"/>
      <c r="BU694" s="39"/>
    </row>
    <row r="695" spans="1:73" ht="12" customHeight="1">
      <c r="A695" s="292" t="s">
        <v>286</v>
      </c>
      <c r="B695" s="297"/>
      <c r="C695" s="116" t="s">
        <v>227</v>
      </c>
      <c r="D695" s="123"/>
      <c r="E695" s="39"/>
      <c r="F695" s="39"/>
      <c r="G695" s="39"/>
      <c r="H695" s="39"/>
      <c r="I695" s="39"/>
      <c r="J695" s="39"/>
      <c r="K695" s="39"/>
      <c r="L695" s="39"/>
      <c r="M695" s="39"/>
      <c r="N695" s="39"/>
      <c r="O695" s="39"/>
      <c r="P695" s="39"/>
      <c r="Q695" s="39"/>
      <c r="R695" s="39"/>
      <c r="S695" s="124"/>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39"/>
      <c r="BK695" s="39"/>
      <c r="BL695" s="39"/>
      <c r="BM695" s="39"/>
      <c r="BN695" s="39"/>
      <c r="BO695" s="39"/>
      <c r="BP695" s="39"/>
      <c r="BQ695" s="39"/>
      <c r="BR695" s="39"/>
      <c r="BS695" s="39"/>
      <c r="BT695" s="39"/>
      <c r="BU695" s="39"/>
    </row>
    <row r="696" spans="1:73" ht="12" customHeight="1">
      <c r="A696" s="292" t="s">
        <v>286</v>
      </c>
      <c r="B696" s="297"/>
      <c r="C696" s="116" t="s">
        <v>223</v>
      </c>
      <c r="D696" s="123"/>
      <c r="E696" s="39"/>
      <c r="F696" s="39"/>
      <c r="G696" s="39"/>
      <c r="H696" s="39"/>
      <c r="I696" s="39"/>
      <c r="J696" s="39"/>
      <c r="K696" s="39"/>
      <c r="L696" s="39"/>
      <c r="M696" s="39"/>
      <c r="N696" s="39"/>
      <c r="O696" s="39"/>
      <c r="P696" s="39"/>
      <c r="Q696" s="39"/>
      <c r="R696" s="39"/>
      <c r="S696" s="124"/>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39"/>
      <c r="BK696" s="39"/>
      <c r="BL696" s="39"/>
      <c r="BM696" s="39"/>
      <c r="BN696" s="39"/>
      <c r="BO696" s="39"/>
      <c r="BP696" s="39"/>
      <c r="BQ696" s="39"/>
      <c r="BR696" s="39"/>
      <c r="BS696" s="39"/>
      <c r="BT696" s="39"/>
      <c r="BU696" s="39"/>
    </row>
    <row r="697" spans="1:73" ht="12" customHeight="1">
      <c r="A697" s="292" t="s">
        <v>286</v>
      </c>
      <c r="B697" s="297"/>
      <c r="C697" s="28" t="s">
        <v>216</v>
      </c>
      <c r="D697" s="120"/>
      <c r="E697" s="121"/>
      <c r="F697" s="121"/>
      <c r="G697" s="121"/>
      <c r="H697" s="121"/>
      <c r="I697" s="121"/>
      <c r="J697" s="121"/>
      <c r="K697" s="121"/>
      <c r="L697" s="121"/>
      <c r="M697" s="121"/>
      <c r="N697" s="121"/>
      <c r="O697" s="121"/>
      <c r="P697" s="121"/>
      <c r="Q697" s="121"/>
      <c r="R697" s="121"/>
      <c r="S697" s="122"/>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39"/>
      <c r="BK697" s="39"/>
      <c r="BL697" s="39"/>
      <c r="BM697" s="39"/>
      <c r="BN697" s="39"/>
      <c r="BO697" s="39"/>
      <c r="BP697" s="39"/>
      <c r="BQ697" s="39"/>
      <c r="BR697" s="39"/>
      <c r="BS697" s="39"/>
      <c r="BT697" s="39"/>
      <c r="BU697" s="39"/>
    </row>
    <row r="698" spans="1:73" ht="12" customHeight="1">
      <c r="A698" s="292" t="s">
        <v>286</v>
      </c>
      <c r="B698" s="297"/>
      <c r="C698" s="28" t="s">
        <v>217</v>
      </c>
      <c r="D698" s="120"/>
      <c r="E698" s="121"/>
      <c r="F698" s="121"/>
      <c r="G698" s="121"/>
      <c r="H698" s="121"/>
      <c r="I698" s="121"/>
      <c r="J698" s="121"/>
      <c r="K698" s="121"/>
      <c r="L698" s="121"/>
      <c r="M698" s="121"/>
      <c r="N698" s="121"/>
      <c r="O698" s="121"/>
      <c r="P698" s="121"/>
      <c r="Q698" s="121"/>
      <c r="R698" s="121"/>
      <c r="S698" s="122"/>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9"/>
      <c r="BJ698" s="39"/>
      <c r="BK698" s="39"/>
      <c r="BL698" s="39"/>
      <c r="BM698" s="39"/>
      <c r="BN698" s="39"/>
      <c r="BO698" s="39"/>
      <c r="BP698" s="39"/>
      <c r="BQ698" s="39"/>
      <c r="BR698" s="39"/>
      <c r="BS698" s="39"/>
      <c r="BT698" s="39"/>
      <c r="BU698" s="39"/>
    </row>
    <row r="699" spans="1:73" ht="12" customHeight="1">
      <c r="A699" s="292" t="s">
        <v>286</v>
      </c>
      <c r="B699" s="297"/>
      <c r="C699" s="116" t="s">
        <v>288</v>
      </c>
      <c r="D699" s="123"/>
      <c r="E699" s="39"/>
      <c r="F699" s="39"/>
      <c r="G699" s="39"/>
      <c r="H699" s="39"/>
      <c r="I699" s="39"/>
      <c r="J699" s="39"/>
      <c r="K699" s="39"/>
      <c r="L699" s="39"/>
      <c r="M699" s="39"/>
      <c r="N699" s="39"/>
      <c r="O699" s="39"/>
      <c r="P699" s="39"/>
      <c r="Q699" s="39"/>
      <c r="R699" s="39"/>
      <c r="S699" s="124"/>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9"/>
      <c r="BJ699" s="39"/>
      <c r="BK699" s="39"/>
      <c r="BL699" s="39"/>
      <c r="BM699" s="39"/>
      <c r="BN699" s="39"/>
      <c r="BO699" s="39"/>
      <c r="BP699" s="39"/>
      <c r="BQ699" s="39"/>
      <c r="BR699" s="39"/>
      <c r="BS699" s="39"/>
      <c r="BT699" s="39"/>
      <c r="BU699" s="39"/>
    </row>
    <row r="700" spans="1:73" ht="12" customHeight="1">
      <c r="A700" s="292" t="s">
        <v>286</v>
      </c>
      <c r="B700" s="297"/>
      <c r="C700" s="116" t="s">
        <v>289</v>
      </c>
      <c r="D700" s="123"/>
      <c r="E700" s="39"/>
      <c r="F700" s="39"/>
      <c r="G700" s="39"/>
      <c r="H700" s="39"/>
      <c r="I700" s="39"/>
      <c r="J700" s="39"/>
      <c r="K700" s="39"/>
      <c r="L700" s="39"/>
      <c r="M700" s="39"/>
      <c r="N700" s="39"/>
      <c r="O700" s="39"/>
      <c r="P700" s="39"/>
      <c r="Q700" s="39"/>
      <c r="R700" s="39"/>
      <c r="S700" s="124"/>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9"/>
      <c r="BJ700" s="39"/>
      <c r="BK700" s="39"/>
      <c r="BL700" s="39"/>
      <c r="BM700" s="39"/>
      <c r="BN700" s="39"/>
      <c r="BO700" s="39"/>
      <c r="BP700" s="39"/>
      <c r="BQ700" s="39"/>
      <c r="BR700" s="39"/>
      <c r="BS700" s="39"/>
      <c r="BT700" s="39"/>
      <c r="BU700" s="39"/>
    </row>
    <row r="701" spans="1:73" ht="12" customHeight="1">
      <c r="A701" s="292" t="s">
        <v>286</v>
      </c>
      <c r="B701" s="297"/>
      <c r="C701" s="28" t="s">
        <v>290</v>
      </c>
      <c r="D701" s="120">
        <v>292</v>
      </c>
      <c r="E701" s="121">
        <v>198</v>
      </c>
      <c r="F701" s="121">
        <v>117</v>
      </c>
      <c r="G701" s="121">
        <v>42</v>
      </c>
      <c r="H701" s="121">
        <v>43</v>
      </c>
      <c r="I701" s="121">
        <v>24</v>
      </c>
      <c r="J701" s="121">
        <v>38</v>
      </c>
      <c r="K701" s="121">
        <v>38</v>
      </c>
      <c r="L701" s="121">
        <v>27</v>
      </c>
      <c r="M701" s="121">
        <v>24</v>
      </c>
      <c r="N701" s="121">
        <v>10</v>
      </c>
      <c r="O701" s="121">
        <v>12</v>
      </c>
      <c r="P701" s="121">
        <v>70</v>
      </c>
      <c r="Q701" s="121">
        <v>5</v>
      </c>
      <c r="R701" s="121">
        <v>4</v>
      </c>
      <c r="S701" s="122">
        <v>6</v>
      </c>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9"/>
      <c r="BJ701" s="39"/>
      <c r="BK701" s="39"/>
      <c r="BL701" s="39"/>
      <c r="BM701" s="39"/>
      <c r="BN701" s="39"/>
      <c r="BO701" s="39"/>
      <c r="BP701" s="39"/>
      <c r="BQ701" s="39"/>
      <c r="BR701" s="39"/>
      <c r="BS701" s="39"/>
      <c r="BT701" s="39"/>
      <c r="BU701" s="39"/>
    </row>
    <row r="702" spans="1:73" ht="12" customHeight="1">
      <c r="A702" s="292" t="s">
        <v>286</v>
      </c>
      <c r="B702" s="297"/>
      <c r="C702" s="116" t="s">
        <v>228</v>
      </c>
      <c r="D702" s="123"/>
      <c r="E702" s="39"/>
      <c r="F702" s="39"/>
      <c r="G702" s="39"/>
      <c r="H702" s="39"/>
      <c r="I702" s="39"/>
      <c r="J702" s="39"/>
      <c r="K702" s="39"/>
      <c r="L702" s="39"/>
      <c r="M702" s="39"/>
      <c r="N702" s="39"/>
      <c r="O702" s="39"/>
      <c r="P702" s="39"/>
      <c r="Q702" s="39"/>
      <c r="R702" s="39"/>
      <c r="S702" s="124"/>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9"/>
      <c r="BJ702" s="39"/>
      <c r="BK702" s="39"/>
      <c r="BL702" s="39"/>
      <c r="BM702" s="39"/>
      <c r="BN702" s="39"/>
      <c r="BO702" s="39"/>
      <c r="BP702" s="39"/>
      <c r="BQ702" s="39"/>
      <c r="BR702" s="39"/>
      <c r="BS702" s="39"/>
      <c r="BT702" s="39"/>
      <c r="BU702" s="39"/>
    </row>
    <row r="703" spans="1:73" ht="12" customHeight="1">
      <c r="A703" s="292" t="s">
        <v>286</v>
      </c>
      <c r="B703" s="297"/>
      <c r="C703" s="116" t="s">
        <v>229</v>
      </c>
      <c r="D703" s="123"/>
      <c r="E703" s="39"/>
      <c r="F703" s="39"/>
      <c r="G703" s="39"/>
      <c r="H703" s="39"/>
      <c r="I703" s="39"/>
      <c r="J703" s="39"/>
      <c r="K703" s="39"/>
      <c r="L703" s="39"/>
      <c r="M703" s="39"/>
      <c r="N703" s="39"/>
      <c r="O703" s="39"/>
      <c r="P703" s="39"/>
      <c r="Q703" s="39"/>
      <c r="R703" s="39"/>
      <c r="S703" s="124"/>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9"/>
      <c r="BJ703" s="39"/>
      <c r="BK703" s="39"/>
      <c r="BL703" s="39"/>
      <c r="BM703" s="39"/>
      <c r="BN703" s="39"/>
      <c r="BO703" s="39"/>
      <c r="BP703" s="39"/>
      <c r="BQ703" s="39"/>
      <c r="BR703" s="39"/>
      <c r="BS703" s="39"/>
      <c r="BT703" s="39"/>
      <c r="BU703" s="39"/>
    </row>
    <row r="704" spans="1:73" ht="12" customHeight="1">
      <c r="A704" s="292" t="s">
        <v>286</v>
      </c>
      <c r="B704" s="297"/>
      <c r="C704" s="116" t="s">
        <v>230</v>
      </c>
      <c r="D704" s="123"/>
      <c r="E704" s="39"/>
      <c r="F704" s="39"/>
      <c r="G704" s="39"/>
      <c r="H704" s="39"/>
      <c r="I704" s="39"/>
      <c r="J704" s="39"/>
      <c r="K704" s="39"/>
      <c r="L704" s="39"/>
      <c r="M704" s="39"/>
      <c r="N704" s="39"/>
      <c r="O704" s="39"/>
      <c r="P704" s="39"/>
      <c r="Q704" s="39"/>
      <c r="R704" s="39"/>
      <c r="S704" s="124"/>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39"/>
      <c r="BK704" s="39"/>
      <c r="BL704" s="39"/>
      <c r="BM704" s="39"/>
      <c r="BN704" s="39"/>
      <c r="BO704" s="39"/>
      <c r="BP704" s="39"/>
      <c r="BQ704" s="39"/>
      <c r="BR704" s="39"/>
      <c r="BS704" s="39"/>
      <c r="BT704" s="39"/>
      <c r="BU704" s="39"/>
    </row>
    <row r="705" spans="1:73" ht="12" customHeight="1">
      <c r="A705" s="292" t="s">
        <v>286</v>
      </c>
      <c r="B705" s="297"/>
      <c r="C705" s="116" t="s">
        <v>231</v>
      </c>
      <c r="D705" s="123"/>
      <c r="E705" s="39"/>
      <c r="F705" s="39"/>
      <c r="G705" s="39"/>
      <c r="H705" s="39"/>
      <c r="I705" s="39"/>
      <c r="J705" s="39"/>
      <c r="K705" s="39"/>
      <c r="L705" s="39"/>
      <c r="M705" s="39"/>
      <c r="N705" s="39"/>
      <c r="O705" s="39"/>
      <c r="P705" s="39"/>
      <c r="Q705" s="39"/>
      <c r="R705" s="39"/>
      <c r="S705" s="124"/>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9"/>
      <c r="BJ705" s="39"/>
      <c r="BK705" s="39"/>
      <c r="BL705" s="39"/>
      <c r="BM705" s="39"/>
      <c r="BN705" s="39"/>
      <c r="BO705" s="39"/>
      <c r="BP705" s="39"/>
      <c r="BQ705" s="39"/>
      <c r="BR705" s="39"/>
      <c r="BS705" s="39"/>
      <c r="BT705" s="39"/>
      <c r="BU705" s="39"/>
    </row>
    <row r="706" spans="1:73" ht="12" customHeight="1">
      <c r="A706" s="292" t="s">
        <v>286</v>
      </c>
      <c r="B706" s="297"/>
      <c r="C706" s="116" t="s">
        <v>232</v>
      </c>
      <c r="D706" s="123"/>
      <c r="E706" s="39"/>
      <c r="F706" s="39"/>
      <c r="G706" s="39"/>
      <c r="H706" s="39"/>
      <c r="I706" s="39"/>
      <c r="J706" s="39"/>
      <c r="K706" s="39"/>
      <c r="L706" s="39"/>
      <c r="M706" s="39"/>
      <c r="N706" s="39"/>
      <c r="O706" s="39"/>
      <c r="P706" s="39"/>
      <c r="Q706" s="39"/>
      <c r="R706" s="39"/>
      <c r="S706" s="124"/>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c r="BR706" s="39"/>
      <c r="BS706" s="39"/>
      <c r="BT706" s="39"/>
      <c r="BU706" s="39"/>
    </row>
    <row r="707" spans="1:73" ht="12" customHeight="1">
      <c r="A707" s="292" t="s">
        <v>286</v>
      </c>
      <c r="B707" s="297"/>
      <c r="C707" s="116" t="s">
        <v>233</v>
      </c>
      <c r="D707" s="123"/>
      <c r="E707" s="39"/>
      <c r="F707" s="39"/>
      <c r="G707" s="39"/>
      <c r="H707" s="39"/>
      <c r="I707" s="39"/>
      <c r="J707" s="39"/>
      <c r="K707" s="39"/>
      <c r="L707" s="39"/>
      <c r="M707" s="39"/>
      <c r="N707" s="39"/>
      <c r="O707" s="39"/>
      <c r="P707" s="39"/>
      <c r="Q707" s="39"/>
      <c r="R707" s="39"/>
      <c r="S707" s="124"/>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9"/>
      <c r="BJ707" s="39"/>
      <c r="BK707" s="39"/>
      <c r="BL707" s="39"/>
      <c r="BM707" s="39"/>
      <c r="BN707" s="39"/>
      <c r="BO707" s="39"/>
      <c r="BP707" s="39"/>
      <c r="BQ707" s="39"/>
      <c r="BR707" s="39"/>
      <c r="BS707" s="39"/>
      <c r="BT707" s="39"/>
      <c r="BU707" s="39"/>
    </row>
    <row r="708" spans="1:73" ht="12" customHeight="1">
      <c r="A708" s="292" t="s">
        <v>286</v>
      </c>
      <c r="B708" s="297"/>
      <c r="C708" s="157" t="s">
        <v>234</v>
      </c>
      <c r="D708" s="147"/>
      <c r="E708" s="148"/>
      <c r="F708" s="148"/>
      <c r="G708" s="148"/>
      <c r="H708" s="148"/>
      <c r="I708" s="148"/>
      <c r="J708" s="148"/>
      <c r="K708" s="148"/>
      <c r="L708" s="148"/>
      <c r="M708" s="148"/>
      <c r="N708" s="148"/>
      <c r="O708" s="148"/>
      <c r="P708" s="148"/>
      <c r="Q708" s="148"/>
      <c r="R708" s="148"/>
      <c r="S708" s="14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39"/>
      <c r="BK708" s="39"/>
      <c r="BL708" s="39"/>
      <c r="BM708" s="39"/>
      <c r="BN708" s="39"/>
      <c r="BO708" s="39"/>
      <c r="BP708" s="39"/>
      <c r="BQ708" s="39"/>
      <c r="BR708" s="39"/>
      <c r="BS708" s="39"/>
      <c r="BT708" s="39"/>
      <c r="BU708" s="39"/>
    </row>
    <row r="709" spans="1:73" ht="12" customHeight="1">
      <c r="A709" s="292" t="s">
        <v>286</v>
      </c>
      <c r="B709" s="297"/>
      <c r="C709" s="132" t="s">
        <v>10</v>
      </c>
      <c r="D709" s="123"/>
      <c r="E709" s="39"/>
      <c r="F709" s="39"/>
      <c r="G709" s="39"/>
      <c r="H709" s="39"/>
      <c r="I709" s="39"/>
      <c r="J709" s="39"/>
      <c r="K709" s="39"/>
      <c r="L709" s="39"/>
      <c r="M709" s="39"/>
      <c r="N709" s="39"/>
      <c r="O709" s="39"/>
      <c r="P709" s="39"/>
      <c r="Q709" s="39"/>
      <c r="R709" s="39"/>
      <c r="S709" s="124"/>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39"/>
      <c r="BK709" s="39"/>
      <c r="BL709" s="39"/>
      <c r="BM709" s="39"/>
      <c r="BN709" s="39"/>
      <c r="BO709" s="39"/>
      <c r="BP709" s="39"/>
      <c r="BQ709" s="39"/>
      <c r="BR709" s="39"/>
      <c r="BS709" s="39"/>
      <c r="BT709" s="39"/>
      <c r="BU709" s="39"/>
    </row>
    <row r="710" spans="1:73" ht="12" customHeight="1">
      <c r="A710" s="292" t="s">
        <v>286</v>
      </c>
      <c r="B710" s="297"/>
      <c r="C710" s="132" t="s">
        <v>11</v>
      </c>
      <c r="D710" s="123"/>
      <c r="E710" s="39"/>
      <c r="F710" s="39"/>
      <c r="G710" s="39"/>
      <c r="H710" s="39"/>
      <c r="I710" s="39"/>
      <c r="J710" s="39"/>
      <c r="K710" s="39"/>
      <c r="L710" s="39"/>
      <c r="M710" s="39"/>
      <c r="N710" s="39"/>
      <c r="O710" s="39"/>
      <c r="P710" s="39"/>
      <c r="Q710" s="39"/>
      <c r="R710" s="39"/>
      <c r="S710" s="124"/>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39"/>
      <c r="BK710" s="39"/>
      <c r="BL710" s="39"/>
      <c r="BM710" s="39"/>
      <c r="BN710" s="39"/>
      <c r="BO710" s="39"/>
      <c r="BP710" s="39"/>
      <c r="BQ710" s="39"/>
      <c r="BR710" s="39"/>
      <c r="BS710" s="39"/>
      <c r="BT710" s="39"/>
      <c r="BU710" s="39"/>
    </row>
    <row r="711" spans="1:73" ht="12" customHeight="1">
      <c r="A711" s="292" t="s">
        <v>286</v>
      </c>
      <c r="B711" s="297"/>
      <c r="C711" s="132" t="s">
        <v>237</v>
      </c>
      <c r="D711" s="123"/>
      <c r="E711" s="39"/>
      <c r="F711" s="39"/>
      <c r="G711" s="39"/>
      <c r="H711" s="39"/>
      <c r="I711" s="39"/>
      <c r="J711" s="39"/>
      <c r="K711" s="39"/>
      <c r="L711" s="39"/>
      <c r="M711" s="39"/>
      <c r="N711" s="39"/>
      <c r="O711" s="39"/>
      <c r="P711" s="39"/>
      <c r="Q711" s="39"/>
      <c r="R711" s="39"/>
      <c r="S711" s="124"/>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9"/>
      <c r="BJ711" s="39"/>
      <c r="BK711" s="39"/>
      <c r="BL711" s="39"/>
      <c r="BM711" s="39"/>
      <c r="BN711" s="39"/>
      <c r="BO711" s="39"/>
      <c r="BP711" s="39"/>
      <c r="BQ711" s="39"/>
      <c r="BR711" s="39"/>
      <c r="BS711" s="39"/>
      <c r="BT711" s="39"/>
      <c r="BU711" s="39"/>
    </row>
    <row r="712" spans="1:73" ht="12" customHeight="1">
      <c r="A712" s="292" t="s">
        <v>286</v>
      </c>
      <c r="B712" s="297"/>
      <c r="C712" s="116" t="s">
        <v>13</v>
      </c>
      <c r="D712" s="123"/>
      <c r="E712" s="39"/>
      <c r="F712" s="39"/>
      <c r="G712" s="39"/>
      <c r="H712" s="39"/>
      <c r="I712" s="39"/>
      <c r="J712" s="39"/>
      <c r="K712" s="39"/>
      <c r="L712" s="39"/>
      <c r="M712" s="39"/>
      <c r="N712" s="39"/>
      <c r="O712" s="39"/>
      <c r="P712" s="39"/>
      <c r="Q712" s="39"/>
      <c r="R712" s="39"/>
      <c r="S712" s="124"/>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c r="BH712" s="39"/>
      <c r="BI712" s="39"/>
      <c r="BJ712" s="39"/>
      <c r="BK712" s="39"/>
      <c r="BL712" s="39"/>
      <c r="BM712" s="39"/>
      <c r="BN712" s="39"/>
      <c r="BO712" s="39"/>
      <c r="BP712" s="39"/>
      <c r="BQ712" s="39"/>
      <c r="BR712" s="39"/>
      <c r="BS712" s="39"/>
      <c r="BT712" s="39"/>
      <c r="BU712" s="39"/>
    </row>
    <row r="713" spans="1:73" ht="12" customHeight="1">
      <c r="A713" s="292" t="s">
        <v>286</v>
      </c>
      <c r="B713" s="297"/>
      <c r="C713" s="132" t="s">
        <v>238</v>
      </c>
      <c r="D713" s="123"/>
      <c r="E713" s="39"/>
      <c r="F713" s="39"/>
      <c r="G713" s="39"/>
      <c r="H713" s="39"/>
      <c r="I713" s="39"/>
      <c r="J713" s="39"/>
      <c r="K713" s="39"/>
      <c r="L713" s="39"/>
      <c r="M713" s="39"/>
      <c r="N713" s="39"/>
      <c r="O713" s="39"/>
      <c r="P713" s="39"/>
      <c r="Q713" s="39"/>
      <c r="R713" s="39"/>
      <c r="S713" s="124"/>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9"/>
      <c r="BJ713" s="39"/>
      <c r="BK713" s="39"/>
      <c r="BL713" s="39"/>
      <c r="BM713" s="39"/>
      <c r="BN713" s="39"/>
      <c r="BO713" s="39"/>
      <c r="BP713" s="39"/>
      <c r="BQ713" s="39"/>
      <c r="BR713" s="39"/>
      <c r="BS713" s="39"/>
      <c r="BT713" s="39"/>
      <c r="BU713" s="39"/>
    </row>
    <row r="714" spans="1:73" ht="12" customHeight="1">
      <c r="A714" s="292" t="s">
        <v>286</v>
      </c>
      <c r="B714" s="297"/>
      <c r="C714" s="120" t="s">
        <v>291</v>
      </c>
      <c r="D714" s="120"/>
      <c r="E714" s="121"/>
      <c r="F714" s="121"/>
      <c r="G714" s="121"/>
      <c r="H714" s="121"/>
      <c r="I714" s="121"/>
      <c r="J714" s="121"/>
      <c r="K714" s="121"/>
      <c r="L714" s="121"/>
      <c r="M714" s="121"/>
      <c r="N714" s="121"/>
      <c r="O714" s="121"/>
      <c r="P714" s="121"/>
      <c r="Q714" s="121"/>
      <c r="R714" s="121"/>
      <c r="S714" s="122"/>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39"/>
      <c r="BK714" s="39"/>
      <c r="BL714" s="39"/>
      <c r="BM714" s="39"/>
      <c r="BN714" s="39"/>
      <c r="BO714" s="39"/>
      <c r="BP714" s="39"/>
      <c r="BQ714" s="39"/>
      <c r="BR714" s="39"/>
      <c r="BS714" s="39"/>
      <c r="BT714" s="39"/>
      <c r="BU714" s="39"/>
    </row>
    <row r="715" spans="1:73" ht="12" customHeight="1">
      <c r="A715" s="292" t="s">
        <v>286</v>
      </c>
      <c r="B715" s="297"/>
      <c r="C715" s="120" t="s">
        <v>292</v>
      </c>
      <c r="D715" s="120"/>
      <c r="E715" s="121"/>
      <c r="F715" s="121"/>
      <c r="G715" s="121"/>
      <c r="H715" s="121"/>
      <c r="I715" s="121"/>
      <c r="J715" s="121"/>
      <c r="K715" s="121"/>
      <c r="L715" s="121"/>
      <c r="M715" s="121"/>
      <c r="N715" s="121"/>
      <c r="O715" s="121"/>
      <c r="P715" s="121"/>
      <c r="Q715" s="121"/>
      <c r="R715" s="121"/>
      <c r="S715" s="122"/>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c r="BH715" s="39"/>
      <c r="BI715" s="39"/>
      <c r="BJ715" s="39"/>
      <c r="BK715" s="39"/>
      <c r="BL715" s="39"/>
      <c r="BM715" s="39"/>
      <c r="BN715" s="39"/>
      <c r="BO715" s="39"/>
      <c r="BP715" s="39"/>
      <c r="BQ715" s="39"/>
      <c r="BR715" s="39"/>
      <c r="BS715" s="39"/>
      <c r="BT715" s="39"/>
      <c r="BU715" s="39"/>
    </row>
    <row r="716" spans="1:73" ht="12" customHeight="1">
      <c r="A716" s="292" t="s">
        <v>286</v>
      </c>
      <c r="B716" s="297"/>
      <c r="C716" s="120" t="s">
        <v>293</v>
      </c>
      <c r="D716" s="120"/>
      <c r="E716" s="121"/>
      <c r="F716" s="121"/>
      <c r="G716" s="121"/>
      <c r="H716" s="121"/>
      <c r="I716" s="121"/>
      <c r="J716" s="121"/>
      <c r="K716" s="121"/>
      <c r="L716" s="121"/>
      <c r="M716" s="121"/>
      <c r="N716" s="121"/>
      <c r="O716" s="121"/>
      <c r="P716" s="121"/>
      <c r="Q716" s="121"/>
      <c r="R716" s="121"/>
      <c r="S716" s="122"/>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c r="BH716" s="39"/>
      <c r="BI716" s="39"/>
      <c r="BJ716" s="39"/>
      <c r="BK716" s="39"/>
      <c r="BL716" s="39"/>
      <c r="BM716" s="39"/>
      <c r="BN716" s="39"/>
      <c r="BO716" s="39"/>
      <c r="BP716" s="39"/>
      <c r="BQ716" s="39"/>
      <c r="BR716" s="39"/>
      <c r="BS716" s="39"/>
      <c r="BT716" s="39"/>
      <c r="BU716" s="39"/>
    </row>
    <row r="717" spans="1:73" ht="12" customHeight="1">
      <c r="A717" s="292" t="s">
        <v>286</v>
      </c>
      <c r="B717" s="297"/>
      <c r="C717" s="120" t="s">
        <v>294</v>
      </c>
      <c r="D717" s="120"/>
      <c r="E717" s="121"/>
      <c r="F717" s="121"/>
      <c r="G717" s="121"/>
      <c r="H717" s="121"/>
      <c r="I717" s="121"/>
      <c r="J717" s="121"/>
      <c r="K717" s="121"/>
      <c r="L717" s="121"/>
      <c r="M717" s="121"/>
      <c r="N717" s="121"/>
      <c r="O717" s="121"/>
      <c r="P717" s="121"/>
      <c r="Q717" s="121"/>
      <c r="R717" s="121"/>
      <c r="S717" s="122"/>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c r="BG717" s="39"/>
      <c r="BH717" s="39"/>
      <c r="BI717" s="39"/>
      <c r="BJ717" s="39"/>
      <c r="BK717" s="39"/>
      <c r="BL717" s="39"/>
      <c r="BM717" s="39"/>
      <c r="BN717" s="39"/>
      <c r="BO717" s="39"/>
      <c r="BP717" s="39"/>
      <c r="BQ717" s="39"/>
      <c r="BR717" s="39"/>
      <c r="BS717" s="39"/>
      <c r="BT717" s="39"/>
      <c r="BU717" s="39"/>
    </row>
    <row r="718" spans="1:73" ht="12" customHeight="1">
      <c r="A718" s="292" t="s">
        <v>286</v>
      </c>
      <c r="B718" s="297"/>
      <c r="C718" s="120" t="s">
        <v>295</v>
      </c>
      <c r="D718" s="120"/>
      <c r="E718" s="40"/>
      <c r="F718" s="40"/>
      <c r="G718" s="40"/>
      <c r="H718" s="40"/>
      <c r="I718" s="40"/>
      <c r="J718" s="40"/>
      <c r="K718" s="40"/>
      <c r="L718" s="40"/>
      <c r="M718" s="40"/>
      <c r="N718" s="40"/>
      <c r="O718" s="40"/>
      <c r="P718" s="40"/>
      <c r="Q718" s="40"/>
      <c r="R718" s="40"/>
      <c r="S718" s="122"/>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c r="BG718" s="39"/>
      <c r="BH718" s="39"/>
      <c r="BI718" s="39"/>
      <c r="BJ718" s="39"/>
      <c r="BK718" s="39"/>
      <c r="BL718" s="39"/>
      <c r="BM718" s="39"/>
      <c r="BN718" s="39"/>
      <c r="BO718" s="39"/>
      <c r="BP718" s="39"/>
      <c r="BQ718" s="39"/>
      <c r="BR718" s="39"/>
      <c r="BS718" s="39"/>
      <c r="BT718" s="39"/>
      <c r="BU718" s="39"/>
    </row>
    <row r="719" spans="1:73" ht="12" customHeight="1">
      <c r="A719" s="292" t="s">
        <v>286</v>
      </c>
      <c r="B719" s="297"/>
      <c r="C719" s="120" t="s">
        <v>296</v>
      </c>
      <c r="D719" s="120"/>
      <c r="E719" s="40"/>
      <c r="F719" s="40"/>
      <c r="G719" s="40"/>
      <c r="H719" s="40"/>
      <c r="I719" s="40"/>
      <c r="J719" s="40"/>
      <c r="K719" s="40"/>
      <c r="L719" s="40"/>
      <c r="M719" s="40"/>
      <c r="N719" s="40"/>
      <c r="O719" s="40"/>
      <c r="P719" s="40"/>
      <c r="Q719" s="40"/>
      <c r="R719" s="40"/>
      <c r="S719" s="122"/>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c r="BG719" s="39"/>
      <c r="BH719" s="39"/>
      <c r="BI719" s="39"/>
      <c r="BJ719" s="39"/>
      <c r="BK719" s="39"/>
      <c r="BL719" s="39"/>
      <c r="BM719" s="39"/>
      <c r="BN719" s="39"/>
      <c r="BO719" s="39"/>
      <c r="BP719" s="39"/>
      <c r="BQ719" s="39"/>
      <c r="BR719" s="39"/>
      <c r="BS719" s="39"/>
      <c r="BT719" s="39"/>
      <c r="BU719" s="39"/>
    </row>
    <row r="720" spans="1:73" ht="12" customHeight="1">
      <c r="A720" s="292" t="s">
        <v>286</v>
      </c>
      <c r="B720" s="297"/>
      <c r="C720" s="120" t="s">
        <v>48</v>
      </c>
      <c r="D720" s="120"/>
      <c r="E720" s="40"/>
      <c r="F720" s="40"/>
      <c r="G720" s="40"/>
      <c r="H720" s="40"/>
      <c r="I720" s="40"/>
      <c r="J720" s="40"/>
      <c r="K720" s="40"/>
      <c r="L720" s="40"/>
      <c r="M720" s="40"/>
      <c r="N720" s="40"/>
      <c r="O720" s="40"/>
      <c r="P720" s="40"/>
      <c r="Q720" s="40"/>
      <c r="R720" s="40"/>
      <c r="S720" s="122"/>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c r="BG720" s="39"/>
      <c r="BH720" s="39"/>
      <c r="BI720" s="39"/>
      <c r="BJ720" s="39"/>
      <c r="BK720" s="39"/>
      <c r="BL720" s="39"/>
      <c r="BM720" s="39"/>
      <c r="BN720" s="39"/>
      <c r="BO720" s="39"/>
      <c r="BP720" s="39"/>
      <c r="BQ720" s="39"/>
      <c r="BR720" s="39"/>
      <c r="BS720" s="39"/>
      <c r="BT720" s="39"/>
      <c r="BU720" s="39"/>
    </row>
    <row r="721" spans="1:73" ht="12" customHeight="1">
      <c r="A721" s="292" t="s">
        <v>286</v>
      </c>
      <c r="B721" s="297"/>
      <c r="C721" s="120" t="s">
        <v>49</v>
      </c>
      <c r="D721" s="120"/>
      <c r="E721" s="40"/>
      <c r="F721" s="40"/>
      <c r="G721" s="40"/>
      <c r="H721" s="40"/>
      <c r="I721" s="40"/>
      <c r="J721" s="40"/>
      <c r="K721" s="40"/>
      <c r="L721" s="40"/>
      <c r="M721" s="40"/>
      <c r="N721" s="40"/>
      <c r="O721" s="40"/>
      <c r="P721" s="40"/>
      <c r="Q721" s="40"/>
      <c r="R721" s="40"/>
      <c r="S721" s="122"/>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c r="BK721" s="39"/>
      <c r="BL721" s="39"/>
      <c r="BM721" s="39"/>
      <c r="BN721" s="39"/>
      <c r="BO721" s="39"/>
      <c r="BP721" s="39"/>
      <c r="BQ721" s="39"/>
      <c r="BR721" s="39"/>
      <c r="BS721" s="39"/>
      <c r="BT721" s="39"/>
      <c r="BU721" s="39"/>
    </row>
    <row r="722" spans="1:73" ht="12" customHeight="1">
      <c r="A722" s="292" t="s">
        <v>286</v>
      </c>
      <c r="B722" s="297"/>
      <c r="C722" s="132" t="s">
        <v>297</v>
      </c>
      <c r="D722" s="123"/>
      <c r="E722" s="39"/>
      <c r="F722" s="39"/>
      <c r="G722" s="39"/>
      <c r="H722" s="39"/>
      <c r="I722" s="39"/>
      <c r="J722" s="39"/>
      <c r="K722" s="39"/>
      <c r="L722" s="39"/>
      <c r="M722" s="39"/>
      <c r="N722" s="39"/>
      <c r="O722" s="39"/>
      <c r="P722" s="39"/>
      <c r="Q722" s="39"/>
      <c r="R722" s="39"/>
      <c r="S722" s="124"/>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c r="BH722" s="39"/>
      <c r="BI722" s="39"/>
      <c r="BJ722" s="39"/>
      <c r="BK722" s="39"/>
      <c r="BL722" s="39"/>
      <c r="BM722" s="39"/>
      <c r="BN722" s="39"/>
      <c r="BO722" s="39"/>
      <c r="BP722" s="39"/>
      <c r="BQ722" s="39"/>
      <c r="BR722" s="39"/>
      <c r="BS722" s="39"/>
      <c r="BT722" s="39"/>
      <c r="BU722" s="39"/>
    </row>
    <row r="723" spans="1:73" ht="12" customHeight="1">
      <c r="A723" s="292" t="s">
        <v>286</v>
      </c>
      <c r="B723" s="297"/>
      <c r="C723" s="132" t="s">
        <v>298</v>
      </c>
      <c r="D723" s="123"/>
      <c r="E723" s="39"/>
      <c r="F723" s="39"/>
      <c r="G723" s="39"/>
      <c r="H723" s="39"/>
      <c r="I723" s="39"/>
      <c r="J723" s="39"/>
      <c r="K723" s="39"/>
      <c r="L723" s="39"/>
      <c r="M723" s="39"/>
      <c r="N723" s="39"/>
      <c r="O723" s="39"/>
      <c r="P723" s="39"/>
      <c r="Q723" s="39"/>
      <c r="R723" s="39"/>
      <c r="S723" s="124"/>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c r="BG723" s="39"/>
      <c r="BH723" s="39"/>
      <c r="BI723" s="39"/>
      <c r="BJ723" s="39"/>
      <c r="BK723" s="39"/>
      <c r="BL723" s="39"/>
      <c r="BM723" s="39"/>
      <c r="BN723" s="39"/>
      <c r="BO723" s="39"/>
      <c r="BP723" s="39"/>
      <c r="BQ723" s="39"/>
      <c r="BR723" s="39"/>
      <c r="BS723" s="39"/>
      <c r="BT723" s="39"/>
      <c r="BU723" s="39"/>
    </row>
    <row r="724" spans="1:73" ht="12" customHeight="1">
      <c r="A724" s="292" t="s">
        <v>286</v>
      </c>
      <c r="B724" s="297"/>
      <c r="C724" s="132" t="s">
        <v>299</v>
      </c>
      <c r="D724" s="123"/>
      <c r="E724" s="39"/>
      <c r="F724" s="39"/>
      <c r="G724" s="39"/>
      <c r="H724" s="39"/>
      <c r="I724" s="39"/>
      <c r="J724" s="39"/>
      <c r="K724" s="39"/>
      <c r="L724" s="39"/>
      <c r="M724" s="39"/>
      <c r="N724" s="39"/>
      <c r="O724" s="39"/>
      <c r="P724" s="39"/>
      <c r="Q724" s="39"/>
      <c r="R724" s="39"/>
      <c r="S724" s="124"/>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c r="BH724" s="39"/>
      <c r="BI724" s="39"/>
      <c r="BJ724" s="39"/>
      <c r="BK724" s="39"/>
      <c r="BL724" s="39"/>
      <c r="BM724" s="39"/>
      <c r="BN724" s="39"/>
      <c r="BO724" s="39"/>
      <c r="BP724" s="39"/>
      <c r="BQ724" s="39"/>
      <c r="BR724" s="39"/>
      <c r="BS724" s="39"/>
      <c r="BT724" s="39"/>
      <c r="BU724" s="39"/>
    </row>
    <row r="725" spans="1:73" ht="12" customHeight="1">
      <c r="A725" s="292" t="s">
        <v>286</v>
      </c>
      <c r="B725" s="297"/>
      <c r="C725" s="132" t="s">
        <v>300</v>
      </c>
      <c r="D725" s="123"/>
      <c r="E725" s="39"/>
      <c r="F725" s="39"/>
      <c r="G725" s="39"/>
      <c r="H725" s="39"/>
      <c r="I725" s="39"/>
      <c r="J725" s="39"/>
      <c r="K725" s="39"/>
      <c r="L725" s="39"/>
      <c r="M725" s="39"/>
      <c r="N725" s="39"/>
      <c r="O725" s="39"/>
      <c r="P725" s="39"/>
      <c r="Q725" s="39"/>
      <c r="R725" s="39"/>
      <c r="S725" s="124"/>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c r="BR725" s="39"/>
      <c r="BS725" s="39"/>
      <c r="BT725" s="39"/>
      <c r="BU725" s="39"/>
    </row>
    <row r="726" spans="1:73" ht="12" customHeight="1">
      <c r="A726" s="292" t="s">
        <v>286</v>
      </c>
      <c r="B726" s="297"/>
      <c r="C726" s="28" t="s">
        <v>37</v>
      </c>
      <c r="D726" s="120"/>
      <c r="E726" s="121"/>
      <c r="F726" s="121"/>
      <c r="G726" s="121"/>
      <c r="H726" s="121"/>
      <c r="I726" s="121"/>
      <c r="J726" s="121"/>
      <c r="K726" s="121"/>
      <c r="L726" s="121"/>
      <c r="M726" s="121"/>
      <c r="N726" s="121"/>
      <c r="O726" s="121"/>
      <c r="P726" s="121"/>
      <c r="Q726" s="121"/>
      <c r="R726" s="121"/>
      <c r="S726" s="122"/>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c r="BG726" s="39"/>
      <c r="BH726" s="39"/>
      <c r="BI726" s="39"/>
      <c r="BJ726" s="39"/>
      <c r="BK726" s="39"/>
      <c r="BL726" s="39"/>
      <c r="BM726" s="39"/>
      <c r="BN726" s="39"/>
      <c r="BO726" s="39"/>
      <c r="BP726" s="39"/>
      <c r="BQ726" s="39"/>
      <c r="BR726" s="39"/>
      <c r="BS726" s="39"/>
      <c r="BT726" s="39"/>
      <c r="BU726" s="39"/>
    </row>
    <row r="727" spans="1:73" ht="12" customHeight="1">
      <c r="A727" s="292" t="s">
        <v>286</v>
      </c>
      <c r="B727" s="297"/>
      <c r="C727" s="28" t="s">
        <v>38</v>
      </c>
      <c r="D727" s="120"/>
      <c r="E727" s="121"/>
      <c r="F727" s="121"/>
      <c r="G727" s="121"/>
      <c r="H727" s="121"/>
      <c r="I727" s="121"/>
      <c r="J727" s="121"/>
      <c r="K727" s="121"/>
      <c r="L727" s="121"/>
      <c r="M727" s="121"/>
      <c r="N727" s="121"/>
      <c r="O727" s="121"/>
      <c r="P727" s="121"/>
      <c r="Q727" s="121"/>
      <c r="R727" s="121"/>
      <c r="S727" s="122"/>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c r="BG727" s="39"/>
      <c r="BH727" s="39"/>
      <c r="BI727" s="39"/>
      <c r="BJ727" s="39"/>
      <c r="BK727" s="39"/>
      <c r="BL727" s="39"/>
      <c r="BM727" s="39"/>
      <c r="BN727" s="39"/>
      <c r="BO727" s="39"/>
      <c r="BP727" s="39"/>
      <c r="BQ727" s="39"/>
      <c r="BR727" s="39"/>
      <c r="BS727" s="39"/>
      <c r="BT727" s="39"/>
      <c r="BU727" s="39"/>
    </row>
    <row r="728" spans="1:73" ht="12" customHeight="1">
      <c r="A728" s="292" t="s">
        <v>286</v>
      </c>
      <c r="B728" s="297"/>
      <c r="C728" s="28" t="s">
        <v>39</v>
      </c>
      <c r="D728" s="120"/>
      <c r="E728" s="121"/>
      <c r="F728" s="121"/>
      <c r="G728" s="121"/>
      <c r="H728" s="121"/>
      <c r="I728" s="121"/>
      <c r="J728" s="121"/>
      <c r="K728" s="121"/>
      <c r="L728" s="121"/>
      <c r="M728" s="121"/>
      <c r="N728" s="121"/>
      <c r="O728" s="121"/>
      <c r="P728" s="121"/>
      <c r="Q728" s="121"/>
      <c r="R728" s="121"/>
      <c r="S728" s="122"/>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c r="BH728" s="39"/>
      <c r="BI728" s="39"/>
      <c r="BJ728" s="39"/>
      <c r="BK728" s="39"/>
      <c r="BL728" s="39"/>
      <c r="BM728" s="39"/>
      <c r="BN728" s="39"/>
      <c r="BO728" s="39"/>
      <c r="BP728" s="39"/>
      <c r="BQ728" s="39"/>
      <c r="BR728" s="39"/>
      <c r="BS728" s="39"/>
      <c r="BT728" s="39"/>
      <c r="BU728" s="39"/>
    </row>
    <row r="729" spans="1:73" ht="12" customHeight="1">
      <c r="A729" s="292" t="s">
        <v>286</v>
      </c>
      <c r="B729" s="297"/>
      <c r="C729" s="28" t="s">
        <v>40</v>
      </c>
      <c r="D729" s="120"/>
      <c r="E729" s="121"/>
      <c r="F729" s="121"/>
      <c r="G729" s="121"/>
      <c r="H729" s="121"/>
      <c r="I729" s="121"/>
      <c r="J729" s="121"/>
      <c r="K729" s="121"/>
      <c r="L729" s="121"/>
      <c r="M729" s="121"/>
      <c r="N729" s="121"/>
      <c r="O729" s="121"/>
      <c r="P729" s="121"/>
      <c r="Q729" s="121"/>
      <c r="R729" s="121"/>
      <c r="S729" s="122"/>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c r="BG729" s="39"/>
      <c r="BH729" s="39"/>
      <c r="BI729" s="39"/>
      <c r="BJ729" s="39"/>
      <c r="BK729" s="39"/>
      <c r="BL729" s="39"/>
      <c r="BM729" s="39"/>
      <c r="BN729" s="39"/>
      <c r="BO729" s="39"/>
      <c r="BP729" s="39"/>
      <c r="BQ729" s="39"/>
      <c r="BR729" s="39"/>
      <c r="BS729" s="39"/>
      <c r="BT729" s="39"/>
      <c r="BU729" s="39"/>
    </row>
    <row r="730" spans="1:73" ht="12" customHeight="1">
      <c r="A730" s="292" t="s">
        <v>286</v>
      </c>
      <c r="B730" s="17"/>
      <c r="C730" s="28" t="s">
        <v>41</v>
      </c>
      <c r="D730" s="125"/>
      <c r="E730" s="126"/>
      <c r="F730" s="126"/>
      <c r="G730" s="126"/>
      <c r="H730" s="126"/>
      <c r="I730" s="126"/>
      <c r="J730" s="126"/>
      <c r="K730" s="126"/>
      <c r="L730" s="126"/>
      <c r="M730" s="126"/>
      <c r="N730" s="126"/>
      <c r="O730" s="126"/>
      <c r="P730" s="126"/>
      <c r="Q730" s="126"/>
      <c r="R730" s="126"/>
      <c r="S730" s="128"/>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c r="BG730" s="39"/>
      <c r="BH730" s="39"/>
      <c r="BI730" s="39"/>
      <c r="BJ730" s="39"/>
      <c r="BK730" s="39"/>
      <c r="BL730" s="39"/>
      <c r="BM730" s="39"/>
      <c r="BN730" s="39"/>
      <c r="BO730" s="39"/>
      <c r="BP730" s="39"/>
      <c r="BQ730" s="39"/>
      <c r="BR730" s="39"/>
      <c r="BS730" s="39"/>
      <c r="BT730" s="39"/>
      <c r="BU730" s="39"/>
    </row>
    <row r="731" spans="1:73" ht="12" hidden="1" customHeight="1">
      <c r="A731" s="292" t="s">
        <v>286</v>
      </c>
      <c r="B731" s="296" t="s">
        <v>137</v>
      </c>
      <c r="C731" s="155" t="s">
        <v>191</v>
      </c>
      <c r="D731" s="156"/>
      <c r="E731" s="117"/>
      <c r="F731" s="117"/>
      <c r="G731" s="117"/>
      <c r="H731" s="117"/>
      <c r="I731" s="117"/>
      <c r="J731" s="117"/>
      <c r="K731" s="117"/>
      <c r="L731" s="117"/>
      <c r="M731" s="117"/>
      <c r="N731" s="117"/>
      <c r="O731" s="117"/>
      <c r="P731" s="117"/>
      <c r="Q731" s="117"/>
      <c r="R731" s="117"/>
      <c r="S731" s="11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c r="BG731" s="39"/>
      <c r="BH731" s="39"/>
      <c r="BI731" s="39"/>
      <c r="BJ731" s="39"/>
      <c r="BK731" s="39"/>
      <c r="BL731" s="39"/>
      <c r="BM731" s="39"/>
      <c r="BN731" s="39"/>
      <c r="BO731" s="39"/>
      <c r="BP731" s="39"/>
      <c r="BQ731" s="39"/>
      <c r="BR731" s="39"/>
      <c r="BS731" s="39"/>
      <c r="BT731" s="39"/>
      <c r="BU731" s="39"/>
    </row>
    <row r="732" spans="1:73" ht="12" hidden="1" customHeight="1">
      <c r="A732" s="292" t="s">
        <v>286</v>
      </c>
      <c r="B732" s="297"/>
      <c r="C732" s="116" t="s">
        <v>227</v>
      </c>
      <c r="D732" s="123"/>
      <c r="E732" s="39"/>
      <c r="F732" s="39"/>
      <c r="G732" s="39"/>
      <c r="H732" s="39"/>
      <c r="I732" s="39"/>
      <c r="J732" s="39"/>
      <c r="K732" s="39"/>
      <c r="L732" s="39"/>
      <c r="M732" s="39"/>
      <c r="N732" s="39"/>
      <c r="O732" s="39"/>
      <c r="P732" s="39"/>
      <c r="Q732" s="39"/>
      <c r="R732" s="39"/>
      <c r="S732" s="124"/>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c r="BG732" s="39"/>
      <c r="BH732" s="39"/>
      <c r="BI732" s="39"/>
      <c r="BJ732" s="39"/>
      <c r="BK732" s="39"/>
      <c r="BL732" s="39"/>
      <c r="BM732" s="39"/>
      <c r="BN732" s="39"/>
      <c r="BO732" s="39"/>
      <c r="BP732" s="39"/>
      <c r="BQ732" s="39"/>
      <c r="BR732" s="39"/>
      <c r="BS732" s="39"/>
      <c r="BT732" s="39"/>
      <c r="BU732" s="39"/>
    </row>
    <row r="733" spans="1:73" ht="12" hidden="1" customHeight="1">
      <c r="A733" s="292" t="s">
        <v>286</v>
      </c>
      <c r="B733" s="297"/>
      <c r="C733" s="116" t="s">
        <v>223</v>
      </c>
      <c r="D733" s="123"/>
      <c r="E733" s="39"/>
      <c r="F733" s="39"/>
      <c r="G733" s="39"/>
      <c r="H733" s="39"/>
      <c r="I733" s="39"/>
      <c r="J733" s="39"/>
      <c r="K733" s="39"/>
      <c r="L733" s="39"/>
      <c r="M733" s="39"/>
      <c r="N733" s="39"/>
      <c r="O733" s="39"/>
      <c r="P733" s="39"/>
      <c r="Q733" s="39"/>
      <c r="R733" s="39"/>
      <c r="S733" s="124"/>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c r="BG733" s="39"/>
      <c r="BH733" s="39"/>
      <c r="BI733" s="39"/>
      <c r="BJ733" s="39"/>
      <c r="BK733" s="39"/>
      <c r="BL733" s="39"/>
      <c r="BM733" s="39"/>
      <c r="BN733" s="39"/>
      <c r="BO733" s="39"/>
      <c r="BP733" s="39"/>
      <c r="BQ733" s="39"/>
      <c r="BR733" s="39"/>
      <c r="BS733" s="39"/>
      <c r="BT733" s="39"/>
      <c r="BU733" s="39"/>
    </row>
    <row r="734" spans="1:73" ht="12" hidden="1" customHeight="1">
      <c r="A734" s="292" t="s">
        <v>286</v>
      </c>
      <c r="B734" s="297"/>
      <c r="C734" s="28" t="s">
        <v>216</v>
      </c>
      <c r="D734" s="120"/>
      <c r="E734" s="121"/>
      <c r="F734" s="121"/>
      <c r="G734" s="121"/>
      <c r="H734" s="121"/>
      <c r="I734" s="121"/>
      <c r="J734" s="121"/>
      <c r="K734" s="121"/>
      <c r="L734" s="121"/>
      <c r="M734" s="121"/>
      <c r="N734" s="121"/>
      <c r="O734" s="121"/>
      <c r="P734" s="121"/>
      <c r="Q734" s="121"/>
      <c r="R734" s="121"/>
      <c r="S734" s="122"/>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c r="BG734" s="39"/>
      <c r="BH734" s="39"/>
      <c r="BI734" s="39"/>
      <c r="BJ734" s="39"/>
      <c r="BK734" s="39"/>
      <c r="BL734" s="39"/>
      <c r="BM734" s="39"/>
      <c r="BN734" s="39"/>
      <c r="BO734" s="39"/>
      <c r="BP734" s="39"/>
      <c r="BQ734" s="39"/>
      <c r="BR734" s="39"/>
      <c r="BS734" s="39"/>
      <c r="BT734" s="39"/>
      <c r="BU734" s="39"/>
    </row>
    <row r="735" spans="1:73" ht="12" hidden="1" customHeight="1">
      <c r="A735" s="292" t="s">
        <v>286</v>
      </c>
      <c r="B735" s="297"/>
      <c r="C735" s="28" t="s">
        <v>217</v>
      </c>
      <c r="D735" s="120"/>
      <c r="E735" s="121"/>
      <c r="F735" s="121"/>
      <c r="G735" s="121"/>
      <c r="H735" s="121"/>
      <c r="I735" s="121"/>
      <c r="J735" s="121"/>
      <c r="K735" s="121"/>
      <c r="L735" s="121"/>
      <c r="M735" s="121"/>
      <c r="N735" s="121"/>
      <c r="O735" s="121"/>
      <c r="P735" s="121"/>
      <c r="Q735" s="121"/>
      <c r="R735" s="121"/>
      <c r="S735" s="122"/>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c r="BG735" s="39"/>
      <c r="BH735" s="39"/>
      <c r="BI735" s="39"/>
      <c r="BJ735" s="39"/>
      <c r="BK735" s="39"/>
      <c r="BL735" s="39"/>
      <c r="BM735" s="39"/>
      <c r="BN735" s="39"/>
      <c r="BO735" s="39"/>
      <c r="BP735" s="39"/>
      <c r="BQ735" s="39"/>
      <c r="BR735" s="39"/>
      <c r="BS735" s="39"/>
      <c r="BT735" s="39"/>
      <c r="BU735" s="39"/>
    </row>
    <row r="736" spans="1:73" ht="12" hidden="1" customHeight="1">
      <c r="A736" s="292" t="s">
        <v>286</v>
      </c>
      <c r="B736" s="297"/>
      <c r="C736" s="116" t="s">
        <v>288</v>
      </c>
      <c r="D736" s="123"/>
      <c r="E736" s="39"/>
      <c r="F736" s="39"/>
      <c r="G736" s="39"/>
      <c r="H736" s="39"/>
      <c r="I736" s="39"/>
      <c r="J736" s="39"/>
      <c r="K736" s="39"/>
      <c r="L736" s="39"/>
      <c r="M736" s="39"/>
      <c r="N736" s="39"/>
      <c r="O736" s="39"/>
      <c r="P736" s="39"/>
      <c r="Q736" s="39"/>
      <c r="R736" s="39"/>
      <c r="S736" s="124"/>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c r="BG736" s="39"/>
      <c r="BH736" s="39"/>
      <c r="BI736" s="39"/>
      <c r="BJ736" s="39"/>
      <c r="BK736" s="39"/>
      <c r="BL736" s="39"/>
      <c r="BM736" s="39"/>
      <c r="BN736" s="39"/>
      <c r="BO736" s="39"/>
      <c r="BP736" s="39"/>
      <c r="BQ736" s="39"/>
      <c r="BR736" s="39"/>
      <c r="BS736" s="39"/>
      <c r="BT736" s="39"/>
      <c r="BU736" s="39"/>
    </row>
    <row r="737" spans="1:73" ht="12" hidden="1" customHeight="1">
      <c r="A737" s="292" t="s">
        <v>286</v>
      </c>
      <c r="B737" s="297"/>
      <c r="C737" s="116" t="s">
        <v>289</v>
      </c>
      <c r="D737" s="123"/>
      <c r="E737" s="39"/>
      <c r="F737" s="39"/>
      <c r="G737" s="39"/>
      <c r="H737" s="39"/>
      <c r="I737" s="39"/>
      <c r="J737" s="39"/>
      <c r="K737" s="39"/>
      <c r="L737" s="39"/>
      <c r="M737" s="39"/>
      <c r="N737" s="39"/>
      <c r="O737" s="39"/>
      <c r="P737" s="39"/>
      <c r="Q737" s="39"/>
      <c r="R737" s="39"/>
      <c r="S737" s="124"/>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c r="BG737" s="39"/>
      <c r="BH737" s="39"/>
      <c r="BI737" s="39"/>
      <c r="BJ737" s="39"/>
      <c r="BK737" s="39"/>
      <c r="BL737" s="39"/>
      <c r="BM737" s="39"/>
      <c r="BN737" s="39"/>
      <c r="BO737" s="39"/>
      <c r="BP737" s="39"/>
      <c r="BQ737" s="39"/>
      <c r="BR737" s="39"/>
      <c r="BS737" s="39"/>
      <c r="BT737" s="39"/>
      <c r="BU737" s="39"/>
    </row>
    <row r="738" spans="1:73" ht="12" hidden="1" customHeight="1">
      <c r="A738" s="292" t="s">
        <v>286</v>
      </c>
      <c r="B738" s="297"/>
      <c r="C738" s="28" t="s">
        <v>290</v>
      </c>
      <c r="D738" s="120"/>
      <c r="E738" s="121"/>
      <c r="F738" s="121"/>
      <c r="G738" s="121"/>
      <c r="H738" s="121"/>
      <c r="I738" s="121"/>
      <c r="J738" s="121"/>
      <c r="K738" s="121"/>
      <c r="L738" s="121"/>
      <c r="M738" s="121"/>
      <c r="N738" s="121"/>
      <c r="O738" s="121"/>
      <c r="P738" s="121"/>
      <c r="Q738" s="121"/>
      <c r="R738" s="121"/>
      <c r="S738" s="122"/>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c r="BG738" s="39"/>
      <c r="BH738" s="39"/>
      <c r="BI738" s="39"/>
      <c r="BJ738" s="39"/>
      <c r="BK738" s="39"/>
      <c r="BL738" s="39"/>
      <c r="BM738" s="39"/>
      <c r="BN738" s="39"/>
      <c r="BO738" s="39"/>
      <c r="BP738" s="39"/>
      <c r="BQ738" s="39"/>
      <c r="BR738" s="39"/>
      <c r="BS738" s="39"/>
      <c r="BT738" s="39"/>
      <c r="BU738" s="39"/>
    </row>
    <row r="739" spans="1:73" ht="12" hidden="1" customHeight="1">
      <c r="A739" s="292" t="s">
        <v>286</v>
      </c>
      <c r="B739" s="297"/>
      <c r="C739" s="116" t="s">
        <v>228</v>
      </c>
      <c r="D739" s="123"/>
      <c r="E739" s="39"/>
      <c r="F739" s="39"/>
      <c r="G739" s="39"/>
      <c r="H739" s="39"/>
      <c r="I739" s="39"/>
      <c r="J739" s="39"/>
      <c r="K739" s="39"/>
      <c r="L739" s="39"/>
      <c r="M739" s="39"/>
      <c r="N739" s="39"/>
      <c r="O739" s="39"/>
      <c r="P739" s="39"/>
      <c r="Q739" s="39"/>
      <c r="R739" s="39"/>
      <c r="S739" s="124"/>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c r="BG739" s="39"/>
      <c r="BH739" s="39"/>
      <c r="BI739" s="39"/>
      <c r="BJ739" s="39"/>
      <c r="BK739" s="39"/>
      <c r="BL739" s="39"/>
      <c r="BM739" s="39"/>
      <c r="BN739" s="39"/>
      <c r="BO739" s="39"/>
      <c r="BP739" s="39"/>
      <c r="BQ739" s="39"/>
      <c r="BR739" s="39"/>
      <c r="BS739" s="39"/>
      <c r="BT739" s="39"/>
      <c r="BU739" s="39"/>
    </row>
    <row r="740" spans="1:73" ht="12" hidden="1" customHeight="1">
      <c r="A740" s="292" t="s">
        <v>286</v>
      </c>
      <c r="B740" s="297"/>
      <c r="C740" s="116" t="s">
        <v>229</v>
      </c>
      <c r="D740" s="123"/>
      <c r="E740" s="39"/>
      <c r="F740" s="39"/>
      <c r="G740" s="39"/>
      <c r="H740" s="39"/>
      <c r="I740" s="39"/>
      <c r="J740" s="39"/>
      <c r="K740" s="39"/>
      <c r="L740" s="39"/>
      <c r="M740" s="39"/>
      <c r="N740" s="39"/>
      <c r="O740" s="39"/>
      <c r="P740" s="39"/>
      <c r="Q740" s="39"/>
      <c r="R740" s="39"/>
      <c r="S740" s="124"/>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c r="BG740" s="39"/>
      <c r="BH740" s="39"/>
      <c r="BI740" s="39"/>
      <c r="BJ740" s="39"/>
      <c r="BK740" s="39"/>
      <c r="BL740" s="39"/>
      <c r="BM740" s="39"/>
      <c r="BN740" s="39"/>
      <c r="BO740" s="39"/>
      <c r="BP740" s="39"/>
      <c r="BQ740" s="39"/>
      <c r="BR740" s="39"/>
      <c r="BS740" s="39"/>
      <c r="BT740" s="39"/>
      <c r="BU740" s="39"/>
    </row>
    <row r="741" spans="1:73" ht="12" hidden="1" customHeight="1">
      <c r="A741" s="292" t="s">
        <v>286</v>
      </c>
      <c r="B741" s="297"/>
      <c r="C741" s="116" t="s">
        <v>230</v>
      </c>
      <c r="D741" s="123"/>
      <c r="E741" s="39"/>
      <c r="F741" s="39"/>
      <c r="G741" s="39"/>
      <c r="H741" s="39"/>
      <c r="I741" s="39"/>
      <c r="J741" s="39"/>
      <c r="K741" s="39"/>
      <c r="L741" s="39"/>
      <c r="M741" s="39"/>
      <c r="N741" s="39"/>
      <c r="O741" s="39"/>
      <c r="P741" s="39"/>
      <c r="Q741" s="39"/>
      <c r="R741" s="39"/>
      <c r="S741" s="124"/>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c r="BG741" s="39"/>
      <c r="BH741" s="39"/>
      <c r="BI741" s="39"/>
      <c r="BJ741" s="39"/>
      <c r="BK741" s="39"/>
      <c r="BL741" s="39"/>
      <c r="BM741" s="39"/>
      <c r="BN741" s="39"/>
      <c r="BO741" s="39"/>
      <c r="BP741" s="39"/>
      <c r="BQ741" s="39"/>
      <c r="BR741" s="39"/>
      <c r="BS741" s="39"/>
      <c r="BT741" s="39"/>
      <c r="BU741" s="39"/>
    </row>
    <row r="742" spans="1:73" ht="12" hidden="1" customHeight="1">
      <c r="A742" s="292" t="s">
        <v>286</v>
      </c>
      <c r="B742" s="297"/>
      <c r="C742" s="116" t="s">
        <v>231</v>
      </c>
      <c r="D742" s="123"/>
      <c r="E742" s="39"/>
      <c r="F742" s="39"/>
      <c r="G742" s="39"/>
      <c r="H742" s="39"/>
      <c r="I742" s="39"/>
      <c r="J742" s="39"/>
      <c r="K742" s="39"/>
      <c r="L742" s="39"/>
      <c r="M742" s="39"/>
      <c r="N742" s="39"/>
      <c r="O742" s="39"/>
      <c r="P742" s="39"/>
      <c r="Q742" s="39"/>
      <c r="R742" s="39"/>
      <c r="S742" s="124"/>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c r="BG742" s="39"/>
      <c r="BH742" s="39"/>
      <c r="BI742" s="39"/>
      <c r="BJ742" s="39"/>
      <c r="BK742" s="39"/>
      <c r="BL742" s="39"/>
      <c r="BM742" s="39"/>
      <c r="BN742" s="39"/>
      <c r="BO742" s="39"/>
      <c r="BP742" s="39"/>
      <c r="BQ742" s="39"/>
      <c r="BR742" s="39"/>
      <c r="BS742" s="39"/>
      <c r="BT742" s="39"/>
      <c r="BU742" s="39"/>
    </row>
    <row r="743" spans="1:73" ht="12" hidden="1" customHeight="1">
      <c r="A743" s="292" t="s">
        <v>286</v>
      </c>
      <c r="B743" s="297"/>
      <c r="C743" s="116" t="s">
        <v>232</v>
      </c>
      <c r="D743" s="123"/>
      <c r="E743" s="39"/>
      <c r="F743" s="39"/>
      <c r="G743" s="39"/>
      <c r="H743" s="39"/>
      <c r="I743" s="39"/>
      <c r="J743" s="39"/>
      <c r="K743" s="39"/>
      <c r="L743" s="39"/>
      <c r="M743" s="39"/>
      <c r="N743" s="39"/>
      <c r="O743" s="39"/>
      <c r="P743" s="39"/>
      <c r="Q743" s="39"/>
      <c r="R743" s="39"/>
      <c r="S743" s="124"/>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c r="BH743" s="39"/>
      <c r="BI743" s="39"/>
      <c r="BJ743" s="39"/>
      <c r="BK743" s="39"/>
      <c r="BL743" s="39"/>
      <c r="BM743" s="39"/>
      <c r="BN743" s="39"/>
      <c r="BO743" s="39"/>
      <c r="BP743" s="39"/>
      <c r="BQ743" s="39"/>
      <c r="BR743" s="39"/>
      <c r="BS743" s="39"/>
      <c r="BT743" s="39"/>
      <c r="BU743" s="39"/>
    </row>
    <row r="744" spans="1:73" ht="12" hidden="1" customHeight="1">
      <c r="A744" s="292" t="s">
        <v>286</v>
      </c>
      <c r="B744" s="297"/>
      <c r="C744" s="116" t="s">
        <v>233</v>
      </c>
      <c r="D744" s="123"/>
      <c r="E744" s="39"/>
      <c r="F744" s="39"/>
      <c r="G744" s="39"/>
      <c r="H744" s="39"/>
      <c r="I744" s="39"/>
      <c r="J744" s="39"/>
      <c r="K744" s="39"/>
      <c r="L744" s="39"/>
      <c r="M744" s="39"/>
      <c r="N744" s="39"/>
      <c r="O744" s="39"/>
      <c r="P744" s="39"/>
      <c r="Q744" s="39"/>
      <c r="R744" s="39"/>
      <c r="S744" s="124"/>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c r="BH744" s="39"/>
      <c r="BI744" s="39"/>
      <c r="BJ744" s="39"/>
      <c r="BK744" s="39"/>
      <c r="BL744" s="39"/>
      <c r="BM744" s="39"/>
      <c r="BN744" s="39"/>
      <c r="BO744" s="39"/>
      <c r="BP744" s="39"/>
      <c r="BQ744" s="39"/>
      <c r="BR744" s="39"/>
      <c r="BS744" s="39"/>
      <c r="BT744" s="39"/>
      <c r="BU744" s="39"/>
    </row>
    <row r="745" spans="1:73" ht="12" hidden="1" customHeight="1">
      <c r="A745" s="292" t="s">
        <v>286</v>
      </c>
      <c r="B745" s="297"/>
      <c r="C745" s="157" t="s">
        <v>234</v>
      </c>
      <c r="D745" s="147"/>
      <c r="E745" s="148"/>
      <c r="F745" s="148"/>
      <c r="G745" s="148"/>
      <c r="H745" s="148"/>
      <c r="I745" s="148"/>
      <c r="J745" s="148"/>
      <c r="K745" s="148"/>
      <c r="L745" s="148"/>
      <c r="M745" s="148"/>
      <c r="N745" s="148"/>
      <c r="O745" s="148"/>
      <c r="P745" s="148"/>
      <c r="Q745" s="148"/>
      <c r="R745" s="148"/>
      <c r="S745" s="14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c r="BH745" s="39"/>
      <c r="BI745" s="39"/>
      <c r="BJ745" s="39"/>
      <c r="BK745" s="39"/>
      <c r="BL745" s="39"/>
      <c r="BM745" s="39"/>
      <c r="BN745" s="39"/>
      <c r="BO745" s="39"/>
      <c r="BP745" s="39"/>
      <c r="BQ745" s="39"/>
      <c r="BR745" s="39"/>
      <c r="BS745" s="39"/>
      <c r="BT745" s="39"/>
      <c r="BU745" s="39"/>
    </row>
    <row r="746" spans="1:73" ht="12" hidden="1" customHeight="1">
      <c r="A746" s="292" t="s">
        <v>286</v>
      </c>
      <c r="B746" s="297"/>
      <c r="C746" s="132" t="s">
        <v>10</v>
      </c>
      <c r="D746" s="123"/>
      <c r="E746" s="39"/>
      <c r="F746" s="39"/>
      <c r="G746" s="39"/>
      <c r="H746" s="39"/>
      <c r="I746" s="39"/>
      <c r="J746" s="39"/>
      <c r="K746" s="39"/>
      <c r="L746" s="39"/>
      <c r="M746" s="39"/>
      <c r="N746" s="39"/>
      <c r="O746" s="39"/>
      <c r="P746" s="39"/>
      <c r="Q746" s="39"/>
      <c r="R746" s="39"/>
      <c r="S746" s="124"/>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c r="BH746" s="39"/>
      <c r="BI746" s="39"/>
      <c r="BJ746" s="39"/>
      <c r="BK746" s="39"/>
      <c r="BL746" s="39"/>
      <c r="BM746" s="39"/>
      <c r="BN746" s="39"/>
      <c r="BO746" s="39"/>
      <c r="BP746" s="39"/>
      <c r="BQ746" s="39"/>
      <c r="BR746" s="39"/>
      <c r="BS746" s="39"/>
      <c r="BT746" s="39"/>
      <c r="BU746" s="39"/>
    </row>
    <row r="747" spans="1:73" ht="12" hidden="1" customHeight="1">
      <c r="A747" s="292" t="s">
        <v>286</v>
      </c>
      <c r="B747" s="297"/>
      <c r="C747" s="132" t="s">
        <v>11</v>
      </c>
      <c r="D747" s="123"/>
      <c r="E747" s="39"/>
      <c r="F747" s="39"/>
      <c r="G747" s="39"/>
      <c r="H747" s="39"/>
      <c r="I747" s="39"/>
      <c r="J747" s="39"/>
      <c r="K747" s="39"/>
      <c r="L747" s="39"/>
      <c r="M747" s="39"/>
      <c r="N747" s="39"/>
      <c r="O747" s="39"/>
      <c r="P747" s="39"/>
      <c r="Q747" s="39"/>
      <c r="R747" s="39"/>
      <c r="S747" s="124"/>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c r="BH747" s="39"/>
      <c r="BI747" s="39"/>
      <c r="BJ747" s="39"/>
      <c r="BK747" s="39"/>
      <c r="BL747" s="39"/>
      <c r="BM747" s="39"/>
      <c r="BN747" s="39"/>
      <c r="BO747" s="39"/>
      <c r="BP747" s="39"/>
      <c r="BQ747" s="39"/>
      <c r="BR747" s="39"/>
      <c r="BS747" s="39"/>
      <c r="BT747" s="39"/>
      <c r="BU747" s="39"/>
    </row>
    <row r="748" spans="1:73" ht="12" hidden="1" customHeight="1">
      <c r="A748" s="292" t="s">
        <v>286</v>
      </c>
      <c r="B748" s="297"/>
      <c r="C748" s="132" t="s">
        <v>237</v>
      </c>
      <c r="D748" s="123"/>
      <c r="E748" s="39"/>
      <c r="F748" s="39"/>
      <c r="G748" s="39"/>
      <c r="H748" s="39"/>
      <c r="I748" s="39"/>
      <c r="J748" s="39"/>
      <c r="K748" s="39"/>
      <c r="L748" s="39"/>
      <c r="M748" s="39"/>
      <c r="N748" s="39"/>
      <c r="O748" s="39"/>
      <c r="P748" s="39"/>
      <c r="Q748" s="39"/>
      <c r="R748" s="39"/>
      <c r="S748" s="124"/>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c r="BG748" s="39"/>
      <c r="BH748" s="39"/>
      <c r="BI748" s="39"/>
      <c r="BJ748" s="39"/>
      <c r="BK748" s="39"/>
      <c r="BL748" s="39"/>
      <c r="BM748" s="39"/>
      <c r="BN748" s="39"/>
      <c r="BO748" s="39"/>
      <c r="BP748" s="39"/>
      <c r="BQ748" s="39"/>
      <c r="BR748" s="39"/>
      <c r="BS748" s="39"/>
      <c r="BT748" s="39"/>
      <c r="BU748" s="39"/>
    </row>
    <row r="749" spans="1:73" ht="12" hidden="1" customHeight="1">
      <c r="A749" s="292" t="s">
        <v>286</v>
      </c>
      <c r="B749" s="297"/>
      <c r="C749" s="116" t="s">
        <v>13</v>
      </c>
      <c r="D749" s="123"/>
      <c r="E749" s="39"/>
      <c r="F749" s="39"/>
      <c r="G749" s="39"/>
      <c r="H749" s="39"/>
      <c r="I749" s="39"/>
      <c r="J749" s="39"/>
      <c r="K749" s="39"/>
      <c r="L749" s="39"/>
      <c r="M749" s="39"/>
      <c r="N749" s="39"/>
      <c r="O749" s="39"/>
      <c r="P749" s="39"/>
      <c r="Q749" s="39"/>
      <c r="R749" s="39"/>
      <c r="S749" s="124"/>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c r="BG749" s="39"/>
      <c r="BH749" s="39"/>
      <c r="BI749" s="39"/>
      <c r="BJ749" s="39"/>
      <c r="BK749" s="39"/>
      <c r="BL749" s="39"/>
      <c r="BM749" s="39"/>
      <c r="BN749" s="39"/>
      <c r="BO749" s="39"/>
      <c r="BP749" s="39"/>
      <c r="BQ749" s="39"/>
      <c r="BR749" s="39"/>
      <c r="BS749" s="39"/>
      <c r="BT749" s="39"/>
      <c r="BU749" s="39"/>
    </row>
    <row r="750" spans="1:73" ht="12" hidden="1" customHeight="1">
      <c r="A750" s="292" t="s">
        <v>286</v>
      </c>
      <c r="B750" s="297"/>
      <c r="C750" s="132" t="s">
        <v>238</v>
      </c>
      <c r="D750" s="123"/>
      <c r="E750" s="39"/>
      <c r="F750" s="39"/>
      <c r="G750" s="39"/>
      <c r="H750" s="39"/>
      <c r="I750" s="39"/>
      <c r="J750" s="39"/>
      <c r="K750" s="39"/>
      <c r="L750" s="39"/>
      <c r="M750" s="39"/>
      <c r="N750" s="39"/>
      <c r="O750" s="39"/>
      <c r="P750" s="39"/>
      <c r="Q750" s="39"/>
      <c r="R750" s="39"/>
      <c r="S750" s="124"/>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c r="BR750" s="39"/>
      <c r="BS750" s="39"/>
      <c r="BT750" s="39"/>
      <c r="BU750" s="39"/>
    </row>
    <row r="751" spans="1:73" ht="12" hidden="1" customHeight="1">
      <c r="A751" s="292" t="s">
        <v>286</v>
      </c>
      <c r="B751" s="297"/>
      <c r="C751" s="120" t="s">
        <v>291</v>
      </c>
      <c r="D751" s="120"/>
      <c r="E751" s="121"/>
      <c r="F751" s="121"/>
      <c r="G751" s="121"/>
      <c r="H751" s="121"/>
      <c r="I751" s="121"/>
      <c r="J751" s="121"/>
      <c r="K751" s="121"/>
      <c r="L751" s="121"/>
      <c r="M751" s="121"/>
      <c r="N751" s="121"/>
      <c r="O751" s="121"/>
      <c r="P751" s="121"/>
      <c r="Q751" s="121"/>
      <c r="R751" s="121"/>
      <c r="S751" s="122"/>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c r="BG751" s="39"/>
      <c r="BH751" s="39"/>
      <c r="BI751" s="39"/>
      <c r="BJ751" s="39"/>
      <c r="BK751" s="39"/>
      <c r="BL751" s="39"/>
      <c r="BM751" s="39"/>
      <c r="BN751" s="39"/>
      <c r="BO751" s="39"/>
      <c r="BP751" s="39"/>
      <c r="BQ751" s="39"/>
      <c r="BR751" s="39"/>
      <c r="BS751" s="39"/>
      <c r="BT751" s="39"/>
      <c r="BU751" s="39"/>
    </row>
    <row r="752" spans="1:73" ht="12" hidden="1" customHeight="1">
      <c r="A752" s="292" t="s">
        <v>286</v>
      </c>
      <c r="B752" s="297"/>
      <c r="C752" s="120" t="s">
        <v>292</v>
      </c>
      <c r="D752" s="120"/>
      <c r="E752" s="121"/>
      <c r="F752" s="121"/>
      <c r="G752" s="121"/>
      <c r="H752" s="121"/>
      <c r="I752" s="121"/>
      <c r="J752" s="121"/>
      <c r="K752" s="121"/>
      <c r="L752" s="121"/>
      <c r="M752" s="121"/>
      <c r="N752" s="121"/>
      <c r="O752" s="121"/>
      <c r="P752" s="121"/>
      <c r="Q752" s="121"/>
      <c r="R752" s="121"/>
      <c r="S752" s="122"/>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c r="BH752" s="39"/>
      <c r="BI752" s="39"/>
      <c r="BJ752" s="39"/>
      <c r="BK752" s="39"/>
      <c r="BL752" s="39"/>
      <c r="BM752" s="39"/>
      <c r="BN752" s="39"/>
      <c r="BO752" s="39"/>
      <c r="BP752" s="39"/>
      <c r="BQ752" s="39"/>
      <c r="BR752" s="39"/>
      <c r="BS752" s="39"/>
      <c r="BT752" s="39"/>
      <c r="BU752" s="39"/>
    </row>
    <row r="753" spans="1:73" ht="12" hidden="1" customHeight="1">
      <c r="A753" s="292" t="s">
        <v>286</v>
      </c>
      <c r="B753" s="297"/>
      <c r="C753" s="120" t="s">
        <v>293</v>
      </c>
      <c r="D753" s="120"/>
      <c r="E753" s="121"/>
      <c r="F753" s="121"/>
      <c r="G753" s="121"/>
      <c r="H753" s="121"/>
      <c r="I753" s="121"/>
      <c r="J753" s="121"/>
      <c r="K753" s="121"/>
      <c r="L753" s="121"/>
      <c r="M753" s="121"/>
      <c r="N753" s="121"/>
      <c r="O753" s="121"/>
      <c r="P753" s="121"/>
      <c r="Q753" s="121"/>
      <c r="R753" s="121"/>
      <c r="S753" s="122"/>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c r="BH753" s="39"/>
      <c r="BI753" s="39"/>
      <c r="BJ753" s="39"/>
      <c r="BK753" s="39"/>
      <c r="BL753" s="39"/>
      <c r="BM753" s="39"/>
      <c r="BN753" s="39"/>
      <c r="BO753" s="39"/>
      <c r="BP753" s="39"/>
      <c r="BQ753" s="39"/>
      <c r="BR753" s="39"/>
      <c r="BS753" s="39"/>
      <c r="BT753" s="39"/>
      <c r="BU753" s="39"/>
    </row>
    <row r="754" spans="1:73" ht="12" hidden="1" customHeight="1">
      <c r="A754" s="292" t="s">
        <v>286</v>
      </c>
      <c r="B754" s="297"/>
      <c r="C754" s="120" t="s">
        <v>294</v>
      </c>
      <c r="D754" s="120"/>
      <c r="E754" s="121"/>
      <c r="F754" s="121"/>
      <c r="G754" s="121"/>
      <c r="H754" s="121"/>
      <c r="I754" s="121"/>
      <c r="J754" s="121"/>
      <c r="K754" s="121"/>
      <c r="L754" s="121"/>
      <c r="M754" s="121"/>
      <c r="N754" s="121"/>
      <c r="O754" s="121"/>
      <c r="P754" s="121"/>
      <c r="Q754" s="121"/>
      <c r="R754" s="121"/>
      <c r="S754" s="122"/>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c r="BG754" s="39"/>
      <c r="BH754" s="39"/>
      <c r="BI754" s="39"/>
      <c r="BJ754" s="39"/>
      <c r="BK754" s="39"/>
      <c r="BL754" s="39"/>
      <c r="BM754" s="39"/>
      <c r="BN754" s="39"/>
      <c r="BO754" s="39"/>
      <c r="BP754" s="39"/>
      <c r="BQ754" s="39"/>
      <c r="BR754" s="39"/>
      <c r="BS754" s="39"/>
      <c r="BT754" s="39"/>
      <c r="BU754" s="39"/>
    </row>
    <row r="755" spans="1:73" ht="12" hidden="1" customHeight="1">
      <c r="A755" s="292" t="s">
        <v>286</v>
      </c>
      <c r="B755" s="297"/>
      <c r="C755" s="120" t="s">
        <v>295</v>
      </c>
      <c r="D755" s="120"/>
      <c r="E755" s="40"/>
      <c r="F755" s="40"/>
      <c r="G755" s="40"/>
      <c r="H755" s="40"/>
      <c r="I755" s="40"/>
      <c r="J755" s="40"/>
      <c r="K755" s="40"/>
      <c r="L755" s="40"/>
      <c r="M755" s="40"/>
      <c r="N755" s="40"/>
      <c r="O755" s="40"/>
      <c r="P755" s="40"/>
      <c r="Q755" s="40"/>
      <c r="R755" s="40"/>
      <c r="S755" s="122"/>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c r="BH755" s="39"/>
      <c r="BI755" s="39"/>
      <c r="BJ755" s="39"/>
      <c r="BK755" s="39"/>
      <c r="BL755" s="39"/>
      <c r="BM755" s="39"/>
      <c r="BN755" s="39"/>
      <c r="BO755" s="39"/>
      <c r="BP755" s="39"/>
      <c r="BQ755" s="39"/>
      <c r="BR755" s="39"/>
      <c r="BS755" s="39"/>
      <c r="BT755" s="39"/>
      <c r="BU755" s="39"/>
    </row>
    <row r="756" spans="1:73" ht="12" hidden="1" customHeight="1">
      <c r="A756" s="292" t="s">
        <v>286</v>
      </c>
      <c r="B756" s="297"/>
      <c r="C756" s="120" t="s">
        <v>296</v>
      </c>
      <c r="D756" s="120"/>
      <c r="E756" s="40"/>
      <c r="F756" s="40"/>
      <c r="G756" s="40"/>
      <c r="H756" s="40"/>
      <c r="I756" s="40"/>
      <c r="J756" s="40"/>
      <c r="K756" s="40"/>
      <c r="L756" s="40"/>
      <c r="M756" s="40"/>
      <c r="N756" s="40"/>
      <c r="O756" s="40"/>
      <c r="P756" s="40"/>
      <c r="Q756" s="40"/>
      <c r="R756" s="40"/>
      <c r="S756" s="122"/>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c r="BH756" s="39"/>
      <c r="BI756" s="39"/>
      <c r="BJ756" s="39"/>
      <c r="BK756" s="39"/>
      <c r="BL756" s="39"/>
      <c r="BM756" s="39"/>
      <c r="BN756" s="39"/>
      <c r="BO756" s="39"/>
      <c r="BP756" s="39"/>
      <c r="BQ756" s="39"/>
      <c r="BR756" s="39"/>
      <c r="BS756" s="39"/>
      <c r="BT756" s="39"/>
      <c r="BU756" s="39"/>
    </row>
    <row r="757" spans="1:73" ht="12" hidden="1" customHeight="1">
      <c r="A757" s="292" t="s">
        <v>286</v>
      </c>
      <c r="B757" s="297"/>
      <c r="C757" s="120" t="s">
        <v>48</v>
      </c>
      <c r="D757" s="120"/>
      <c r="E757" s="40"/>
      <c r="F757" s="40"/>
      <c r="G757" s="40"/>
      <c r="H757" s="40"/>
      <c r="I757" s="40"/>
      <c r="J757" s="40"/>
      <c r="K757" s="40"/>
      <c r="L757" s="40"/>
      <c r="M757" s="40"/>
      <c r="N757" s="40"/>
      <c r="O757" s="40"/>
      <c r="P757" s="40"/>
      <c r="Q757" s="40"/>
      <c r="R757" s="40"/>
      <c r="S757" s="122"/>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c r="BH757" s="39"/>
      <c r="BI757" s="39"/>
      <c r="BJ757" s="39"/>
      <c r="BK757" s="39"/>
      <c r="BL757" s="39"/>
      <c r="BM757" s="39"/>
      <c r="BN757" s="39"/>
      <c r="BO757" s="39"/>
      <c r="BP757" s="39"/>
      <c r="BQ757" s="39"/>
      <c r="BR757" s="39"/>
      <c r="BS757" s="39"/>
      <c r="BT757" s="39"/>
      <c r="BU757" s="39"/>
    </row>
    <row r="758" spans="1:73" ht="12" hidden="1" customHeight="1">
      <c r="A758" s="292" t="s">
        <v>286</v>
      </c>
      <c r="B758" s="297"/>
      <c r="C758" s="120" t="s">
        <v>49</v>
      </c>
      <c r="D758" s="120"/>
      <c r="E758" s="40"/>
      <c r="F758" s="40"/>
      <c r="G758" s="40"/>
      <c r="H758" s="40"/>
      <c r="I758" s="40"/>
      <c r="J758" s="40"/>
      <c r="K758" s="40"/>
      <c r="L758" s="40"/>
      <c r="M758" s="40"/>
      <c r="N758" s="40"/>
      <c r="O758" s="40"/>
      <c r="P758" s="40"/>
      <c r="Q758" s="40"/>
      <c r="R758" s="40"/>
      <c r="S758" s="122"/>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c r="BH758" s="39"/>
      <c r="BI758" s="39"/>
      <c r="BJ758" s="39"/>
      <c r="BK758" s="39"/>
      <c r="BL758" s="39"/>
      <c r="BM758" s="39"/>
      <c r="BN758" s="39"/>
      <c r="BO758" s="39"/>
      <c r="BP758" s="39"/>
      <c r="BQ758" s="39"/>
      <c r="BR758" s="39"/>
      <c r="BS758" s="39"/>
      <c r="BT758" s="39"/>
      <c r="BU758" s="39"/>
    </row>
    <row r="759" spans="1:73" ht="12" hidden="1" customHeight="1">
      <c r="A759" s="292" t="s">
        <v>286</v>
      </c>
      <c r="B759" s="297"/>
      <c r="C759" s="132" t="s">
        <v>297</v>
      </c>
      <c r="D759" s="123"/>
      <c r="E759" s="39"/>
      <c r="F759" s="39"/>
      <c r="G759" s="39"/>
      <c r="H759" s="39"/>
      <c r="I759" s="39"/>
      <c r="J759" s="39"/>
      <c r="K759" s="39"/>
      <c r="L759" s="39"/>
      <c r="M759" s="39"/>
      <c r="N759" s="39"/>
      <c r="O759" s="39"/>
      <c r="P759" s="39"/>
      <c r="Q759" s="39"/>
      <c r="R759" s="39"/>
      <c r="S759" s="124"/>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c r="BH759" s="39"/>
      <c r="BI759" s="39"/>
      <c r="BJ759" s="39"/>
      <c r="BK759" s="39"/>
      <c r="BL759" s="39"/>
      <c r="BM759" s="39"/>
      <c r="BN759" s="39"/>
      <c r="BO759" s="39"/>
      <c r="BP759" s="39"/>
      <c r="BQ759" s="39"/>
      <c r="BR759" s="39"/>
      <c r="BS759" s="39"/>
      <c r="BT759" s="39"/>
      <c r="BU759" s="39"/>
    </row>
    <row r="760" spans="1:73" ht="12" hidden="1" customHeight="1">
      <c r="A760" s="292" t="s">
        <v>286</v>
      </c>
      <c r="B760" s="297"/>
      <c r="C760" s="132" t="s">
        <v>298</v>
      </c>
      <c r="D760" s="123"/>
      <c r="E760" s="39"/>
      <c r="F760" s="39"/>
      <c r="G760" s="39"/>
      <c r="H760" s="39"/>
      <c r="I760" s="39"/>
      <c r="J760" s="39"/>
      <c r="K760" s="39"/>
      <c r="L760" s="39"/>
      <c r="M760" s="39"/>
      <c r="N760" s="39"/>
      <c r="O760" s="39"/>
      <c r="P760" s="39"/>
      <c r="Q760" s="39"/>
      <c r="R760" s="39"/>
      <c r="S760" s="124"/>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c r="BH760" s="39"/>
      <c r="BI760" s="39"/>
      <c r="BJ760" s="39"/>
      <c r="BK760" s="39"/>
      <c r="BL760" s="39"/>
      <c r="BM760" s="39"/>
      <c r="BN760" s="39"/>
      <c r="BO760" s="39"/>
      <c r="BP760" s="39"/>
      <c r="BQ760" s="39"/>
      <c r="BR760" s="39"/>
      <c r="BS760" s="39"/>
      <c r="BT760" s="39"/>
      <c r="BU760" s="39"/>
    </row>
    <row r="761" spans="1:73" ht="12" hidden="1" customHeight="1">
      <c r="A761" s="292" t="s">
        <v>286</v>
      </c>
      <c r="B761" s="297"/>
      <c r="C761" s="132" t="s">
        <v>299</v>
      </c>
      <c r="D761" s="123"/>
      <c r="E761" s="39"/>
      <c r="F761" s="39"/>
      <c r="G761" s="39"/>
      <c r="H761" s="39"/>
      <c r="I761" s="39"/>
      <c r="J761" s="39"/>
      <c r="K761" s="39"/>
      <c r="L761" s="39"/>
      <c r="M761" s="39"/>
      <c r="N761" s="39"/>
      <c r="O761" s="39"/>
      <c r="P761" s="39"/>
      <c r="Q761" s="39"/>
      <c r="R761" s="39"/>
      <c r="S761" s="124"/>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c r="BG761" s="39"/>
      <c r="BH761" s="39"/>
      <c r="BI761" s="39"/>
      <c r="BJ761" s="39"/>
      <c r="BK761" s="39"/>
      <c r="BL761" s="39"/>
      <c r="BM761" s="39"/>
      <c r="BN761" s="39"/>
      <c r="BO761" s="39"/>
      <c r="BP761" s="39"/>
      <c r="BQ761" s="39"/>
      <c r="BR761" s="39"/>
      <c r="BS761" s="39"/>
      <c r="BT761" s="39"/>
      <c r="BU761" s="39"/>
    </row>
    <row r="762" spans="1:73" ht="12" hidden="1" customHeight="1">
      <c r="A762" s="292" t="s">
        <v>286</v>
      </c>
      <c r="B762" s="297"/>
      <c r="C762" s="132" t="s">
        <v>300</v>
      </c>
      <c r="D762" s="123"/>
      <c r="E762" s="39"/>
      <c r="F762" s="39"/>
      <c r="G762" s="39"/>
      <c r="H762" s="39"/>
      <c r="I762" s="39"/>
      <c r="J762" s="39"/>
      <c r="K762" s="39"/>
      <c r="L762" s="39"/>
      <c r="M762" s="39"/>
      <c r="N762" s="39"/>
      <c r="O762" s="39"/>
      <c r="P762" s="39"/>
      <c r="Q762" s="39"/>
      <c r="R762" s="39"/>
      <c r="S762" s="124"/>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c r="BH762" s="39"/>
      <c r="BI762" s="39"/>
      <c r="BJ762" s="39"/>
      <c r="BK762" s="39"/>
      <c r="BL762" s="39"/>
      <c r="BM762" s="39"/>
      <c r="BN762" s="39"/>
      <c r="BO762" s="39"/>
      <c r="BP762" s="39"/>
      <c r="BQ762" s="39"/>
      <c r="BR762" s="39"/>
      <c r="BS762" s="39"/>
      <c r="BT762" s="39"/>
      <c r="BU762" s="39"/>
    </row>
    <row r="763" spans="1:73" ht="12" hidden="1" customHeight="1">
      <c r="A763" s="292" t="s">
        <v>286</v>
      </c>
      <c r="B763" s="297"/>
      <c r="C763" s="28" t="s">
        <v>37</v>
      </c>
      <c r="D763" s="120"/>
      <c r="E763" s="121"/>
      <c r="F763" s="121"/>
      <c r="G763" s="121"/>
      <c r="H763" s="121"/>
      <c r="I763" s="121"/>
      <c r="J763" s="121"/>
      <c r="K763" s="121"/>
      <c r="L763" s="121"/>
      <c r="M763" s="121"/>
      <c r="N763" s="121"/>
      <c r="O763" s="121"/>
      <c r="P763" s="121"/>
      <c r="Q763" s="121"/>
      <c r="R763" s="121"/>
      <c r="S763" s="122"/>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c r="BG763" s="39"/>
      <c r="BH763" s="39"/>
      <c r="BI763" s="39"/>
      <c r="BJ763" s="39"/>
      <c r="BK763" s="39"/>
      <c r="BL763" s="39"/>
      <c r="BM763" s="39"/>
      <c r="BN763" s="39"/>
      <c r="BO763" s="39"/>
      <c r="BP763" s="39"/>
      <c r="BQ763" s="39"/>
      <c r="BR763" s="39"/>
      <c r="BS763" s="39"/>
      <c r="BT763" s="39"/>
      <c r="BU763" s="39"/>
    </row>
    <row r="764" spans="1:73" ht="12" hidden="1" customHeight="1">
      <c r="A764" s="292" t="s">
        <v>286</v>
      </c>
      <c r="B764" s="297"/>
      <c r="C764" s="28" t="s">
        <v>38</v>
      </c>
      <c r="D764" s="120"/>
      <c r="E764" s="121"/>
      <c r="F764" s="121"/>
      <c r="G764" s="121"/>
      <c r="H764" s="121"/>
      <c r="I764" s="121"/>
      <c r="J764" s="121"/>
      <c r="K764" s="121"/>
      <c r="L764" s="121"/>
      <c r="M764" s="121"/>
      <c r="N764" s="121"/>
      <c r="O764" s="121"/>
      <c r="P764" s="121"/>
      <c r="Q764" s="121"/>
      <c r="R764" s="121"/>
      <c r="S764" s="122"/>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c r="BG764" s="39"/>
      <c r="BH764" s="39"/>
      <c r="BI764" s="39"/>
      <c r="BJ764" s="39"/>
      <c r="BK764" s="39"/>
      <c r="BL764" s="39"/>
      <c r="BM764" s="39"/>
      <c r="BN764" s="39"/>
      <c r="BO764" s="39"/>
      <c r="BP764" s="39"/>
      <c r="BQ764" s="39"/>
      <c r="BR764" s="39"/>
      <c r="BS764" s="39"/>
      <c r="BT764" s="39"/>
      <c r="BU764" s="39"/>
    </row>
    <row r="765" spans="1:73" ht="12" hidden="1" customHeight="1">
      <c r="A765" s="292" t="s">
        <v>286</v>
      </c>
      <c r="B765" s="297"/>
      <c r="C765" s="28" t="s">
        <v>39</v>
      </c>
      <c r="D765" s="120"/>
      <c r="E765" s="121"/>
      <c r="F765" s="121"/>
      <c r="G765" s="121"/>
      <c r="H765" s="121"/>
      <c r="I765" s="121"/>
      <c r="J765" s="121"/>
      <c r="K765" s="121"/>
      <c r="L765" s="121"/>
      <c r="M765" s="121"/>
      <c r="N765" s="121"/>
      <c r="O765" s="121"/>
      <c r="P765" s="121"/>
      <c r="Q765" s="121"/>
      <c r="R765" s="121"/>
      <c r="S765" s="122"/>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c r="BG765" s="39"/>
      <c r="BH765" s="39"/>
      <c r="BI765" s="39"/>
      <c r="BJ765" s="39"/>
      <c r="BK765" s="39"/>
      <c r="BL765" s="39"/>
      <c r="BM765" s="39"/>
      <c r="BN765" s="39"/>
      <c r="BO765" s="39"/>
      <c r="BP765" s="39"/>
      <c r="BQ765" s="39"/>
      <c r="BR765" s="39"/>
      <c r="BS765" s="39"/>
      <c r="BT765" s="39"/>
      <c r="BU765" s="39"/>
    </row>
    <row r="766" spans="1:73" ht="12" hidden="1" customHeight="1">
      <c r="A766" s="292" t="s">
        <v>286</v>
      </c>
      <c r="B766" s="297"/>
      <c r="C766" s="28" t="s">
        <v>40</v>
      </c>
      <c r="D766" s="120"/>
      <c r="E766" s="121"/>
      <c r="F766" s="121"/>
      <c r="G766" s="121"/>
      <c r="H766" s="121"/>
      <c r="I766" s="121"/>
      <c r="J766" s="121"/>
      <c r="K766" s="121"/>
      <c r="L766" s="121"/>
      <c r="M766" s="121"/>
      <c r="N766" s="121"/>
      <c r="O766" s="121"/>
      <c r="P766" s="121"/>
      <c r="Q766" s="121"/>
      <c r="R766" s="121"/>
      <c r="S766" s="122"/>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c r="BG766" s="39"/>
      <c r="BH766" s="39"/>
      <c r="BI766" s="39"/>
      <c r="BJ766" s="39"/>
      <c r="BK766" s="39"/>
      <c r="BL766" s="39"/>
      <c r="BM766" s="39"/>
      <c r="BN766" s="39"/>
      <c r="BO766" s="39"/>
      <c r="BP766" s="39"/>
      <c r="BQ766" s="39"/>
      <c r="BR766" s="39"/>
      <c r="BS766" s="39"/>
      <c r="BT766" s="39"/>
      <c r="BU766" s="39"/>
    </row>
    <row r="767" spans="1:73" ht="12" hidden="1" customHeight="1">
      <c r="A767" s="292" t="s">
        <v>286</v>
      </c>
      <c r="B767" s="17"/>
      <c r="C767" s="28" t="s">
        <v>41</v>
      </c>
      <c r="D767" s="125"/>
      <c r="E767" s="126"/>
      <c r="F767" s="126"/>
      <c r="G767" s="126"/>
      <c r="H767" s="126"/>
      <c r="I767" s="126"/>
      <c r="J767" s="126"/>
      <c r="K767" s="126"/>
      <c r="L767" s="126"/>
      <c r="M767" s="126"/>
      <c r="N767" s="126"/>
      <c r="O767" s="126"/>
      <c r="P767" s="126"/>
      <c r="Q767" s="126"/>
      <c r="R767" s="126"/>
      <c r="S767" s="128"/>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39"/>
      <c r="BK767" s="39"/>
      <c r="BL767" s="39"/>
      <c r="BM767" s="39"/>
      <c r="BN767" s="39"/>
      <c r="BO767" s="39"/>
      <c r="BP767" s="39"/>
      <c r="BQ767" s="39"/>
      <c r="BR767" s="39"/>
      <c r="BS767" s="39"/>
      <c r="BT767" s="39"/>
      <c r="BU767" s="39"/>
    </row>
    <row r="768" spans="1:73" ht="12" customHeight="1">
      <c r="A768" s="292"/>
      <c r="B768" s="296" t="s">
        <v>206</v>
      </c>
      <c r="C768" s="155" t="s">
        <v>191</v>
      </c>
      <c r="D768" s="156">
        <f t="shared" ref="D768:D804" si="45">SUM(V768,AN768)</f>
        <v>0</v>
      </c>
      <c r="E768" s="117">
        <f t="shared" ref="E768:E804" si="46">SUM(W768,AO768)</f>
        <v>0</v>
      </c>
      <c r="F768" s="117">
        <f t="shared" ref="F768:F804" si="47">SUM(X768,AP768)</f>
        <v>0</v>
      </c>
      <c r="G768" s="117">
        <f t="shared" ref="G768:G804" si="48">SUM(Y768,AQ768)</f>
        <v>0</v>
      </c>
      <c r="H768" s="117">
        <f t="shared" ref="H768:H804" si="49">SUM(Z768,AR768)</f>
        <v>0</v>
      </c>
      <c r="I768" s="117">
        <f t="shared" ref="I768:I804" si="50">SUM(AA768,AS768)</f>
        <v>0</v>
      </c>
      <c r="J768" s="117">
        <f t="shared" ref="J768:J804" si="51">SUM(AB768,AT768)</f>
        <v>0</v>
      </c>
      <c r="K768" s="117">
        <f t="shared" ref="K768:K804" si="52">SUM(AC768,AU768)</f>
        <v>0</v>
      </c>
      <c r="L768" s="117">
        <f t="shared" ref="L768:L804" si="53">SUM(AD768,AV768)</f>
        <v>0</v>
      </c>
      <c r="M768" s="117">
        <f t="shared" ref="M768:M804" si="54">SUM(AE768,AW768)</f>
        <v>0</v>
      </c>
      <c r="N768" s="117">
        <f t="shared" ref="N768:N804" si="55">SUM(AF768,AX768)</f>
        <v>0</v>
      </c>
      <c r="O768" s="117">
        <f t="shared" ref="O768:O804" si="56">SUM(AG768,AY768)</f>
        <v>0</v>
      </c>
      <c r="P768" s="117">
        <f t="shared" ref="P768:P804" si="57">SUM(AH768,AZ768)</f>
        <v>0</v>
      </c>
      <c r="Q768" s="117">
        <f t="shared" ref="Q768:Q804" si="58">SUM(AI768,BA768)</f>
        <v>0</v>
      </c>
      <c r="R768" s="117">
        <f t="shared" ref="R768:R804" si="59">SUM(AJ768,BB768)</f>
        <v>0</v>
      </c>
      <c r="S768" s="119">
        <f t="shared" ref="S768:S804" si="60">SUM(AK768,BC768)</f>
        <v>0</v>
      </c>
      <c r="T768" s="365" t="s">
        <v>313</v>
      </c>
      <c r="U768" s="155" t="s">
        <v>191</v>
      </c>
      <c r="V768" s="156"/>
      <c r="W768" s="117"/>
      <c r="X768" s="117"/>
      <c r="Y768" s="117"/>
      <c r="Z768" s="117"/>
      <c r="AA768" s="117"/>
      <c r="AB768" s="117"/>
      <c r="AC768" s="117"/>
      <c r="AD768" s="117"/>
      <c r="AE768" s="117"/>
      <c r="AF768" s="117"/>
      <c r="AG768" s="117"/>
      <c r="AH768" s="117"/>
      <c r="AI768" s="117"/>
      <c r="AJ768" s="117"/>
      <c r="AK768" s="119"/>
      <c r="AL768" s="365" t="s">
        <v>314</v>
      </c>
      <c r="AM768" s="155" t="s">
        <v>191</v>
      </c>
      <c r="AN768" s="156"/>
      <c r="AO768" s="117"/>
      <c r="AP768" s="117"/>
      <c r="AQ768" s="117"/>
      <c r="AR768" s="117"/>
      <c r="AS768" s="117"/>
      <c r="AT768" s="117"/>
      <c r="AU768" s="117"/>
      <c r="AV768" s="117"/>
      <c r="AW768" s="117"/>
      <c r="AX768" s="117"/>
      <c r="AY768" s="117"/>
      <c r="AZ768" s="117"/>
      <c r="BA768" s="117"/>
      <c r="BB768" s="117"/>
      <c r="BC768" s="119"/>
      <c r="BD768" s="39"/>
      <c r="BE768" s="39"/>
      <c r="BF768" s="39"/>
      <c r="BG768" s="39"/>
      <c r="BH768" s="39"/>
      <c r="BI768" s="39"/>
      <c r="BJ768" s="39"/>
      <c r="BK768" s="39"/>
      <c r="BL768" s="39"/>
      <c r="BM768" s="39"/>
      <c r="BN768" s="39"/>
      <c r="BO768" s="39"/>
      <c r="BP768" s="39"/>
      <c r="BQ768" s="39"/>
      <c r="BR768" s="39"/>
      <c r="BS768" s="39"/>
      <c r="BT768" s="39"/>
      <c r="BU768" s="39"/>
    </row>
    <row r="769" spans="2:73" ht="12" customHeight="1">
      <c r="B769" s="297"/>
      <c r="C769" s="116" t="s">
        <v>227</v>
      </c>
      <c r="D769" s="123">
        <f t="shared" si="45"/>
        <v>0</v>
      </c>
      <c r="E769" s="39">
        <f t="shared" si="46"/>
        <v>0</v>
      </c>
      <c r="F769" s="39">
        <f t="shared" si="47"/>
        <v>0</v>
      </c>
      <c r="G769" s="39">
        <f t="shared" si="48"/>
        <v>0</v>
      </c>
      <c r="H769" s="39">
        <f t="shared" si="49"/>
        <v>0</v>
      </c>
      <c r="I769" s="39">
        <f t="shared" si="50"/>
        <v>0</v>
      </c>
      <c r="J769" s="39">
        <f t="shared" si="51"/>
        <v>0</v>
      </c>
      <c r="K769" s="39">
        <f t="shared" si="52"/>
        <v>0</v>
      </c>
      <c r="L769" s="39">
        <f t="shared" si="53"/>
        <v>0</v>
      </c>
      <c r="M769" s="39">
        <f t="shared" si="54"/>
        <v>0</v>
      </c>
      <c r="N769" s="39">
        <f t="shared" si="55"/>
        <v>0</v>
      </c>
      <c r="O769" s="39">
        <f t="shared" si="56"/>
        <v>0</v>
      </c>
      <c r="P769" s="39">
        <f t="shared" si="57"/>
        <v>0</v>
      </c>
      <c r="Q769" s="39">
        <f t="shared" si="58"/>
        <v>0</v>
      </c>
      <c r="R769" s="39">
        <f t="shared" si="59"/>
        <v>0</v>
      </c>
      <c r="S769" s="124">
        <f t="shared" si="60"/>
        <v>0</v>
      </c>
      <c r="T769" s="352"/>
      <c r="U769" s="116" t="s">
        <v>227</v>
      </c>
      <c r="V769" s="123"/>
      <c r="W769" s="39"/>
      <c r="X769" s="39"/>
      <c r="Y769" s="39"/>
      <c r="Z769" s="39"/>
      <c r="AA769" s="39"/>
      <c r="AB769" s="39"/>
      <c r="AC769" s="39"/>
      <c r="AD769" s="39"/>
      <c r="AE769" s="39"/>
      <c r="AF769" s="39"/>
      <c r="AG769" s="39"/>
      <c r="AH769" s="39"/>
      <c r="AI769" s="39"/>
      <c r="AJ769" s="39"/>
      <c r="AK769" s="124"/>
      <c r="AL769" s="352"/>
      <c r="AM769" s="116" t="s">
        <v>227</v>
      </c>
      <c r="AN769" s="123"/>
      <c r="AO769" s="39"/>
      <c r="AP769" s="39"/>
      <c r="AQ769" s="39"/>
      <c r="AR769" s="39"/>
      <c r="AS769" s="39"/>
      <c r="AT769" s="39"/>
      <c r="AU769" s="39"/>
      <c r="AV769" s="39"/>
      <c r="AW769" s="39"/>
      <c r="AX769" s="39"/>
      <c r="AY769" s="39"/>
      <c r="AZ769" s="39"/>
      <c r="BA769" s="39"/>
      <c r="BB769" s="39"/>
      <c r="BC769" s="124"/>
      <c r="BD769" s="39"/>
      <c r="BE769" s="39"/>
      <c r="BF769" s="39"/>
      <c r="BG769" s="39"/>
      <c r="BH769" s="39"/>
      <c r="BI769" s="39"/>
      <c r="BJ769" s="39"/>
      <c r="BK769" s="39"/>
      <c r="BL769" s="39"/>
      <c r="BM769" s="39"/>
      <c r="BN769" s="39"/>
      <c r="BO769" s="39"/>
      <c r="BP769" s="39"/>
      <c r="BQ769" s="39"/>
      <c r="BR769" s="39"/>
      <c r="BS769" s="39"/>
      <c r="BT769" s="39"/>
      <c r="BU769" s="39"/>
    </row>
    <row r="770" spans="2:73" ht="12" customHeight="1">
      <c r="B770" s="297"/>
      <c r="C770" s="116" t="s">
        <v>223</v>
      </c>
      <c r="D770" s="123">
        <f t="shared" si="45"/>
        <v>0</v>
      </c>
      <c r="E770" s="39">
        <f t="shared" si="46"/>
        <v>0</v>
      </c>
      <c r="F770" s="39">
        <f t="shared" si="47"/>
        <v>0</v>
      </c>
      <c r="G770" s="39">
        <f t="shared" si="48"/>
        <v>0</v>
      </c>
      <c r="H770" s="39">
        <f t="shared" si="49"/>
        <v>0</v>
      </c>
      <c r="I770" s="39">
        <f t="shared" si="50"/>
        <v>0</v>
      </c>
      <c r="J770" s="39">
        <f t="shared" si="51"/>
        <v>0</v>
      </c>
      <c r="K770" s="39">
        <f t="shared" si="52"/>
        <v>0</v>
      </c>
      <c r="L770" s="39">
        <f t="shared" si="53"/>
        <v>0</v>
      </c>
      <c r="M770" s="39">
        <f t="shared" si="54"/>
        <v>0</v>
      </c>
      <c r="N770" s="39">
        <f t="shared" si="55"/>
        <v>0</v>
      </c>
      <c r="O770" s="39">
        <f t="shared" si="56"/>
        <v>0</v>
      </c>
      <c r="P770" s="39">
        <f t="shared" si="57"/>
        <v>0</v>
      </c>
      <c r="Q770" s="39">
        <f t="shared" si="58"/>
        <v>0</v>
      </c>
      <c r="R770" s="39">
        <f t="shared" si="59"/>
        <v>0</v>
      </c>
      <c r="S770" s="124">
        <f t="shared" si="60"/>
        <v>0</v>
      </c>
      <c r="T770" s="352"/>
      <c r="U770" s="116" t="s">
        <v>223</v>
      </c>
      <c r="V770" s="123"/>
      <c r="W770" s="39"/>
      <c r="X770" s="39"/>
      <c r="Y770" s="39"/>
      <c r="Z770" s="39"/>
      <c r="AA770" s="39"/>
      <c r="AB770" s="39"/>
      <c r="AC770" s="39"/>
      <c r="AD770" s="39"/>
      <c r="AE770" s="39"/>
      <c r="AF770" s="39"/>
      <c r="AG770" s="39"/>
      <c r="AH770" s="39"/>
      <c r="AI770" s="39"/>
      <c r="AJ770" s="39"/>
      <c r="AK770" s="124"/>
      <c r="AL770" s="352"/>
      <c r="AM770" s="116" t="s">
        <v>223</v>
      </c>
      <c r="AN770" s="123"/>
      <c r="AO770" s="39"/>
      <c r="AP770" s="39"/>
      <c r="AQ770" s="39"/>
      <c r="AR770" s="39"/>
      <c r="AS770" s="39"/>
      <c r="AT770" s="39"/>
      <c r="AU770" s="39"/>
      <c r="AV770" s="39"/>
      <c r="AW770" s="39"/>
      <c r="AX770" s="39"/>
      <c r="AY770" s="39"/>
      <c r="AZ770" s="39"/>
      <c r="BA770" s="39"/>
      <c r="BB770" s="39"/>
      <c r="BC770" s="124"/>
      <c r="BD770" s="39"/>
      <c r="BE770" s="39"/>
      <c r="BF770" s="39"/>
      <c r="BG770" s="39"/>
      <c r="BH770" s="39"/>
      <c r="BI770" s="39"/>
      <c r="BJ770" s="39"/>
      <c r="BK770" s="39"/>
      <c r="BL770" s="39"/>
      <c r="BM770" s="39"/>
      <c r="BN770" s="39"/>
      <c r="BO770" s="39"/>
      <c r="BP770" s="39"/>
      <c r="BQ770" s="39"/>
      <c r="BR770" s="39"/>
      <c r="BS770" s="39"/>
      <c r="BT770" s="39"/>
      <c r="BU770" s="39"/>
    </row>
    <row r="771" spans="2:73" ht="12" customHeight="1">
      <c r="B771" s="297"/>
      <c r="C771" s="28" t="s">
        <v>216</v>
      </c>
      <c r="D771" s="120">
        <f t="shared" si="45"/>
        <v>0</v>
      </c>
      <c r="E771" s="121">
        <f t="shared" si="46"/>
        <v>0</v>
      </c>
      <c r="F771" s="121">
        <f t="shared" si="47"/>
        <v>0</v>
      </c>
      <c r="G771" s="121">
        <f t="shared" si="48"/>
        <v>0</v>
      </c>
      <c r="H771" s="121">
        <f t="shared" si="49"/>
        <v>0</v>
      </c>
      <c r="I771" s="121">
        <f t="shared" si="50"/>
        <v>0</v>
      </c>
      <c r="J771" s="121">
        <f t="shared" si="51"/>
        <v>0</v>
      </c>
      <c r="K771" s="121">
        <f t="shared" si="52"/>
        <v>0</v>
      </c>
      <c r="L771" s="121">
        <f t="shared" si="53"/>
        <v>0</v>
      </c>
      <c r="M771" s="121">
        <f t="shared" si="54"/>
        <v>0</v>
      </c>
      <c r="N771" s="121">
        <f t="shared" si="55"/>
        <v>0</v>
      </c>
      <c r="O771" s="121">
        <f t="shared" si="56"/>
        <v>0</v>
      </c>
      <c r="P771" s="121">
        <f t="shared" si="57"/>
        <v>0</v>
      </c>
      <c r="Q771" s="121">
        <f t="shared" si="58"/>
        <v>0</v>
      </c>
      <c r="R771" s="121">
        <f t="shared" si="59"/>
        <v>0</v>
      </c>
      <c r="S771" s="122">
        <f t="shared" si="60"/>
        <v>0</v>
      </c>
      <c r="T771" s="352"/>
      <c r="U771" s="28" t="s">
        <v>216</v>
      </c>
      <c r="V771" s="120"/>
      <c r="W771" s="121"/>
      <c r="X771" s="121"/>
      <c r="Y771" s="121"/>
      <c r="Z771" s="121"/>
      <c r="AA771" s="121"/>
      <c r="AB771" s="121"/>
      <c r="AC771" s="121"/>
      <c r="AD771" s="121"/>
      <c r="AE771" s="121"/>
      <c r="AF771" s="121"/>
      <c r="AG771" s="121"/>
      <c r="AH771" s="121"/>
      <c r="AI771" s="121"/>
      <c r="AJ771" s="121"/>
      <c r="AK771" s="122"/>
      <c r="AL771" s="352"/>
      <c r="AM771" s="28" t="s">
        <v>216</v>
      </c>
      <c r="AN771" s="120"/>
      <c r="AO771" s="121"/>
      <c r="AP771" s="121"/>
      <c r="AQ771" s="121"/>
      <c r="AR771" s="121"/>
      <c r="AS771" s="121"/>
      <c r="AT771" s="121"/>
      <c r="AU771" s="121"/>
      <c r="AV771" s="121"/>
      <c r="AW771" s="121"/>
      <c r="AX771" s="121"/>
      <c r="AY771" s="121"/>
      <c r="AZ771" s="121"/>
      <c r="BA771" s="121"/>
      <c r="BB771" s="121"/>
      <c r="BC771" s="122"/>
      <c r="BD771" s="39"/>
      <c r="BE771" s="39"/>
      <c r="BF771" s="39"/>
      <c r="BG771" s="39"/>
      <c r="BH771" s="39"/>
      <c r="BI771" s="39"/>
      <c r="BJ771" s="39"/>
      <c r="BK771" s="39"/>
      <c r="BL771" s="39"/>
      <c r="BM771" s="39"/>
      <c r="BN771" s="39"/>
      <c r="BO771" s="39"/>
      <c r="BP771" s="39"/>
      <c r="BQ771" s="39"/>
      <c r="BR771" s="39"/>
      <c r="BS771" s="39"/>
      <c r="BT771" s="39"/>
      <c r="BU771" s="39"/>
    </row>
    <row r="772" spans="2:73" ht="12" customHeight="1">
      <c r="B772" s="297"/>
      <c r="C772" s="28" t="s">
        <v>217</v>
      </c>
      <c r="D772" s="120">
        <f t="shared" si="45"/>
        <v>0</v>
      </c>
      <c r="E772" s="121">
        <f t="shared" si="46"/>
        <v>0</v>
      </c>
      <c r="F772" s="121">
        <f t="shared" si="47"/>
        <v>0</v>
      </c>
      <c r="G772" s="121">
        <f t="shared" si="48"/>
        <v>0</v>
      </c>
      <c r="H772" s="121">
        <f t="shared" si="49"/>
        <v>0</v>
      </c>
      <c r="I772" s="121">
        <f t="shared" si="50"/>
        <v>0</v>
      </c>
      <c r="J772" s="121">
        <f t="shared" si="51"/>
        <v>0</v>
      </c>
      <c r="K772" s="121">
        <f t="shared" si="52"/>
        <v>0</v>
      </c>
      <c r="L772" s="121">
        <f t="shared" si="53"/>
        <v>0</v>
      </c>
      <c r="M772" s="121">
        <f t="shared" si="54"/>
        <v>0</v>
      </c>
      <c r="N772" s="121">
        <f t="shared" si="55"/>
        <v>0</v>
      </c>
      <c r="O772" s="121">
        <f t="shared" si="56"/>
        <v>0</v>
      </c>
      <c r="P772" s="121">
        <f t="shared" si="57"/>
        <v>0</v>
      </c>
      <c r="Q772" s="121">
        <f t="shared" si="58"/>
        <v>0</v>
      </c>
      <c r="R772" s="121">
        <f t="shared" si="59"/>
        <v>0</v>
      </c>
      <c r="S772" s="122">
        <f t="shared" si="60"/>
        <v>0</v>
      </c>
      <c r="T772" s="352"/>
      <c r="U772" s="28" t="s">
        <v>217</v>
      </c>
      <c r="V772" s="120"/>
      <c r="W772" s="121"/>
      <c r="X772" s="121"/>
      <c r="Y772" s="121"/>
      <c r="Z772" s="121"/>
      <c r="AA772" s="121"/>
      <c r="AB772" s="121"/>
      <c r="AC772" s="121"/>
      <c r="AD772" s="121"/>
      <c r="AE772" s="121"/>
      <c r="AF772" s="121"/>
      <c r="AG772" s="121"/>
      <c r="AH772" s="121"/>
      <c r="AI772" s="121"/>
      <c r="AJ772" s="121"/>
      <c r="AK772" s="122"/>
      <c r="AL772" s="352"/>
      <c r="AM772" s="28" t="s">
        <v>217</v>
      </c>
      <c r="AN772" s="120"/>
      <c r="AO772" s="121"/>
      <c r="AP772" s="121"/>
      <c r="AQ772" s="121"/>
      <c r="AR772" s="121"/>
      <c r="AS772" s="121"/>
      <c r="AT772" s="121"/>
      <c r="AU772" s="121"/>
      <c r="AV772" s="121"/>
      <c r="AW772" s="121"/>
      <c r="AX772" s="121"/>
      <c r="AY772" s="121"/>
      <c r="AZ772" s="121"/>
      <c r="BA772" s="121"/>
      <c r="BB772" s="121"/>
      <c r="BC772" s="122"/>
      <c r="BD772" s="39"/>
      <c r="BE772" s="39"/>
      <c r="BF772" s="39"/>
      <c r="BG772" s="39"/>
      <c r="BH772" s="39"/>
      <c r="BI772" s="39"/>
      <c r="BJ772" s="39"/>
      <c r="BK772" s="39"/>
      <c r="BL772" s="39"/>
      <c r="BM772" s="39"/>
      <c r="BN772" s="39"/>
      <c r="BO772" s="39"/>
      <c r="BP772" s="39"/>
      <c r="BQ772" s="39"/>
      <c r="BR772" s="39"/>
      <c r="BS772" s="39"/>
      <c r="BT772" s="39"/>
      <c r="BU772" s="39"/>
    </row>
    <row r="773" spans="2:73" ht="12" customHeight="1">
      <c r="B773" s="297"/>
      <c r="C773" s="116" t="s">
        <v>288</v>
      </c>
      <c r="D773" s="123">
        <f t="shared" si="45"/>
        <v>0</v>
      </c>
      <c r="E773" s="39">
        <f t="shared" si="46"/>
        <v>0</v>
      </c>
      <c r="F773" s="39">
        <f t="shared" si="47"/>
        <v>0</v>
      </c>
      <c r="G773" s="39">
        <f t="shared" si="48"/>
        <v>0</v>
      </c>
      <c r="H773" s="39">
        <f t="shared" si="49"/>
        <v>0</v>
      </c>
      <c r="I773" s="39">
        <f t="shared" si="50"/>
        <v>0</v>
      </c>
      <c r="J773" s="39">
        <f t="shared" si="51"/>
        <v>0</v>
      </c>
      <c r="K773" s="39">
        <f t="shared" si="52"/>
        <v>0</v>
      </c>
      <c r="L773" s="39">
        <f t="shared" si="53"/>
        <v>0</v>
      </c>
      <c r="M773" s="39">
        <f t="shared" si="54"/>
        <v>0</v>
      </c>
      <c r="N773" s="39">
        <f t="shared" si="55"/>
        <v>0</v>
      </c>
      <c r="O773" s="39">
        <f t="shared" si="56"/>
        <v>0</v>
      </c>
      <c r="P773" s="39">
        <f t="shared" si="57"/>
        <v>0</v>
      </c>
      <c r="Q773" s="39">
        <f t="shared" si="58"/>
        <v>0</v>
      </c>
      <c r="R773" s="39">
        <f t="shared" si="59"/>
        <v>0</v>
      </c>
      <c r="S773" s="124">
        <f t="shared" si="60"/>
        <v>0</v>
      </c>
      <c r="T773" s="352"/>
      <c r="U773" s="116" t="s">
        <v>288</v>
      </c>
      <c r="V773" s="123"/>
      <c r="W773" s="39"/>
      <c r="X773" s="39"/>
      <c r="Y773" s="39"/>
      <c r="Z773" s="39"/>
      <c r="AA773" s="39"/>
      <c r="AB773" s="39"/>
      <c r="AC773" s="39"/>
      <c r="AD773" s="39"/>
      <c r="AE773" s="39"/>
      <c r="AF773" s="39"/>
      <c r="AG773" s="39"/>
      <c r="AH773" s="39"/>
      <c r="AI773" s="39"/>
      <c r="AJ773" s="39"/>
      <c r="AK773" s="124"/>
      <c r="AL773" s="352"/>
      <c r="AM773" s="116" t="s">
        <v>288</v>
      </c>
      <c r="AN773" s="123"/>
      <c r="AO773" s="39"/>
      <c r="AP773" s="39"/>
      <c r="AQ773" s="39"/>
      <c r="AR773" s="39"/>
      <c r="AS773" s="39"/>
      <c r="AT773" s="39"/>
      <c r="AU773" s="39"/>
      <c r="AV773" s="39"/>
      <c r="AW773" s="39"/>
      <c r="AX773" s="39"/>
      <c r="AY773" s="39"/>
      <c r="AZ773" s="39"/>
      <c r="BA773" s="39"/>
      <c r="BB773" s="39"/>
      <c r="BC773" s="124"/>
      <c r="BD773" s="39"/>
      <c r="BE773" s="39"/>
      <c r="BF773" s="39"/>
      <c r="BG773" s="39"/>
      <c r="BH773" s="39"/>
      <c r="BI773" s="39"/>
      <c r="BJ773" s="39"/>
      <c r="BK773" s="39"/>
      <c r="BL773" s="39"/>
      <c r="BM773" s="39"/>
      <c r="BN773" s="39"/>
      <c r="BO773" s="39"/>
      <c r="BP773" s="39"/>
      <c r="BQ773" s="39"/>
      <c r="BR773" s="39"/>
      <c r="BS773" s="39"/>
      <c r="BT773" s="39"/>
      <c r="BU773" s="39"/>
    </row>
    <row r="774" spans="2:73" ht="12" customHeight="1">
      <c r="B774" s="297"/>
      <c r="C774" s="116" t="s">
        <v>289</v>
      </c>
      <c r="D774" s="123">
        <f t="shared" si="45"/>
        <v>0</v>
      </c>
      <c r="E774" s="39">
        <f t="shared" si="46"/>
        <v>0</v>
      </c>
      <c r="F774" s="39">
        <f t="shared" si="47"/>
        <v>0</v>
      </c>
      <c r="G774" s="39">
        <f t="shared" si="48"/>
        <v>0</v>
      </c>
      <c r="H774" s="39">
        <f t="shared" si="49"/>
        <v>0</v>
      </c>
      <c r="I774" s="39">
        <f t="shared" si="50"/>
        <v>0</v>
      </c>
      <c r="J774" s="39">
        <f t="shared" si="51"/>
        <v>0</v>
      </c>
      <c r="K774" s="39">
        <f t="shared" si="52"/>
        <v>0</v>
      </c>
      <c r="L774" s="39">
        <f t="shared" si="53"/>
        <v>0</v>
      </c>
      <c r="M774" s="39">
        <f t="shared" si="54"/>
        <v>0</v>
      </c>
      <c r="N774" s="39">
        <f t="shared" si="55"/>
        <v>0</v>
      </c>
      <c r="O774" s="39">
        <f t="shared" si="56"/>
        <v>0</v>
      </c>
      <c r="P774" s="39">
        <f t="shared" si="57"/>
        <v>0</v>
      </c>
      <c r="Q774" s="39">
        <f t="shared" si="58"/>
        <v>0</v>
      </c>
      <c r="R774" s="39">
        <f t="shared" si="59"/>
        <v>0</v>
      </c>
      <c r="S774" s="124">
        <f t="shared" si="60"/>
        <v>0</v>
      </c>
      <c r="T774" s="352"/>
      <c r="U774" s="116" t="s">
        <v>289</v>
      </c>
      <c r="V774" s="123"/>
      <c r="W774" s="39"/>
      <c r="X774" s="39"/>
      <c r="Y774" s="39"/>
      <c r="Z774" s="39"/>
      <c r="AA774" s="39"/>
      <c r="AB774" s="39"/>
      <c r="AC774" s="39"/>
      <c r="AD774" s="39"/>
      <c r="AE774" s="39"/>
      <c r="AF774" s="39"/>
      <c r="AG774" s="39"/>
      <c r="AH774" s="39"/>
      <c r="AI774" s="39"/>
      <c r="AJ774" s="39"/>
      <c r="AK774" s="124"/>
      <c r="AL774" s="352"/>
      <c r="AM774" s="116" t="s">
        <v>289</v>
      </c>
      <c r="AN774" s="123"/>
      <c r="AO774" s="39"/>
      <c r="AP774" s="39"/>
      <c r="AQ774" s="39"/>
      <c r="AR774" s="39"/>
      <c r="AS774" s="39"/>
      <c r="AT774" s="39"/>
      <c r="AU774" s="39"/>
      <c r="AV774" s="39"/>
      <c r="AW774" s="39"/>
      <c r="AX774" s="39"/>
      <c r="AY774" s="39"/>
      <c r="AZ774" s="39"/>
      <c r="BA774" s="39"/>
      <c r="BB774" s="39"/>
      <c r="BC774" s="124"/>
      <c r="BD774" s="39"/>
      <c r="BE774" s="39"/>
      <c r="BF774" s="39"/>
      <c r="BG774" s="39"/>
      <c r="BH774" s="39"/>
      <c r="BI774" s="39"/>
      <c r="BJ774" s="39"/>
      <c r="BK774" s="39"/>
      <c r="BL774" s="39"/>
      <c r="BM774" s="39"/>
      <c r="BN774" s="39"/>
      <c r="BO774" s="39"/>
      <c r="BP774" s="39"/>
      <c r="BQ774" s="39"/>
      <c r="BR774" s="39"/>
      <c r="BS774" s="39"/>
      <c r="BT774" s="39"/>
      <c r="BU774" s="39"/>
    </row>
    <row r="775" spans="2:73" ht="12" customHeight="1">
      <c r="B775" s="297"/>
      <c r="C775" s="28" t="s">
        <v>290</v>
      </c>
      <c r="D775" s="120">
        <f t="shared" si="45"/>
        <v>3</v>
      </c>
      <c r="E775" s="121">
        <f t="shared" si="46"/>
        <v>16</v>
      </c>
      <c r="F775" s="121">
        <f t="shared" si="47"/>
        <v>6</v>
      </c>
      <c r="G775" s="121">
        <f t="shared" si="48"/>
        <v>6</v>
      </c>
      <c r="H775" s="121">
        <f t="shared" si="49"/>
        <v>1</v>
      </c>
      <c r="I775" s="121">
        <f t="shared" si="50"/>
        <v>1</v>
      </c>
      <c r="J775" s="121">
        <f t="shared" si="51"/>
        <v>3</v>
      </c>
      <c r="K775" s="121">
        <f t="shared" si="52"/>
        <v>5</v>
      </c>
      <c r="L775" s="121">
        <f t="shared" si="53"/>
        <v>0</v>
      </c>
      <c r="M775" s="121">
        <f t="shared" si="54"/>
        <v>0</v>
      </c>
      <c r="N775" s="121">
        <f t="shared" si="55"/>
        <v>1</v>
      </c>
      <c r="O775" s="121">
        <f t="shared" si="56"/>
        <v>0</v>
      </c>
      <c r="P775" s="121">
        <f t="shared" si="57"/>
        <v>0</v>
      </c>
      <c r="Q775" s="121">
        <f t="shared" si="58"/>
        <v>0</v>
      </c>
      <c r="R775" s="121">
        <f t="shared" si="59"/>
        <v>0</v>
      </c>
      <c r="S775" s="122">
        <f t="shared" si="60"/>
        <v>0</v>
      </c>
      <c r="T775" s="352"/>
      <c r="U775" s="28" t="s">
        <v>290</v>
      </c>
      <c r="V775" s="120">
        <v>1</v>
      </c>
      <c r="W775" s="121">
        <v>9</v>
      </c>
      <c r="X775" s="121">
        <v>3</v>
      </c>
      <c r="Y775" s="121">
        <v>2</v>
      </c>
      <c r="Z775" s="121">
        <v>1</v>
      </c>
      <c r="AA775" s="121">
        <v>1</v>
      </c>
      <c r="AB775" s="121">
        <v>1</v>
      </c>
      <c r="AC775" s="121">
        <v>2</v>
      </c>
      <c r="AD775" s="121"/>
      <c r="AE775" s="121"/>
      <c r="AF775" s="121">
        <v>1</v>
      </c>
      <c r="AG775" s="121"/>
      <c r="AH775" s="121"/>
      <c r="AI775" s="121"/>
      <c r="AJ775" s="121"/>
      <c r="AK775" s="122"/>
      <c r="AL775" s="352"/>
      <c r="AM775" s="28" t="s">
        <v>290</v>
      </c>
      <c r="AN775" s="120">
        <v>2</v>
      </c>
      <c r="AO775" s="121">
        <v>7</v>
      </c>
      <c r="AP775" s="121">
        <v>3</v>
      </c>
      <c r="AQ775" s="121">
        <v>4</v>
      </c>
      <c r="AR775" s="121"/>
      <c r="AS775" s="121"/>
      <c r="AT775" s="121">
        <v>2</v>
      </c>
      <c r="AU775" s="121">
        <v>3</v>
      </c>
      <c r="AV775" s="121"/>
      <c r="AW775" s="121"/>
      <c r="AX775" s="121"/>
      <c r="AY775" s="121"/>
      <c r="AZ775" s="121"/>
      <c r="BA775" s="121"/>
      <c r="BB775" s="121"/>
      <c r="BC775" s="122"/>
      <c r="BD775" s="39"/>
      <c r="BE775" s="39"/>
      <c r="BF775" s="39"/>
      <c r="BG775" s="39"/>
      <c r="BH775" s="39"/>
      <c r="BI775" s="39"/>
      <c r="BJ775" s="39"/>
      <c r="BK775" s="39"/>
      <c r="BL775" s="39"/>
      <c r="BM775" s="39"/>
      <c r="BN775" s="39"/>
      <c r="BO775" s="39"/>
      <c r="BP775" s="39"/>
      <c r="BQ775" s="39"/>
      <c r="BR775" s="39"/>
      <c r="BS775" s="39"/>
      <c r="BT775" s="39"/>
      <c r="BU775" s="39"/>
    </row>
    <row r="776" spans="2:73" ht="12" customHeight="1">
      <c r="B776" s="297"/>
      <c r="C776" s="116" t="s">
        <v>228</v>
      </c>
      <c r="D776" s="123">
        <f t="shared" si="45"/>
        <v>0</v>
      </c>
      <c r="E776" s="39">
        <f t="shared" si="46"/>
        <v>0</v>
      </c>
      <c r="F776" s="39">
        <f t="shared" si="47"/>
        <v>3</v>
      </c>
      <c r="G776" s="39">
        <f t="shared" si="48"/>
        <v>1</v>
      </c>
      <c r="H776" s="39">
        <f t="shared" si="49"/>
        <v>0</v>
      </c>
      <c r="I776" s="39">
        <f t="shared" si="50"/>
        <v>2</v>
      </c>
      <c r="J776" s="39">
        <f t="shared" si="51"/>
        <v>0</v>
      </c>
      <c r="K776" s="39">
        <f t="shared" si="52"/>
        <v>0</v>
      </c>
      <c r="L776" s="39">
        <f t="shared" si="53"/>
        <v>0</v>
      </c>
      <c r="M776" s="39">
        <f t="shared" si="54"/>
        <v>0</v>
      </c>
      <c r="N776" s="39">
        <f t="shared" si="55"/>
        <v>0</v>
      </c>
      <c r="O776" s="39">
        <f t="shared" si="56"/>
        <v>0</v>
      </c>
      <c r="P776" s="39">
        <f t="shared" si="57"/>
        <v>2</v>
      </c>
      <c r="Q776" s="39">
        <f t="shared" si="58"/>
        <v>0</v>
      </c>
      <c r="R776" s="39">
        <f t="shared" si="59"/>
        <v>0</v>
      </c>
      <c r="S776" s="124">
        <f t="shared" si="60"/>
        <v>0</v>
      </c>
      <c r="T776" s="352"/>
      <c r="U776" s="116" t="s">
        <v>228</v>
      </c>
      <c r="V776" s="123"/>
      <c r="W776" s="39"/>
      <c r="X776" s="39">
        <v>2</v>
      </c>
      <c r="Y776" s="39"/>
      <c r="Z776" s="39"/>
      <c r="AA776" s="39">
        <v>2</v>
      </c>
      <c r="AB776" s="39"/>
      <c r="AC776" s="39"/>
      <c r="AD776" s="39"/>
      <c r="AE776" s="39"/>
      <c r="AF776" s="39"/>
      <c r="AG776" s="39"/>
      <c r="AH776" s="39"/>
      <c r="AI776" s="39"/>
      <c r="AJ776" s="39"/>
      <c r="AK776" s="124"/>
      <c r="AL776" s="352"/>
      <c r="AM776" s="116" t="s">
        <v>228</v>
      </c>
      <c r="AN776" s="123"/>
      <c r="AO776" s="39"/>
      <c r="AP776" s="39">
        <v>1</v>
      </c>
      <c r="AQ776" s="39">
        <v>1</v>
      </c>
      <c r="AR776" s="39"/>
      <c r="AS776" s="39"/>
      <c r="AT776" s="39"/>
      <c r="AU776" s="39"/>
      <c r="AV776" s="39"/>
      <c r="AW776" s="39"/>
      <c r="AX776" s="39"/>
      <c r="AY776" s="39"/>
      <c r="AZ776" s="39">
        <v>2</v>
      </c>
      <c r="BA776" s="39"/>
      <c r="BB776" s="39"/>
      <c r="BC776" s="124"/>
      <c r="BD776" s="39"/>
      <c r="BE776" s="39"/>
      <c r="BF776" s="39"/>
      <c r="BG776" s="39"/>
      <c r="BH776" s="39"/>
      <c r="BI776" s="39"/>
      <c r="BJ776" s="39"/>
      <c r="BK776" s="39"/>
      <c r="BL776" s="39"/>
      <c r="BM776" s="39"/>
      <c r="BN776" s="39"/>
      <c r="BO776" s="39"/>
      <c r="BP776" s="39"/>
      <c r="BQ776" s="39"/>
      <c r="BR776" s="39"/>
      <c r="BS776" s="39"/>
      <c r="BT776" s="39"/>
      <c r="BU776" s="39"/>
    </row>
    <row r="777" spans="2:73" ht="12" customHeight="1">
      <c r="B777" s="297"/>
      <c r="C777" s="116" t="s">
        <v>229</v>
      </c>
      <c r="D777" s="123">
        <f t="shared" si="45"/>
        <v>0</v>
      </c>
      <c r="E777" s="39">
        <f t="shared" si="46"/>
        <v>0</v>
      </c>
      <c r="F777" s="39">
        <f t="shared" si="47"/>
        <v>0</v>
      </c>
      <c r="G777" s="39">
        <f t="shared" si="48"/>
        <v>0</v>
      </c>
      <c r="H777" s="39">
        <f t="shared" si="49"/>
        <v>0</v>
      </c>
      <c r="I777" s="39">
        <f t="shared" si="50"/>
        <v>0</v>
      </c>
      <c r="J777" s="39">
        <f t="shared" si="51"/>
        <v>0</v>
      </c>
      <c r="K777" s="39">
        <f t="shared" si="52"/>
        <v>0</v>
      </c>
      <c r="L777" s="39">
        <f t="shared" si="53"/>
        <v>0</v>
      </c>
      <c r="M777" s="39">
        <f t="shared" si="54"/>
        <v>0</v>
      </c>
      <c r="N777" s="39">
        <f t="shared" si="55"/>
        <v>0</v>
      </c>
      <c r="O777" s="39">
        <f t="shared" si="56"/>
        <v>0</v>
      </c>
      <c r="P777" s="39">
        <f t="shared" si="57"/>
        <v>0</v>
      </c>
      <c r="Q777" s="39">
        <f t="shared" si="58"/>
        <v>0</v>
      </c>
      <c r="R777" s="39">
        <f t="shared" si="59"/>
        <v>0</v>
      </c>
      <c r="S777" s="124">
        <f t="shared" si="60"/>
        <v>0</v>
      </c>
      <c r="T777" s="352"/>
      <c r="U777" s="116" t="s">
        <v>229</v>
      </c>
      <c r="V777" s="123"/>
      <c r="W777" s="39"/>
      <c r="X777" s="39"/>
      <c r="Y777" s="39"/>
      <c r="Z777" s="39"/>
      <c r="AA777" s="39"/>
      <c r="AB777" s="39"/>
      <c r="AC777" s="39"/>
      <c r="AD777" s="39"/>
      <c r="AE777" s="39"/>
      <c r="AF777" s="39"/>
      <c r="AG777" s="39"/>
      <c r="AH777" s="39"/>
      <c r="AI777" s="39"/>
      <c r="AJ777" s="39"/>
      <c r="AK777" s="124"/>
      <c r="AL777" s="352"/>
      <c r="AM777" s="116" t="s">
        <v>229</v>
      </c>
      <c r="AN777" s="123"/>
      <c r="AO777" s="39"/>
      <c r="AP777" s="39"/>
      <c r="AQ777" s="39"/>
      <c r="AR777" s="39"/>
      <c r="AS777" s="39"/>
      <c r="AT777" s="39"/>
      <c r="AU777" s="39"/>
      <c r="AV777" s="39"/>
      <c r="AW777" s="39"/>
      <c r="AX777" s="39"/>
      <c r="AY777" s="39"/>
      <c r="AZ777" s="39"/>
      <c r="BA777" s="39"/>
      <c r="BB777" s="39"/>
      <c r="BC777" s="124"/>
      <c r="BD777" s="39"/>
      <c r="BE777" s="39"/>
      <c r="BF777" s="39"/>
      <c r="BG777" s="39"/>
      <c r="BH777" s="39"/>
      <c r="BI777" s="39"/>
      <c r="BJ777" s="39"/>
      <c r="BK777" s="39"/>
      <c r="BL777" s="39"/>
      <c r="BM777" s="39"/>
      <c r="BN777" s="39"/>
      <c r="BO777" s="39"/>
      <c r="BP777" s="39"/>
      <c r="BQ777" s="39"/>
      <c r="BR777" s="39"/>
      <c r="BS777" s="39"/>
      <c r="BT777" s="39"/>
      <c r="BU777" s="39"/>
    </row>
    <row r="778" spans="2:73" ht="12" customHeight="1">
      <c r="B778" s="297"/>
      <c r="C778" s="116" t="s">
        <v>230</v>
      </c>
      <c r="D778" s="123">
        <f t="shared" si="45"/>
        <v>0</v>
      </c>
      <c r="E778" s="39">
        <f t="shared" si="46"/>
        <v>0</v>
      </c>
      <c r="F778" s="39">
        <f t="shared" si="47"/>
        <v>0</v>
      </c>
      <c r="G778" s="39">
        <f t="shared" si="48"/>
        <v>0</v>
      </c>
      <c r="H778" s="39">
        <f t="shared" si="49"/>
        <v>0</v>
      </c>
      <c r="I778" s="39">
        <f t="shared" si="50"/>
        <v>0</v>
      </c>
      <c r="J778" s="39">
        <f t="shared" si="51"/>
        <v>0</v>
      </c>
      <c r="K778" s="39">
        <f t="shared" si="52"/>
        <v>0</v>
      </c>
      <c r="L778" s="39">
        <f t="shared" si="53"/>
        <v>0</v>
      </c>
      <c r="M778" s="39">
        <f t="shared" si="54"/>
        <v>0</v>
      </c>
      <c r="N778" s="39">
        <f t="shared" si="55"/>
        <v>0</v>
      </c>
      <c r="O778" s="39">
        <f t="shared" si="56"/>
        <v>0</v>
      </c>
      <c r="P778" s="39">
        <f t="shared" si="57"/>
        <v>0</v>
      </c>
      <c r="Q778" s="39">
        <f t="shared" si="58"/>
        <v>0</v>
      </c>
      <c r="R778" s="39">
        <f t="shared" si="59"/>
        <v>0</v>
      </c>
      <c r="S778" s="124">
        <f t="shared" si="60"/>
        <v>0</v>
      </c>
      <c r="T778" s="352"/>
      <c r="U778" s="116" t="s">
        <v>230</v>
      </c>
      <c r="V778" s="123"/>
      <c r="W778" s="39"/>
      <c r="X778" s="39"/>
      <c r="Y778" s="39"/>
      <c r="Z778" s="39"/>
      <c r="AA778" s="39"/>
      <c r="AB778" s="39"/>
      <c r="AC778" s="39"/>
      <c r="AD778" s="39"/>
      <c r="AE778" s="39"/>
      <c r="AF778" s="39"/>
      <c r="AG778" s="39"/>
      <c r="AH778" s="39"/>
      <c r="AI778" s="39"/>
      <c r="AJ778" s="39"/>
      <c r="AK778" s="124"/>
      <c r="AL778" s="352"/>
      <c r="AM778" s="116" t="s">
        <v>230</v>
      </c>
      <c r="AN778" s="123"/>
      <c r="AO778" s="39"/>
      <c r="AP778" s="39"/>
      <c r="AQ778" s="39"/>
      <c r="AR778" s="39"/>
      <c r="AS778" s="39"/>
      <c r="AT778" s="39"/>
      <c r="AU778" s="39"/>
      <c r="AV778" s="39"/>
      <c r="AW778" s="39"/>
      <c r="AX778" s="39"/>
      <c r="AY778" s="39"/>
      <c r="AZ778" s="39"/>
      <c r="BA778" s="39"/>
      <c r="BB778" s="39"/>
      <c r="BC778" s="124"/>
      <c r="BD778" s="39"/>
      <c r="BE778" s="39"/>
      <c r="BF778" s="39"/>
      <c r="BG778" s="39"/>
      <c r="BH778" s="39"/>
      <c r="BI778" s="39"/>
      <c r="BJ778" s="39"/>
      <c r="BK778" s="39"/>
      <c r="BL778" s="39"/>
      <c r="BM778" s="39"/>
      <c r="BN778" s="39"/>
      <c r="BO778" s="39"/>
      <c r="BP778" s="39"/>
      <c r="BQ778" s="39"/>
      <c r="BR778" s="39"/>
      <c r="BS778" s="39"/>
      <c r="BT778" s="39"/>
      <c r="BU778" s="39"/>
    </row>
    <row r="779" spans="2:73" ht="12" customHeight="1">
      <c r="B779" s="297"/>
      <c r="C779" s="116" t="s">
        <v>231</v>
      </c>
      <c r="D779" s="123">
        <f t="shared" si="45"/>
        <v>0</v>
      </c>
      <c r="E779" s="39">
        <f t="shared" si="46"/>
        <v>0</v>
      </c>
      <c r="F779" s="39">
        <f t="shared" si="47"/>
        <v>0</v>
      </c>
      <c r="G779" s="39">
        <f t="shared" si="48"/>
        <v>0</v>
      </c>
      <c r="H779" s="39">
        <f t="shared" si="49"/>
        <v>0</v>
      </c>
      <c r="I779" s="39">
        <f t="shared" si="50"/>
        <v>0</v>
      </c>
      <c r="J779" s="39">
        <f t="shared" si="51"/>
        <v>0</v>
      </c>
      <c r="K779" s="39">
        <f t="shared" si="52"/>
        <v>0</v>
      </c>
      <c r="L779" s="39">
        <f t="shared" si="53"/>
        <v>0</v>
      </c>
      <c r="M779" s="39">
        <f t="shared" si="54"/>
        <v>0</v>
      </c>
      <c r="N779" s="39">
        <f t="shared" si="55"/>
        <v>0</v>
      </c>
      <c r="O779" s="39">
        <f t="shared" si="56"/>
        <v>0</v>
      </c>
      <c r="P779" s="39">
        <f t="shared" si="57"/>
        <v>0</v>
      </c>
      <c r="Q779" s="39">
        <f t="shared" si="58"/>
        <v>0</v>
      </c>
      <c r="R779" s="39">
        <f t="shared" si="59"/>
        <v>0</v>
      </c>
      <c r="S779" s="124">
        <f t="shared" si="60"/>
        <v>0</v>
      </c>
      <c r="T779" s="352"/>
      <c r="U779" s="116" t="s">
        <v>231</v>
      </c>
      <c r="V779" s="123"/>
      <c r="W779" s="39"/>
      <c r="X779" s="39"/>
      <c r="Y779" s="39"/>
      <c r="Z779" s="39"/>
      <c r="AA779" s="39"/>
      <c r="AB779" s="39"/>
      <c r="AC779" s="39"/>
      <c r="AD779" s="39"/>
      <c r="AE779" s="39"/>
      <c r="AF779" s="39"/>
      <c r="AG779" s="39"/>
      <c r="AH779" s="39"/>
      <c r="AI779" s="39"/>
      <c r="AJ779" s="39"/>
      <c r="AK779" s="124"/>
      <c r="AL779" s="352"/>
      <c r="AM779" s="116" t="s">
        <v>231</v>
      </c>
      <c r="AN779" s="123"/>
      <c r="AO779" s="39"/>
      <c r="AP779" s="39"/>
      <c r="AQ779" s="39"/>
      <c r="AR779" s="39"/>
      <c r="AS779" s="39"/>
      <c r="AT779" s="39"/>
      <c r="AU779" s="39"/>
      <c r="AV779" s="39"/>
      <c r="AW779" s="39"/>
      <c r="AX779" s="39"/>
      <c r="AY779" s="39"/>
      <c r="AZ779" s="39"/>
      <c r="BA779" s="39"/>
      <c r="BB779" s="39"/>
      <c r="BC779" s="124"/>
      <c r="BD779" s="39"/>
      <c r="BE779" s="39"/>
      <c r="BF779" s="39"/>
      <c r="BG779" s="39"/>
      <c r="BH779" s="39"/>
      <c r="BI779" s="39"/>
      <c r="BJ779" s="39"/>
      <c r="BK779" s="39"/>
      <c r="BL779" s="39"/>
      <c r="BM779" s="39"/>
      <c r="BN779" s="39"/>
      <c r="BO779" s="39"/>
      <c r="BP779" s="39"/>
      <c r="BQ779" s="39"/>
      <c r="BR779" s="39"/>
      <c r="BS779" s="39"/>
      <c r="BT779" s="39"/>
      <c r="BU779" s="39"/>
    </row>
    <row r="780" spans="2:73" ht="12" customHeight="1">
      <c r="B780" s="297"/>
      <c r="C780" s="116" t="s">
        <v>232</v>
      </c>
      <c r="D780" s="123">
        <f t="shared" si="45"/>
        <v>0</v>
      </c>
      <c r="E780" s="39">
        <f t="shared" si="46"/>
        <v>0</v>
      </c>
      <c r="F780" s="39">
        <f t="shared" si="47"/>
        <v>0</v>
      </c>
      <c r="G780" s="39">
        <f t="shared" si="48"/>
        <v>0</v>
      </c>
      <c r="H780" s="39">
        <f t="shared" si="49"/>
        <v>0</v>
      </c>
      <c r="I780" s="39">
        <f t="shared" si="50"/>
        <v>0</v>
      </c>
      <c r="J780" s="39">
        <f t="shared" si="51"/>
        <v>0</v>
      </c>
      <c r="K780" s="39">
        <f t="shared" si="52"/>
        <v>0</v>
      </c>
      <c r="L780" s="39">
        <f t="shared" si="53"/>
        <v>0</v>
      </c>
      <c r="M780" s="39">
        <f t="shared" si="54"/>
        <v>0</v>
      </c>
      <c r="N780" s="39">
        <f t="shared" si="55"/>
        <v>0</v>
      </c>
      <c r="O780" s="39">
        <f t="shared" si="56"/>
        <v>0</v>
      </c>
      <c r="P780" s="39">
        <f t="shared" si="57"/>
        <v>0</v>
      </c>
      <c r="Q780" s="39">
        <f t="shared" si="58"/>
        <v>0</v>
      </c>
      <c r="R780" s="39">
        <f t="shared" si="59"/>
        <v>0</v>
      </c>
      <c r="S780" s="124">
        <f t="shared" si="60"/>
        <v>0</v>
      </c>
      <c r="T780" s="352"/>
      <c r="U780" s="116" t="s">
        <v>232</v>
      </c>
      <c r="V780" s="123"/>
      <c r="W780" s="39"/>
      <c r="X780" s="39"/>
      <c r="Y780" s="39"/>
      <c r="Z780" s="39"/>
      <c r="AA780" s="39"/>
      <c r="AB780" s="39"/>
      <c r="AC780" s="39"/>
      <c r="AD780" s="39"/>
      <c r="AE780" s="39"/>
      <c r="AF780" s="39"/>
      <c r="AG780" s="39"/>
      <c r="AH780" s="39"/>
      <c r="AI780" s="39"/>
      <c r="AJ780" s="39"/>
      <c r="AK780" s="124"/>
      <c r="AL780" s="352"/>
      <c r="AM780" s="116" t="s">
        <v>232</v>
      </c>
      <c r="AN780" s="123"/>
      <c r="AO780" s="39"/>
      <c r="AP780" s="39"/>
      <c r="AQ780" s="39"/>
      <c r="AR780" s="39"/>
      <c r="AS780" s="39"/>
      <c r="AT780" s="39"/>
      <c r="AU780" s="39"/>
      <c r="AV780" s="39"/>
      <c r="AW780" s="39"/>
      <c r="AX780" s="39"/>
      <c r="AY780" s="39"/>
      <c r="AZ780" s="39"/>
      <c r="BA780" s="39"/>
      <c r="BB780" s="39"/>
      <c r="BC780" s="124"/>
      <c r="BD780" s="39"/>
      <c r="BE780" s="39"/>
      <c r="BF780" s="39"/>
      <c r="BG780" s="39"/>
      <c r="BH780" s="39"/>
      <c r="BI780" s="39"/>
      <c r="BJ780" s="39"/>
      <c r="BK780" s="39"/>
      <c r="BL780" s="39"/>
      <c r="BM780" s="39"/>
      <c r="BN780" s="39"/>
      <c r="BO780" s="39"/>
      <c r="BP780" s="39"/>
      <c r="BQ780" s="39"/>
      <c r="BR780" s="39"/>
      <c r="BS780" s="39"/>
      <c r="BT780" s="39"/>
      <c r="BU780" s="39"/>
    </row>
    <row r="781" spans="2:73" ht="12" customHeight="1">
      <c r="B781" s="297"/>
      <c r="C781" s="116" t="s">
        <v>233</v>
      </c>
      <c r="D781" s="123">
        <f t="shared" si="45"/>
        <v>0</v>
      </c>
      <c r="E781" s="39">
        <f t="shared" si="46"/>
        <v>0</v>
      </c>
      <c r="F781" s="39">
        <f t="shared" si="47"/>
        <v>0</v>
      </c>
      <c r="G781" s="39">
        <f t="shared" si="48"/>
        <v>0</v>
      </c>
      <c r="H781" s="39">
        <f t="shared" si="49"/>
        <v>0</v>
      </c>
      <c r="I781" s="39">
        <f t="shared" si="50"/>
        <v>0</v>
      </c>
      <c r="J781" s="39">
        <f t="shared" si="51"/>
        <v>0</v>
      </c>
      <c r="K781" s="39">
        <f t="shared" si="52"/>
        <v>0</v>
      </c>
      <c r="L781" s="39">
        <f t="shared" si="53"/>
        <v>0</v>
      </c>
      <c r="M781" s="39">
        <f t="shared" si="54"/>
        <v>0</v>
      </c>
      <c r="N781" s="39">
        <f t="shared" si="55"/>
        <v>0</v>
      </c>
      <c r="O781" s="39">
        <f t="shared" si="56"/>
        <v>0</v>
      </c>
      <c r="P781" s="39">
        <f t="shared" si="57"/>
        <v>0</v>
      </c>
      <c r="Q781" s="39">
        <f t="shared" si="58"/>
        <v>0</v>
      </c>
      <c r="R781" s="39">
        <f t="shared" si="59"/>
        <v>0</v>
      </c>
      <c r="S781" s="124">
        <f t="shared" si="60"/>
        <v>0</v>
      </c>
      <c r="T781" s="352"/>
      <c r="U781" s="116" t="s">
        <v>233</v>
      </c>
      <c r="V781" s="123"/>
      <c r="W781" s="39"/>
      <c r="X781" s="39"/>
      <c r="Y781" s="39"/>
      <c r="Z781" s="39"/>
      <c r="AA781" s="39"/>
      <c r="AB781" s="39"/>
      <c r="AC781" s="39"/>
      <c r="AD781" s="39"/>
      <c r="AE781" s="39"/>
      <c r="AF781" s="39"/>
      <c r="AG781" s="39"/>
      <c r="AH781" s="39"/>
      <c r="AI781" s="39"/>
      <c r="AJ781" s="39"/>
      <c r="AK781" s="124"/>
      <c r="AL781" s="352"/>
      <c r="AM781" s="116" t="s">
        <v>233</v>
      </c>
      <c r="AN781" s="123"/>
      <c r="AO781" s="39"/>
      <c r="AP781" s="39"/>
      <c r="AQ781" s="39"/>
      <c r="AR781" s="39"/>
      <c r="AS781" s="39"/>
      <c r="AT781" s="39"/>
      <c r="AU781" s="39"/>
      <c r="AV781" s="39"/>
      <c r="AW781" s="39"/>
      <c r="AX781" s="39"/>
      <c r="AY781" s="39"/>
      <c r="AZ781" s="39"/>
      <c r="BA781" s="39"/>
      <c r="BB781" s="39"/>
      <c r="BC781" s="124"/>
      <c r="BD781" s="39"/>
      <c r="BE781" s="39"/>
      <c r="BF781" s="39"/>
      <c r="BG781" s="39"/>
      <c r="BH781" s="39"/>
      <c r="BI781" s="39"/>
      <c r="BJ781" s="39"/>
      <c r="BK781" s="39"/>
      <c r="BL781" s="39"/>
      <c r="BM781" s="39"/>
      <c r="BN781" s="39"/>
      <c r="BO781" s="39"/>
      <c r="BP781" s="39"/>
      <c r="BQ781" s="39"/>
      <c r="BR781" s="39"/>
      <c r="BS781" s="39"/>
      <c r="BT781" s="39"/>
      <c r="BU781" s="39"/>
    </row>
    <row r="782" spans="2:73" ht="12" customHeight="1">
      <c r="B782" s="297"/>
      <c r="C782" s="157" t="s">
        <v>234</v>
      </c>
      <c r="D782" s="147">
        <f t="shared" si="45"/>
        <v>0</v>
      </c>
      <c r="E782" s="148">
        <f t="shared" si="46"/>
        <v>0</v>
      </c>
      <c r="F782" s="148">
        <f t="shared" si="47"/>
        <v>0</v>
      </c>
      <c r="G782" s="148">
        <f t="shared" si="48"/>
        <v>0</v>
      </c>
      <c r="H782" s="148">
        <f t="shared" si="49"/>
        <v>0</v>
      </c>
      <c r="I782" s="148">
        <f t="shared" si="50"/>
        <v>0</v>
      </c>
      <c r="J782" s="148">
        <f t="shared" si="51"/>
        <v>0</v>
      </c>
      <c r="K782" s="148">
        <f t="shared" si="52"/>
        <v>0</v>
      </c>
      <c r="L782" s="148">
        <f t="shared" si="53"/>
        <v>0</v>
      </c>
      <c r="M782" s="148">
        <f t="shared" si="54"/>
        <v>0</v>
      </c>
      <c r="N782" s="148">
        <f t="shared" si="55"/>
        <v>0</v>
      </c>
      <c r="O782" s="148">
        <f t="shared" si="56"/>
        <v>0</v>
      </c>
      <c r="P782" s="148">
        <f t="shared" si="57"/>
        <v>0</v>
      </c>
      <c r="Q782" s="148">
        <f t="shared" si="58"/>
        <v>0</v>
      </c>
      <c r="R782" s="148">
        <f t="shared" si="59"/>
        <v>0</v>
      </c>
      <c r="S782" s="149">
        <f t="shared" si="60"/>
        <v>0</v>
      </c>
      <c r="T782" s="352"/>
      <c r="U782" s="157" t="s">
        <v>234</v>
      </c>
      <c r="V782" s="147"/>
      <c r="W782" s="148"/>
      <c r="X782" s="148"/>
      <c r="Y782" s="148"/>
      <c r="Z782" s="148"/>
      <c r="AA782" s="148"/>
      <c r="AB782" s="148"/>
      <c r="AC782" s="148"/>
      <c r="AD782" s="148"/>
      <c r="AE782" s="148"/>
      <c r="AF782" s="148"/>
      <c r="AG782" s="148"/>
      <c r="AH782" s="148"/>
      <c r="AI782" s="148"/>
      <c r="AJ782" s="148"/>
      <c r="AK782" s="149"/>
      <c r="AL782" s="352"/>
      <c r="AM782" s="157" t="s">
        <v>234</v>
      </c>
      <c r="AN782" s="147"/>
      <c r="AO782" s="148"/>
      <c r="AP782" s="148"/>
      <c r="AQ782" s="148"/>
      <c r="AR782" s="148"/>
      <c r="AS782" s="148"/>
      <c r="AT782" s="148"/>
      <c r="AU782" s="148"/>
      <c r="AV782" s="148"/>
      <c r="AW782" s="148"/>
      <c r="AX782" s="148"/>
      <c r="AY782" s="148"/>
      <c r="AZ782" s="148"/>
      <c r="BA782" s="148"/>
      <c r="BB782" s="148"/>
      <c r="BC782" s="149"/>
      <c r="BD782" s="39"/>
      <c r="BE782" s="39"/>
      <c r="BF782" s="39"/>
      <c r="BG782" s="39"/>
      <c r="BH782" s="39"/>
      <c r="BI782" s="39"/>
      <c r="BJ782" s="39"/>
      <c r="BK782" s="39"/>
      <c r="BL782" s="39"/>
      <c r="BM782" s="39"/>
      <c r="BN782" s="39"/>
      <c r="BO782" s="39"/>
      <c r="BP782" s="39"/>
      <c r="BQ782" s="39"/>
      <c r="BR782" s="39"/>
      <c r="BS782" s="39"/>
      <c r="BT782" s="39"/>
      <c r="BU782" s="39"/>
    </row>
    <row r="783" spans="2:73" ht="12" customHeight="1">
      <c r="B783" s="297"/>
      <c r="C783" s="132" t="s">
        <v>10</v>
      </c>
      <c r="D783" s="123">
        <f t="shared" si="45"/>
        <v>0</v>
      </c>
      <c r="E783" s="39">
        <f t="shared" si="46"/>
        <v>0</v>
      </c>
      <c r="F783" s="39">
        <f t="shared" si="47"/>
        <v>0</v>
      </c>
      <c r="G783" s="39">
        <f t="shared" si="48"/>
        <v>0</v>
      </c>
      <c r="H783" s="39">
        <f t="shared" si="49"/>
        <v>0</v>
      </c>
      <c r="I783" s="39">
        <f t="shared" si="50"/>
        <v>0</v>
      </c>
      <c r="J783" s="39">
        <f t="shared" si="51"/>
        <v>0</v>
      </c>
      <c r="K783" s="39">
        <f t="shared" si="52"/>
        <v>0</v>
      </c>
      <c r="L783" s="39">
        <f t="shared" si="53"/>
        <v>0</v>
      </c>
      <c r="M783" s="39">
        <f t="shared" si="54"/>
        <v>0</v>
      </c>
      <c r="N783" s="39">
        <f t="shared" si="55"/>
        <v>0</v>
      </c>
      <c r="O783" s="39">
        <f t="shared" si="56"/>
        <v>0</v>
      </c>
      <c r="P783" s="39">
        <f t="shared" si="57"/>
        <v>0</v>
      </c>
      <c r="Q783" s="39">
        <f t="shared" si="58"/>
        <v>0</v>
      </c>
      <c r="R783" s="39">
        <f t="shared" si="59"/>
        <v>0</v>
      </c>
      <c r="S783" s="124">
        <f t="shared" si="60"/>
        <v>0</v>
      </c>
      <c r="T783" s="352"/>
      <c r="U783" s="132" t="s">
        <v>10</v>
      </c>
      <c r="V783" s="123"/>
      <c r="W783" s="39"/>
      <c r="X783" s="39"/>
      <c r="Y783" s="39"/>
      <c r="Z783" s="39"/>
      <c r="AA783" s="39"/>
      <c r="AB783" s="39"/>
      <c r="AC783" s="39"/>
      <c r="AD783" s="39"/>
      <c r="AE783" s="39"/>
      <c r="AF783" s="39"/>
      <c r="AG783" s="39"/>
      <c r="AH783" s="39"/>
      <c r="AI783" s="39"/>
      <c r="AJ783" s="39"/>
      <c r="AK783" s="124"/>
      <c r="AL783" s="352"/>
      <c r="AM783" s="132" t="s">
        <v>10</v>
      </c>
      <c r="AN783" s="123"/>
      <c r="AO783" s="39"/>
      <c r="AP783" s="39"/>
      <c r="AQ783" s="39"/>
      <c r="AR783" s="39"/>
      <c r="AS783" s="39"/>
      <c r="AT783" s="39"/>
      <c r="AU783" s="39"/>
      <c r="AV783" s="39"/>
      <c r="AW783" s="39"/>
      <c r="AX783" s="39"/>
      <c r="AY783" s="39"/>
      <c r="AZ783" s="39"/>
      <c r="BA783" s="39"/>
      <c r="BB783" s="39"/>
      <c r="BC783" s="124"/>
      <c r="BD783" s="39"/>
      <c r="BE783" s="39"/>
      <c r="BF783" s="39"/>
      <c r="BG783" s="39"/>
      <c r="BH783" s="39"/>
      <c r="BI783" s="39"/>
      <c r="BJ783" s="39"/>
      <c r="BK783" s="39"/>
      <c r="BL783" s="39"/>
      <c r="BM783" s="39"/>
      <c r="BN783" s="39"/>
      <c r="BO783" s="39"/>
      <c r="BP783" s="39"/>
      <c r="BQ783" s="39"/>
      <c r="BR783" s="39"/>
      <c r="BS783" s="39"/>
      <c r="BT783" s="39"/>
      <c r="BU783" s="39"/>
    </row>
    <row r="784" spans="2:73" ht="12" customHeight="1">
      <c r="B784" s="297"/>
      <c r="C784" s="132" t="s">
        <v>11</v>
      </c>
      <c r="D784" s="123">
        <f t="shared" si="45"/>
        <v>0</v>
      </c>
      <c r="E784" s="39">
        <f t="shared" si="46"/>
        <v>0</v>
      </c>
      <c r="F784" s="39">
        <f t="shared" si="47"/>
        <v>0</v>
      </c>
      <c r="G784" s="39">
        <f t="shared" si="48"/>
        <v>0</v>
      </c>
      <c r="H784" s="39">
        <f t="shared" si="49"/>
        <v>0</v>
      </c>
      <c r="I784" s="39">
        <f t="shared" si="50"/>
        <v>0</v>
      </c>
      <c r="J784" s="39">
        <f t="shared" si="51"/>
        <v>0</v>
      </c>
      <c r="K784" s="39">
        <f t="shared" si="52"/>
        <v>0</v>
      </c>
      <c r="L784" s="39">
        <f t="shared" si="53"/>
        <v>0</v>
      </c>
      <c r="M784" s="39">
        <f t="shared" si="54"/>
        <v>0</v>
      </c>
      <c r="N784" s="39">
        <f t="shared" si="55"/>
        <v>0</v>
      </c>
      <c r="O784" s="39">
        <f t="shared" si="56"/>
        <v>0</v>
      </c>
      <c r="P784" s="39">
        <f t="shared" si="57"/>
        <v>0</v>
      </c>
      <c r="Q784" s="39">
        <f t="shared" si="58"/>
        <v>0</v>
      </c>
      <c r="R784" s="39">
        <f t="shared" si="59"/>
        <v>0</v>
      </c>
      <c r="S784" s="124">
        <f t="shared" si="60"/>
        <v>0</v>
      </c>
      <c r="T784" s="352"/>
      <c r="U784" s="132" t="s">
        <v>11</v>
      </c>
      <c r="V784" s="123"/>
      <c r="W784" s="39"/>
      <c r="X784" s="39"/>
      <c r="Y784" s="39"/>
      <c r="Z784" s="39"/>
      <c r="AA784" s="39"/>
      <c r="AB784" s="39"/>
      <c r="AC784" s="39"/>
      <c r="AD784" s="39"/>
      <c r="AE784" s="39"/>
      <c r="AF784" s="39"/>
      <c r="AG784" s="39"/>
      <c r="AH784" s="39"/>
      <c r="AI784" s="39"/>
      <c r="AJ784" s="39"/>
      <c r="AK784" s="124"/>
      <c r="AL784" s="352"/>
      <c r="AM784" s="132" t="s">
        <v>11</v>
      </c>
      <c r="AN784" s="123"/>
      <c r="AO784" s="39"/>
      <c r="AP784" s="39"/>
      <c r="AQ784" s="39"/>
      <c r="AR784" s="39"/>
      <c r="AS784" s="39"/>
      <c r="AT784" s="39"/>
      <c r="AU784" s="39"/>
      <c r="AV784" s="39"/>
      <c r="AW784" s="39"/>
      <c r="AX784" s="39"/>
      <c r="AY784" s="39"/>
      <c r="AZ784" s="39"/>
      <c r="BA784" s="39"/>
      <c r="BB784" s="39"/>
      <c r="BC784" s="124"/>
      <c r="BD784" s="39"/>
      <c r="BE784" s="39"/>
      <c r="BF784" s="39"/>
      <c r="BG784" s="39"/>
      <c r="BH784" s="39"/>
      <c r="BI784" s="39"/>
      <c r="BJ784" s="39"/>
      <c r="BK784" s="39"/>
      <c r="BL784" s="39"/>
      <c r="BM784" s="39"/>
      <c r="BN784" s="39"/>
      <c r="BO784" s="39"/>
      <c r="BP784" s="39"/>
      <c r="BQ784" s="39"/>
      <c r="BR784" s="39"/>
      <c r="BS784" s="39"/>
      <c r="BT784" s="39"/>
      <c r="BU784" s="39"/>
    </row>
    <row r="785" spans="2:73" ht="12" customHeight="1">
      <c r="B785" s="297"/>
      <c r="C785" s="132" t="s">
        <v>237</v>
      </c>
      <c r="D785" s="123">
        <f t="shared" si="45"/>
        <v>0</v>
      </c>
      <c r="E785" s="39">
        <f t="shared" si="46"/>
        <v>0</v>
      </c>
      <c r="F785" s="39">
        <f t="shared" si="47"/>
        <v>0</v>
      </c>
      <c r="G785" s="39">
        <f t="shared" si="48"/>
        <v>0</v>
      </c>
      <c r="H785" s="39">
        <f t="shared" si="49"/>
        <v>0</v>
      </c>
      <c r="I785" s="39">
        <f t="shared" si="50"/>
        <v>0</v>
      </c>
      <c r="J785" s="39">
        <f t="shared" si="51"/>
        <v>0</v>
      </c>
      <c r="K785" s="39">
        <f t="shared" si="52"/>
        <v>0</v>
      </c>
      <c r="L785" s="39">
        <f t="shared" si="53"/>
        <v>0</v>
      </c>
      <c r="M785" s="39">
        <f t="shared" si="54"/>
        <v>0</v>
      </c>
      <c r="N785" s="39">
        <f t="shared" si="55"/>
        <v>0</v>
      </c>
      <c r="O785" s="39">
        <f t="shared" si="56"/>
        <v>0</v>
      </c>
      <c r="P785" s="39">
        <f t="shared" si="57"/>
        <v>0</v>
      </c>
      <c r="Q785" s="39">
        <f t="shared" si="58"/>
        <v>0</v>
      </c>
      <c r="R785" s="39">
        <f t="shared" si="59"/>
        <v>0</v>
      </c>
      <c r="S785" s="124">
        <f t="shared" si="60"/>
        <v>0</v>
      </c>
      <c r="T785" s="352"/>
      <c r="U785" s="132" t="s">
        <v>237</v>
      </c>
      <c r="V785" s="123"/>
      <c r="W785" s="39"/>
      <c r="X785" s="39"/>
      <c r="Y785" s="39"/>
      <c r="Z785" s="39"/>
      <c r="AA785" s="39"/>
      <c r="AB785" s="39"/>
      <c r="AC785" s="39"/>
      <c r="AD785" s="39"/>
      <c r="AE785" s="39"/>
      <c r="AF785" s="39"/>
      <c r="AG785" s="39"/>
      <c r="AH785" s="39"/>
      <c r="AI785" s="39"/>
      <c r="AJ785" s="39"/>
      <c r="AK785" s="124"/>
      <c r="AL785" s="352"/>
      <c r="AM785" s="132" t="s">
        <v>237</v>
      </c>
      <c r="AN785" s="123"/>
      <c r="AO785" s="39"/>
      <c r="AP785" s="39"/>
      <c r="AQ785" s="39"/>
      <c r="AR785" s="39"/>
      <c r="AS785" s="39"/>
      <c r="AT785" s="39"/>
      <c r="AU785" s="39"/>
      <c r="AV785" s="39"/>
      <c r="AW785" s="39"/>
      <c r="AX785" s="39"/>
      <c r="AY785" s="39"/>
      <c r="AZ785" s="39"/>
      <c r="BA785" s="39"/>
      <c r="BB785" s="39"/>
      <c r="BC785" s="124"/>
      <c r="BD785" s="39"/>
      <c r="BE785" s="39"/>
      <c r="BF785" s="39"/>
      <c r="BG785" s="39"/>
      <c r="BH785" s="39"/>
      <c r="BI785" s="39"/>
      <c r="BJ785" s="39"/>
      <c r="BK785" s="39"/>
      <c r="BL785" s="39"/>
      <c r="BM785" s="39"/>
      <c r="BN785" s="39"/>
      <c r="BO785" s="39"/>
      <c r="BP785" s="39"/>
      <c r="BQ785" s="39"/>
      <c r="BR785" s="39"/>
      <c r="BS785" s="39"/>
      <c r="BT785" s="39"/>
      <c r="BU785" s="39"/>
    </row>
    <row r="786" spans="2:73" ht="12" customHeight="1">
      <c r="B786" s="297"/>
      <c r="C786" s="116" t="s">
        <v>13</v>
      </c>
      <c r="D786" s="123">
        <f t="shared" si="45"/>
        <v>0</v>
      </c>
      <c r="E786" s="39">
        <f t="shared" si="46"/>
        <v>0</v>
      </c>
      <c r="F786" s="39">
        <f t="shared" si="47"/>
        <v>0</v>
      </c>
      <c r="G786" s="39">
        <f t="shared" si="48"/>
        <v>0</v>
      </c>
      <c r="H786" s="39">
        <f t="shared" si="49"/>
        <v>0</v>
      </c>
      <c r="I786" s="39">
        <f t="shared" si="50"/>
        <v>0</v>
      </c>
      <c r="J786" s="39">
        <f t="shared" si="51"/>
        <v>0</v>
      </c>
      <c r="K786" s="39">
        <f t="shared" si="52"/>
        <v>0</v>
      </c>
      <c r="L786" s="39">
        <f t="shared" si="53"/>
        <v>0</v>
      </c>
      <c r="M786" s="39">
        <f t="shared" si="54"/>
        <v>0</v>
      </c>
      <c r="N786" s="39">
        <f t="shared" si="55"/>
        <v>0</v>
      </c>
      <c r="O786" s="39">
        <f t="shared" si="56"/>
        <v>0</v>
      </c>
      <c r="P786" s="39">
        <f t="shared" si="57"/>
        <v>0</v>
      </c>
      <c r="Q786" s="39">
        <f t="shared" si="58"/>
        <v>0</v>
      </c>
      <c r="R786" s="39">
        <f t="shared" si="59"/>
        <v>0</v>
      </c>
      <c r="S786" s="124">
        <f t="shared" si="60"/>
        <v>0</v>
      </c>
      <c r="T786" s="352"/>
      <c r="U786" s="116" t="s">
        <v>13</v>
      </c>
      <c r="V786" s="123"/>
      <c r="W786" s="39"/>
      <c r="X786" s="39"/>
      <c r="Y786" s="39"/>
      <c r="Z786" s="39"/>
      <c r="AA786" s="39"/>
      <c r="AB786" s="39"/>
      <c r="AC786" s="39"/>
      <c r="AD786" s="39"/>
      <c r="AE786" s="39"/>
      <c r="AF786" s="39"/>
      <c r="AG786" s="39"/>
      <c r="AH786" s="39"/>
      <c r="AI786" s="39"/>
      <c r="AJ786" s="39"/>
      <c r="AK786" s="124"/>
      <c r="AL786" s="352"/>
      <c r="AM786" s="116" t="s">
        <v>13</v>
      </c>
      <c r="AN786" s="123"/>
      <c r="AO786" s="39"/>
      <c r="AP786" s="39"/>
      <c r="AQ786" s="39"/>
      <c r="AR786" s="39"/>
      <c r="AS786" s="39"/>
      <c r="AT786" s="39"/>
      <c r="AU786" s="39"/>
      <c r="AV786" s="39"/>
      <c r="AW786" s="39"/>
      <c r="AX786" s="39"/>
      <c r="AY786" s="39"/>
      <c r="AZ786" s="39"/>
      <c r="BA786" s="39"/>
      <c r="BB786" s="39"/>
      <c r="BC786" s="124"/>
      <c r="BD786" s="39"/>
      <c r="BE786" s="39"/>
      <c r="BF786" s="39"/>
      <c r="BG786" s="39"/>
      <c r="BH786" s="39"/>
      <c r="BI786" s="39"/>
      <c r="BJ786" s="39"/>
      <c r="BK786" s="39"/>
      <c r="BL786" s="39"/>
      <c r="BM786" s="39"/>
      <c r="BN786" s="39"/>
      <c r="BO786" s="39"/>
      <c r="BP786" s="39"/>
      <c r="BQ786" s="39"/>
      <c r="BR786" s="39"/>
      <c r="BS786" s="39"/>
      <c r="BT786" s="39"/>
      <c r="BU786" s="39"/>
    </row>
    <row r="787" spans="2:73" ht="12" customHeight="1">
      <c r="B787" s="297"/>
      <c r="C787" s="132" t="s">
        <v>238</v>
      </c>
      <c r="D787" s="123">
        <f t="shared" si="45"/>
        <v>0</v>
      </c>
      <c r="E787" s="39">
        <f t="shared" si="46"/>
        <v>0</v>
      </c>
      <c r="F787" s="39">
        <f t="shared" si="47"/>
        <v>0</v>
      </c>
      <c r="G787" s="39">
        <f t="shared" si="48"/>
        <v>0</v>
      </c>
      <c r="H787" s="39">
        <f t="shared" si="49"/>
        <v>0</v>
      </c>
      <c r="I787" s="39">
        <f t="shared" si="50"/>
        <v>0</v>
      </c>
      <c r="J787" s="39">
        <f t="shared" si="51"/>
        <v>0</v>
      </c>
      <c r="K787" s="39">
        <f t="shared" si="52"/>
        <v>0</v>
      </c>
      <c r="L787" s="39">
        <f t="shared" si="53"/>
        <v>0</v>
      </c>
      <c r="M787" s="39">
        <f t="shared" si="54"/>
        <v>0</v>
      </c>
      <c r="N787" s="39">
        <f t="shared" si="55"/>
        <v>0</v>
      </c>
      <c r="O787" s="39">
        <f t="shared" si="56"/>
        <v>0</v>
      </c>
      <c r="P787" s="39">
        <f t="shared" si="57"/>
        <v>0</v>
      </c>
      <c r="Q787" s="39">
        <f t="shared" si="58"/>
        <v>0</v>
      </c>
      <c r="R787" s="39">
        <f t="shared" si="59"/>
        <v>0</v>
      </c>
      <c r="S787" s="124">
        <f t="shared" si="60"/>
        <v>0</v>
      </c>
      <c r="T787" s="352"/>
      <c r="U787" s="132" t="s">
        <v>238</v>
      </c>
      <c r="V787" s="123"/>
      <c r="W787" s="39"/>
      <c r="X787" s="39"/>
      <c r="Y787" s="39"/>
      <c r="Z787" s="39"/>
      <c r="AA787" s="39"/>
      <c r="AB787" s="39"/>
      <c r="AC787" s="39"/>
      <c r="AD787" s="39"/>
      <c r="AE787" s="39"/>
      <c r="AF787" s="39"/>
      <c r="AG787" s="39"/>
      <c r="AH787" s="39"/>
      <c r="AI787" s="39"/>
      <c r="AJ787" s="39"/>
      <c r="AK787" s="124"/>
      <c r="AL787" s="352"/>
      <c r="AM787" s="132" t="s">
        <v>238</v>
      </c>
      <c r="AN787" s="123"/>
      <c r="AO787" s="39"/>
      <c r="AP787" s="39"/>
      <c r="AQ787" s="39"/>
      <c r="AR787" s="39"/>
      <c r="AS787" s="39"/>
      <c r="AT787" s="39"/>
      <c r="AU787" s="39"/>
      <c r="AV787" s="39"/>
      <c r="AW787" s="39"/>
      <c r="AX787" s="39"/>
      <c r="AY787" s="39"/>
      <c r="AZ787" s="39"/>
      <c r="BA787" s="39"/>
      <c r="BB787" s="39"/>
      <c r="BC787" s="124"/>
      <c r="BD787" s="39"/>
      <c r="BE787" s="39"/>
      <c r="BF787" s="39"/>
      <c r="BG787" s="39"/>
      <c r="BH787" s="39"/>
      <c r="BI787" s="39"/>
      <c r="BJ787" s="39"/>
      <c r="BK787" s="39"/>
      <c r="BL787" s="39"/>
      <c r="BM787" s="39"/>
      <c r="BN787" s="39"/>
      <c r="BO787" s="39"/>
      <c r="BP787" s="39"/>
      <c r="BQ787" s="39"/>
      <c r="BR787" s="39"/>
      <c r="BS787" s="39"/>
      <c r="BT787" s="39"/>
      <c r="BU787" s="39"/>
    </row>
    <row r="788" spans="2:73" ht="12" customHeight="1">
      <c r="B788" s="297"/>
      <c r="C788" s="120" t="s">
        <v>291</v>
      </c>
      <c r="D788" s="120">
        <f t="shared" si="45"/>
        <v>0</v>
      </c>
      <c r="E788" s="121">
        <f t="shared" si="46"/>
        <v>0</v>
      </c>
      <c r="F788" s="121">
        <f t="shared" si="47"/>
        <v>0</v>
      </c>
      <c r="G788" s="121">
        <f t="shared" si="48"/>
        <v>0</v>
      </c>
      <c r="H788" s="121">
        <f t="shared" si="49"/>
        <v>0</v>
      </c>
      <c r="I788" s="121">
        <f t="shared" si="50"/>
        <v>0</v>
      </c>
      <c r="J788" s="121">
        <f t="shared" si="51"/>
        <v>0</v>
      </c>
      <c r="K788" s="121">
        <f t="shared" si="52"/>
        <v>0</v>
      </c>
      <c r="L788" s="121">
        <f t="shared" si="53"/>
        <v>0</v>
      </c>
      <c r="M788" s="121">
        <f t="shared" si="54"/>
        <v>0</v>
      </c>
      <c r="N788" s="121">
        <f t="shared" si="55"/>
        <v>0</v>
      </c>
      <c r="O788" s="121">
        <f t="shared" si="56"/>
        <v>0</v>
      </c>
      <c r="P788" s="121">
        <f t="shared" si="57"/>
        <v>0</v>
      </c>
      <c r="Q788" s="121">
        <f t="shared" si="58"/>
        <v>0</v>
      </c>
      <c r="R788" s="121">
        <f t="shared" si="59"/>
        <v>0</v>
      </c>
      <c r="S788" s="122">
        <f t="shared" si="60"/>
        <v>0</v>
      </c>
      <c r="T788" s="352"/>
      <c r="U788" s="120" t="s">
        <v>291</v>
      </c>
      <c r="V788" s="120"/>
      <c r="W788" s="121"/>
      <c r="X788" s="121"/>
      <c r="Y788" s="121"/>
      <c r="Z788" s="121"/>
      <c r="AA788" s="121"/>
      <c r="AB788" s="121"/>
      <c r="AC788" s="121"/>
      <c r="AD788" s="121"/>
      <c r="AE788" s="121"/>
      <c r="AF788" s="121"/>
      <c r="AG788" s="121"/>
      <c r="AH788" s="121"/>
      <c r="AI788" s="121"/>
      <c r="AJ788" s="121"/>
      <c r="AK788" s="122"/>
      <c r="AL788" s="352"/>
      <c r="AM788" s="120" t="s">
        <v>291</v>
      </c>
      <c r="AN788" s="120"/>
      <c r="AO788" s="121"/>
      <c r="AP788" s="121"/>
      <c r="AQ788" s="121"/>
      <c r="AR788" s="121"/>
      <c r="AS788" s="121"/>
      <c r="AT788" s="121"/>
      <c r="AU788" s="121"/>
      <c r="AV788" s="121"/>
      <c r="AW788" s="121"/>
      <c r="AX788" s="121"/>
      <c r="AY788" s="121"/>
      <c r="AZ788" s="121"/>
      <c r="BA788" s="121"/>
      <c r="BB788" s="121"/>
      <c r="BC788" s="122"/>
      <c r="BD788" s="39"/>
      <c r="BE788" s="39"/>
      <c r="BF788" s="39"/>
      <c r="BG788" s="39"/>
      <c r="BH788" s="39"/>
      <c r="BI788" s="39"/>
      <c r="BJ788" s="39"/>
      <c r="BK788" s="39"/>
      <c r="BL788" s="39"/>
      <c r="BM788" s="39"/>
      <c r="BN788" s="39"/>
      <c r="BO788" s="39"/>
      <c r="BP788" s="39"/>
      <c r="BQ788" s="39"/>
      <c r="BR788" s="39"/>
      <c r="BS788" s="39"/>
      <c r="BT788" s="39"/>
      <c r="BU788" s="39"/>
    </row>
    <row r="789" spans="2:73" ht="12" customHeight="1">
      <c r="B789" s="297"/>
      <c r="C789" s="120" t="s">
        <v>292</v>
      </c>
      <c r="D789" s="120">
        <f t="shared" si="45"/>
        <v>0</v>
      </c>
      <c r="E789" s="121">
        <f t="shared" si="46"/>
        <v>0</v>
      </c>
      <c r="F789" s="121">
        <f t="shared" si="47"/>
        <v>0</v>
      </c>
      <c r="G789" s="121">
        <f t="shared" si="48"/>
        <v>0</v>
      </c>
      <c r="H789" s="121">
        <f t="shared" si="49"/>
        <v>0</v>
      </c>
      <c r="I789" s="121">
        <f t="shared" si="50"/>
        <v>0</v>
      </c>
      <c r="J789" s="121">
        <f t="shared" si="51"/>
        <v>0</v>
      </c>
      <c r="K789" s="121">
        <f t="shared" si="52"/>
        <v>0</v>
      </c>
      <c r="L789" s="121">
        <f t="shared" si="53"/>
        <v>0</v>
      </c>
      <c r="M789" s="121">
        <f t="shared" si="54"/>
        <v>0</v>
      </c>
      <c r="N789" s="121">
        <f t="shared" si="55"/>
        <v>0</v>
      </c>
      <c r="O789" s="121">
        <f t="shared" si="56"/>
        <v>0</v>
      </c>
      <c r="P789" s="121">
        <f t="shared" si="57"/>
        <v>0</v>
      </c>
      <c r="Q789" s="121">
        <f t="shared" si="58"/>
        <v>0</v>
      </c>
      <c r="R789" s="121">
        <f t="shared" si="59"/>
        <v>0</v>
      </c>
      <c r="S789" s="122">
        <f t="shared" si="60"/>
        <v>0</v>
      </c>
      <c r="T789" s="352"/>
      <c r="U789" s="120" t="s">
        <v>292</v>
      </c>
      <c r="V789" s="120"/>
      <c r="W789" s="121"/>
      <c r="X789" s="121"/>
      <c r="Y789" s="121"/>
      <c r="Z789" s="121"/>
      <c r="AA789" s="121"/>
      <c r="AB789" s="121"/>
      <c r="AC789" s="121"/>
      <c r="AD789" s="121"/>
      <c r="AE789" s="121"/>
      <c r="AF789" s="121"/>
      <c r="AG789" s="121"/>
      <c r="AH789" s="121"/>
      <c r="AI789" s="121"/>
      <c r="AJ789" s="121"/>
      <c r="AK789" s="122"/>
      <c r="AL789" s="352"/>
      <c r="AM789" s="120" t="s">
        <v>292</v>
      </c>
      <c r="AN789" s="120"/>
      <c r="AO789" s="121"/>
      <c r="AP789" s="121"/>
      <c r="AQ789" s="121"/>
      <c r="AR789" s="121"/>
      <c r="AS789" s="121"/>
      <c r="AT789" s="121"/>
      <c r="AU789" s="121"/>
      <c r="AV789" s="121"/>
      <c r="AW789" s="121"/>
      <c r="AX789" s="121"/>
      <c r="AY789" s="121"/>
      <c r="AZ789" s="121"/>
      <c r="BA789" s="121"/>
      <c r="BB789" s="121"/>
      <c r="BC789" s="122"/>
      <c r="BD789" s="39"/>
      <c r="BE789" s="39"/>
      <c r="BF789" s="39"/>
      <c r="BG789" s="39"/>
      <c r="BH789" s="39"/>
      <c r="BI789" s="39"/>
      <c r="BJ789" s="39"/>
      <c r="BK789" s="39"/>
      <c r="BL789" s="39"/>
      <c r="BM789" s="39"/>
      <c r="BN789" s="39"/>
      <c r="BO789" s="39"/>
      <c r="BP789" s="39"/>
      <c r="BQ789" s="39"/>
      <c r="BR789" s="39"/>
      <c r="BS789" s="39"/>
      <c r="BT789" s="39"/>
      <c r="BU789" s="39"/>
    </row>
    <row r="790" spans="2:73" ht="12" customHeight="1">
      <c r="B790" s="297"/>
      <c r="C790" s="120" t="s">
        <v>293</v>
      </c>
      <c r="D790" s="120">
        <f t="shared" si="45"/>
        <v>0</v>
      </c>
      <c r="E790" s="121">
        <f t="shared" si="46"/>
        <v>0</v>
      </c>
      <c r="F790" s="121">
        <f t="shared" si="47"/>
        <v>0</v>
      </c>
      <c r="G790" s="121">
        <f t="shared" si="48"/>
        <v>0</v>
      </c>
      <c r="H790" s="121">
        <f t="shared" si="49"/>
        <v>0</v>
      </c>
      <c r="I790" s="121">
        <f t="shared" si="50"/>
        <v>0</v>
      </c>
      <c r="J790" s="121">
        <f t="shared" si="51"/>
        <v>0</v>
      </c>
      <c r="K790" s="121">
        <f t="shared" si="52"/>
        <v>0</v>
      </c>
      <c r="L790" s="121">
        <f t="shared" si="53"/>
        <v>0</v>
      </c>
      <c r="M790" s="121">
        <f t="shared" si="54"/>
        <v>0</v>
      </c>
      <c r="N790" s="121">
        <f t="shared" si="55"/>
        <v>0</v>
      </c>
      <c r="O790" s="121">
        <f t="shared" si="56"/>
        <v>0</v>
      </c>
      <c r="P790" s="121">
        <f t="shared" si="57"/>
        <v>0</v>
      </c>
      <c r="Q790" s="121">
        <f t="shared" si="58"/>
        <v>0</v>
      </c>
      <c r="R790" s="121">
        <f t="shared" si="59"/>
        <v>0</v>
      </c>
      <c r="S790" s="122">
        <f t="shared" si="60"/>
        <v>0</v>
      </c>
      <c r="T790" s="352"/>
      <c r="U790" s="120" t="s">
        <v>293</v>
      </c>
      <c r="V790" s="120"/>
      <c r="W790" s="121"/>
      <c r="X790" s="121"/>
      <c r="Y790" s="121"/>
      <c r="Z790" s="121"/>
      <c r="AA790" s="121"/>
      <c r="AB790" s="121"/>
      <c r="AC790" s="121"/>
      <c r="AD790" s="121"/>
      <c r="AE790" s="121"/>
      <c r="AF790" s="121"/>
      <c r="AG790" s="121"/>
      <c r="AH790" s="121"/>
      <c r="AI790" s="121"/>
      <c r="AJ790" s="121"/>
      <c r="AK790" s="122"/>
      <c r="AL790" s="352"/>
      <c r="AM790" s="120" t="s">
        <v>293</v>
      </c>
      <c r="AN790" s="120"/>
      <c r="AO790" s="121"/>
      <c r="AP790" s="121"/>
      <c r="AQ790" s="121"/>
      <c r="AR790" s="121"/>
      <c r="AS790" s="121"/>
      <c r="AT790" s="121"/>
      <c r="AU790" s="121"/>
      <c r="AV790" s="121"/>
      <c r="AW790" s="121"/>
      <c r="AX790" s="121"/>
      <c r="AY790" s="121"/>
      <c r="AZ790" s="121"/>
      <c r="BA790" s="121"/>
      <c r="BB790" s="121"/>
      <c r="BC790" s="122"/>
      <c r="BD790" s="39"/>
      <c r="BE790" s="39"/>
      <c r="BF790" s="39"/>
      <c r="BG790" s="39"/>
      <c r="BH790" s="39"/>
      <c r="BI790" s="39"/>
      <c r="BJ790" s="39"/>
      <c r="BK790" s="39"/>
      <c r="BL790" s="39"/>
      <c r="BM790" s="39"/>
      <c r="BN790" s="39"/>
      <c r="BO790" s="39"/>
      <c r="BP790" s="39"/>
      <c r="BQ790" s="39"/>
      <c r="BR790" s="39"/>
      <c r="BS790" s="39"/>
      <c r="BT790" s="39"/>
      <c r="BU790" s="39"/>
    </row>
    <row r="791" spans="2:73" ht="12" customHeight="1">
      <c r="B791" s="297"/>
      <c r="C791" s="120" t="s">
        <v>294</v>
      </c>
      <c r="D791" s="120">
        <f t="shared" si="45"/>
        <v>0</v>
      </c>
      <c r="E791" s="121">
        <f t="shared" si="46"/>
        <v>0</v>
      </c>
      <c r="F791" s="121">
        <f t="shared" si="47"/>
        <v>0</v>
      </c>
      <c r="G791" s="121">
        <f t="shared" si="48"/>
        <v>0</v>
      </c>
      <c r="H791" s="121">
        <f t="shared" si="49"/>
        <v>0</v>
      </c>
      <c r="I791" s="121">
        <f t="shared" si="50"/>
        <v>0</v>
      </c>
      <c r="J791" s="121">
        <f t="shared" si="51"/>
        <v>0</v>
      </c>
      <c r="K791" s="121">
        <f t="shared" si="52"/>
        <v>0</v>
      </c>
      <c r="L791" s="121">
        <f t="shared" si="53"/>
        <v>0</v>
      </c>
      <c r="M791" s="121">
        <f t="shared" si="54"/>
        <v>0</v>
      </c>
      <c r="N791" s="121">
        <f t="shared" si="55"/>
        <v>0</v>
      </c>
      <c r="O791" s="121">
        <f t="shared" si="56"/>
        <v>0</v>
      </c>
      <c r="P791" s="121">
        <f t="shared" si="57"/>
        <v>0</v>
      </c>
      <c r="Q791" s="121">
        <f t="shared" si="58"/>
        <v>0</v>
      </c>
      <c r="R791" s="121">
        <f t="shared" si="59"/>
        <v>0</v>
      </c>
      <c r="S791" s="122">
        <f t="shared" si="60"/>
        <v>0</v>
      </c>
      <c r="T791" s="352"/>
      <c r="U791" s="120" t="s">
        <v>294</v>
      </c>
      <c r="V791" s="120"/>
      <c r="W791" s="121"/>
      <c r="X791" s="121"/>
      <c r="Y791" s="121"/>
      <c r="Z791" s="121"/>
      <c r="AA791" s="121"/>
      <c r="AB791" s="121"/>
      <c r="AC791" s="121"/>
      <c r="AD791" s="121"/>
      <c r="AE791" s="121"/>
      <c r="AF791" s="121"/>
      <c r="AG791" s="121"/>
      <c r="AH791" s="121"/>
      <c r="AI791" s="121"/>
      <c r="AJ791" s="121"/>
      <c r="AK791" s="122"/>
      <c r="AL791" s="352"/>
      <c r="AM791" s="120" t="s">
        <v>294</v>
      </c>
      <c r="AN791" s="120"/>
      <c r="AO791" s="121"/>
      <c r="AP791" s="121"/>
      <c r="AQ791" s="121"/>
      <c r="AR791" s="121"/>
      <c r="AS791" s="121"/>
      <c r="AT791" s="121"/>
      <c r="AU791" s="121"/>
      <c r="AV791" s="121"/>
      <c r="AW791" s="121"/>
      <c r="AX791" s="121"/>
      <c r="AY791" s="121"/>
      <c r="AZ791" s="121"/>
      <c r="BA791" s="121"/>
      <c r="BB791" s="121"/>
      <c r="BC791" s="122"/>
      <c r="BD791" s="39"/>
      <c r="BE791" s="39"/>
      <c r="BF791" s="39"/>
      <c r="BG791" s="39"/>
      <c r="BH791" s="39"/>
      <c r="BI791" s="39"/>
      <c r="BJ791" s="39"/>
      <c r="BK791" s="39"/>
      <c r="BL791" s="39"/>
      <c r="BM791" s="39"/>
      <c r="BN791" s="39"/>
      <c r="BO791" s="39"/>
      <c r="BP791" s="39"/>
      <c r="BQ791" s="39"/>
      <c r="BR791" s="39"/>
      <c r="BS791" s="39"/>
      <c r="BT791" s="39"/>
      <c r="BU791" s="39"/>
    </row>
    <row r="792" spans="2:73" ht="12" customHeight="1">
      <c r="B792" s="297"/>
      <c r="C792" s="120" t="s">
        <v>295</v>
      </c>
      <c r="D792" s="120">
        <f t="shared" si="45"/>
        <v>0</v>
      </c>
      <c r="E792" s="40">
        <f t="shared" si="46"/>
        <v>0</v>
      </c>
      <c r="F792" s="40">
        <f t="shared" si="47"/>
        <v>0</v>
      </c>
      <c r="G792" s="40">
        <f t="shared" si="48"/>
        <v>0</v>
      </c>
      <c r="H792" s="40">
        <f t="shared" si="49"/>
        <v>0</v>
      </c>
      <c r="I792" s="40">
        <f t="shared" si="50"/>
        <v>0</v>
      </c>
      <c r="J792" s="40">
        <f t="shared" si="51"/>
        <v>0</v>
      </c>
      <c r="K792" s="40">
        <f t="shared" si="52"/>
        <v>0</v>
      </c>
      <c r="L792" s="40">
        <f t="shared" si="53"/>
        <v>0</v>
      </c>
      <c r="M792" s="40">
        <f t="shared" si="54"/>
        <v>0</v>
      </c>
      <c r="N792" s="40">
        <f t="shared" si="55"/>
        <v>0</v>
      </c>
      <c r="O792" s="40">
        <f t="shared" si="56"/>
        <v>0</v>
      </c>
      <c r="P792" s="40">
        <f t="shared" si="57"/>
        <v>0</v>
      </c>
      <c r="Q792" s="40">
        <f t="shared" si="58"/>
        <v>0</v>
      </c>
      <c r="R792" s="40">
        <f t="shared" si="59"/>
        <v>0</v>
      </c>
      <c r="S792" s="122">
        <f t="shared" si="60"/>
        <v>0</v>
      </c>
      <c r="T792" s="352"/>
      <c r="U792" s="120" t="s">
        <v>295</v>
      </c>
      <c r="V792" s="120"/>
      <c r="W792" s="40"/>
      <c r="X792" s="40"/>
      <c r="Y792" s="40"/>
      <c r="Z792" s="40"/>
      <c r="AA792" s="40"/>
      <c r="AB792" s="40"/>
      <c r="AC792" s="40"/>
      <c r="AD792" s="40"/>
      <c r="AE792" s="40"/>
      <c r="AF792" s="40"/>
      <c r="AG792" s="40"/>
      <c r="AH792" s="40"/>
      <c r="AI792" s="40"/>
      <c r="AJ792" s="40"/>
      <c r="AK792" s="122"/>
      <c r="AL792" s="352"/>
      <c r="AM792" s="120" t="s">
        <v>295</v>
      </c>
      <c r="AN792" s="120"/>
      <c r="AO792" s="40"/>
      <c r="AP792" s="40"/>
      <c r="AQ792" s="40"/>
      <c r="AR792" s="40"/>
      <c r="AS792" s="40"/>
      <c r="AT792" s="40"/>
      <c r="AU792" s="40"/>
      <c r="AV792" s="40"/>
      <c r="AW792" s="40"/>
      <c r="AX792" s="40"/>
      <c r="AY792" s="40"/>
      <c r="AZ792" s="40"/>
      <c r="BA792" s="40"/>
      <c r="BB792" s="40"/>
      <c r="BC792" s="122"/>
      <c r="BD792" s="39"/>
      <c r="BE792" s="39"/>
      <c r="BF792" s="39"/>
      <c r="BG792" s="39"/>
      <c r="BH792" s="39"/>
      <c r="BI792" s="39"/>
      <c r="BJ792" s="39"/>
      <c r="BK792" s="39"/>
      <c r="BL792" s="39"/>
      <c r="BM792" s="39"/>
      <c r="BN792" s="39"/>
      <c r="BO792" s="39"/>
      <c r="BP792" s="39"/>
      <c r="BQ792" s="39"/>
      <c r="BR792" s="39"/>
      <c r="BS792" s="39"/>
      <c r="BT792" s="39"/>
      <c r="BU792" s="39"/>
    </row>
    <row r="793" spans="2:73" ht="12" customHeight="1">
      <c r="B793" s="297"/>
      <c r="C793" s="120" t="s">
        <v>296</v>
      </c>
      <c r="D793" s="120">
        <f t="shared" si="45"/>
        <v>0</v>
      </c>
      <c r="E793" s="40">
        <f t="shared" si="46"/>
        <v>0</v>
      </c>
      <c r="F793" s="40">
        <f t="shared" si="47"/>
        <v>0</v>
      </c>
      <c r="G793" s="40">
        <f t="shared" si="48"/>
        <v>0</v>
      </c>
      <c r="H793" s="40">
        <f t="shared" si="49"/>
        <v>0</v>
      </c>
      <c r="I793" s="40">
        <f t="shared" si="50"/>
        <v>0</v>
      </c>
      <c r="J793" s="40">
        <f t="shared" si="51"/>
        <v>0</v>
      </c>
      <c r="K793" s="40">
        <f t="shared" si="52"/>
        <v>0</v>
      </c>
      <c r="L793" s="40">
        <f t="shared" si="53"/>
        <v>0</v>
      </c>
      <c r="M793" s="40">
        <f t="shared" si="54"/>
        <v>0</v>
      </c>
      <c r="N793" s="40">
        <f t="shared" si="55"/>
        <v>0</v>
      </c>
      <c r="O793" s="40">
        <f t="shared" si="56"/>
        <v>0</v>
      </c>
      <c r="P793" s="40">
        <f t="shared" si="57"/>
        <v>0</v>
      </c>
      <c r="Q793" s="40">
        <f t="shared" si="58"/>
        <v>0</v>
      </c>
      <c r="R793" s="40">
        <f t="shared" si="59"/>
        <v>0</v>
      </c>
      <c r="S793" s="122">
        <f t="shared" si="60"/>
        <v>0</v>
      </c>
      <c r="T793" s="352"/>
      <c r="U793" s="120" t="s">
        <v>296</v>
      </c>
      <c r="V793" s="120"/>
      <c r="W793" s="40"/>
      <c r="X793" s="40"/>
      <c r="Y793" s="40"/>
      <c r="Z793" s="40"/>
      <c r="AA793" s="40"/>
      <c r="AB793" s="40"/>
      <c r="AC793" s="40"/>
      <c r="AD793" s="40"/>
      <c r="AE793" s="40"/>
      <c r="AF793" s="40"/>
      <c r="AG793" s="40"/>
      <c r="AH793" s="40"/>
      <c r="AI793" s="40"/>
      <c r="AJ793" s="40"/>
      <c r="AK793" s="122"/>
      <c r="AL793" s="352"/>
      <c r="AM793" s="120" t="s">
        <v>296</v>
      </c>
      <c r="AN793" s="120"/>
      <c r="AO793" s="40"/>
      <c r="AP793" s="40"/>
      <c r="AQ793" s="40"/>
      <c r="AR793" s="40"/>
      <c r="AS793" s="40"/>
      <c r="AT793" s="40"/>
      <c r="AU793" s="40"/>
      <c r="AV793" s="40"/>
      <c r="AW793" s="40"/>
      <c r="AX793" s="40"/>
      <c r="AY793" s="40"/>
      <c r="AZ793" s="40"/>
      <c r="BA793" s="40"/>
      <c r="BB793" s="40"/>
      <c r="BC793" s="122"/>
      <c r="BD793" s="39"/>
      <c r="BE793" s="39"/>
      <c r="BF793" s="39"/>
      <c r="BG793" s="39"/>
      <c r="BH793" s="39"/>
      <c r="BI793" s="39"/>
      <c r="BJ793" s="39"/>
      <c r="BK793" s="39"/>
      <c r="BL793" s="39"/>
      <c r="BM793" s="39"/>
      <c r="BN793" s="39"/>
      <c r="BO793" s="39"/>
      <c r="BP793" s="39"/>
      <c r="BQ793" s="39"/>
      <c r="BR793" s="39"/>
      <c r="BS793" s="39"/>
      <c r="BT793" s="39"/>
      <c r="BU793" s="39"/>
    </row>
    <row r="794" spans="2:73" ht="12" customHeight="1">
      <c r="B794" s="297"/>
      <c r="C794" s="120" t="s">
        <v>48</v>
      </c>
      <c r="D794" s="120">
        <f t="shared" si="45"/>
        <v>0</v>
      </c>
      <c r="E794" s="40">
        <f t="shared" si="46"/>
        <v>0</v>
      </c>
      <c r="F794" s="40">
        <f t="shared" si="47"/>
        <v>0</v>
      </c>
      <c r="G794" s="40">
        <f t="shared" si="48"/>
        <v>0</v>
      </c>
      <c r="H794" s="40">
        <f t="shared" si="49"/>
        <v>0</v>
      </c>
      <c r="I794" s="40">
        <f t="shared" si="50"/>
        <v>0</v>
      </c>
      <c r="J794" s="40">
        <f t="shared" si="51"/>
        <v>0</v>
      </c>
      <c r="K794" s="40">
        <f t="shared" si="52"/>
        <v>0</v>
      </c>
      <c r="L794" s="40">
        <f t="shared" si="53"/>
        <v>0</v>
      </c>
      <c r="M794" s="40">
        <f t="shared" si="54"/>
        <v>0</v>
      </c>
      <c r="N794" s="40">
        <f t="shared" si="55"/>
        <v>0</v>
      </c>
      <c r="O794" s="40">
        <f t="shared" si="56"/>
        <v>0</v>
      </c>
      <c r="P794" s="40">
        <f t="shared" si="57"/>
        <v>0</v>
      </c>
      <c r="Q794" s="40">
        <f t="shared" si="58"/>
        <v>0</v>
      </c>
      <c r="R794" s="40">
        <f t="shared" si="59"/>
        <v>0</v>
      </c>
      <c r="S794" s="122">
        <f t="shared" si="60"/>
        <v>0</v>
      </c>
      <c r="T794" s="352"/>
      <c r="U794" s="120" t="s">
        <v>48</v>
      </c>
      <c r="V794" s="120"/>
      <c r="W794" s="40"/>
      <c r="X794" s="40"/>
      <c r="Y794" s="40"/>
      <c r="Z794" s="40"/>
      <c r="AA794" s="40"/>
      <c r="AB794" s="40"/>
      <c r="AC794" s="40"/>
      <c r="AD794" s="40"/>
      <c r="AE794" s="40"/>
      <c r="AF794" s="40"/>
      <c r="AG794" s="40"/>
      <c r="AH794" s="40"/>
      <c r="AI794" s="40"/>
      <c r="AJ794" s="40"/>
      <c r="AK794" s="122"/>
      <c r="AL794" s="352"/>
      <c r="AM794" s="120" t="s">
        <v>48</v>
      </c>
      <c r="AN794" s="120"/>
      <c r="AO794" s="40"/>
      <c r="AP794" s="40"/>
      <c r="AQ794" s="40"/>
      <c r="AR794" s="40"/>
      <c r="AS794" s="40"/>
      <c r="AT794" s="40"/>
      <c r="AU794" s="40"/>
      <c r="AV794" s="40"/>
      <c r="AW794" s="40"/>
      <c r="AX794" s="40"/>
      <c r="AY794" s="40"/>
      <c r="AZ794" s="40"/>
      <c r="BA794" s="40"/>
      <c r="BB794" s="40"/>
      <c r="BC794" s="122"/>
      <c r="BD794" s="39"/>
      <c r="BE794" s="39"/>
      <c r="BF794" s="39"/>
      <c r="BG794" s="39"/>
      <c r="BH794" s="39"/>
      <c r="BI794" s="39"/>
      <c r="BJ794" s="39"/>
      <c r="BK794" s="39"/>
      <c r="BL794" s="39"/>
      <c r="BM794" s="39"/>
      <c r="BN794" s="39"/>
      <c r="BO794" s="39"/>
      <c r="BP794" s="39"/>
      <c r="BQ794" s="39"/>
      <c r="BR794" s="39"/>
      <c r="BS794" s="39"/>
      <c r="BT794" s="39"/>
      <c r="BU794" s="39"/>
    </row>
    <row r="795" spans="2:73" ht="12" customHeight="1">
      <c r="B795" s="297"/>
      <c r="C795" s="120" t="s">
        <v>49</v>
      </c>
      <c r="D795" s="120">
        <f t="shared" si="45"/>
        <v>0</v>
      </c>
      <c r="E795" s="40">
        <f t="shared" si="46"/>
        <v>0</v>
      </c>
      <c r="F795" s="40">
        <f t="shared" si="47"/>
        <v>0</v>
      </c>
      <c r="G795" s="40">
        <f t="shared" si="48"/>
        <v>0</v>
      </c>
      <c r="H795" s="40">
        <f t="shared" si="49"/>
        <v>0</v>
      </c>
      <c r="I795" s="40">
        <f t="shared" si="50"/>
        <v>0</v>
      </c>
      <c r="J795" s="40">
        <f t="shared" si="51"/>
        <v>0</v>
      </c>
      <c r="K795" s="40">
        <f t="shared" si="52"/>
        <v>0</v>
      </c>
      <c r="L795" s="40">
        <f t="shared" si="53"/>
        <v>0</v>
      </c>
      <c r="M795" s="40">
        <f t="shared" si="54"/>
        <v>0</v>
      </c>
      <c r="N795" s="40">
        <f t="shared" si="55"/>
        <v>0</v>
      </c>
      <c r="O795" s="40">
        <f t="shared" si="56"/>
        <v>0</v>
      </c>
      <c r="P795" s="40">
        <f t="shared" si="57"/>
        <v>0</v>
      </c>
      <c r="Q795" s="40">
        <f t="shared" si="58"/>
        <v>0</v>
      </c>
      <c r="R795" s="40">
        <f t="shared" si="59"/>
        <v>0</v>
      </c>
      <c r="S795" s="122">
        <f t="shared" si="60"/>
        <v>0</v>
      </c>
      <c r="T795" s="352"/>
      <c r="U795" s="120" t="s">
        <v>49</v>
      </c>
      <c r="V795" s="120"/>
      <c r="W795" s="40"/>
      <c r="X795" s="40"/>
      <c r="Y795" s="40"/>
      <c r="Z795" s="40"/>
      <c r="AA795" s="40"/>
      <c r="AB795" s="40"/>
      <c r="AC795" s="40"/>
      <c r="AD795" s="40"/>
      <c r="AE795" s="40"/>
      <c r="AF795" s="40"/>
      <c r="AG795" s="40"/>
      <c r="AH795" s="40"/>
      <c r="AI795" s="40"/>
      <c r="AJ795" s="40"/>
      <c r="AK795" s="122"/>
      <c r="AL795" s="352"/>
      <c r="AM795" s="120" t="s">
        <v>49</v>
      </c>
      <c r="AN795" s="120"/>
      <c r="AO795" s="40"/>
      <c r="AP795" s="40"/>
      <c r="AQ795" s="40"/>
      <c r="AR795" s="40"/>
      <c r="AS795" s="40"/>
      <c r="AT795" s="40"/>
      <c r="AU795" s="40"/>
      <c r="AV795" s="40"/>
      <c r="AW795" s="40"/>
      <c r="AX795" s="40"/>
      <c r="AY795" s="40"/>
      <c r="AZ795" s="40"/>
      <c r="BA795" s="40"/>
      <c r="BB795" s="40"/>
      <c r="BC795" s="122"/>
      <c r="BD795" s="39"/>
      <c r="BE795" s="39"/>
      <c r="BF795" s="39"/>
      <c r="BG795" s="39"/>
      <c r="BH795" s="39"/>
      <c r="BI795" s="39"/>
      <c r="BJ795" s="39"/>
      <c r="BK795" s="39"/>
      <c r="BL795" s="39"/>
      <c r="BM795" s="39"/>
      <c r="BN795" s="39"/>
      <c r="BO795" s="39"/>
      <c r="BP795" s="39"/>
      <c r="BQ795" s="39"/>
      <c r="BR795" s="39"/>
      <c r="BS795" s="39"/>
      <c r="BT795" s="39"/>
      <c r="BU795" s="39"/>
    </row>
    <row r="796" spans="2:73" ht="12" customHeight="1">
      <c r="B796" s="297"/>
      <c r="C796" s="132" t="s">
        <v>297</v>
      </c>
      <c r="D796" s="123">
        <f t="shared" si="45"/>
        <v>0</v>
      </c>
      <c r="E796" s="39">
        <f t="shared" si="46"/>
        <v>0</v>
      </c>
      <c r="F796" s="39">
        <f t="shared" si="47"/>
        <v>0</v>
      </c>
      <c r="G796" s="39">
        <f t="shared" si="48"/>
        <v>0</v>
      </c>
      <c r="H796" s="39">
        <f t="shared" si="49"/>
        <v>0</v>
      </c>
      <c r="I796" s="39">
        <f t="shared" si="50"/>
        <v>0</v>
      </c>
      <c r="J796" s="39">
        <f t="shared" si="51"/>
        <v>1</v>
      </c>
      <c r="K796" s="39">
        <f t="shared" si="52"/>
        <v>0</v>
      </c>
      <c r="L796" s="39">
        <f t="shared" si="53"/>
        <v>1</v>
      </c>
      <c r="M796" s="39">
        <f t="shared" si="54"/>
        <v>1</v>
      </c>
      <c r="N796" s="39">
        <f t="shared" si="55"/>
        <v>0</v>
      </c>
      <c r="O796" s="39">
        <f t="shared" si="56"/>
        <v>0</v>
      </c>
      <c r="P796" s="39">
        <f t="shared" si="57"/>
        <v>0</v>
      </c>
      <c r="Q796" s="39">
        <f t="shared" si="58"/>
        <v>0</v>
      </c>
      <c r="R796" s="39">
        <f t="shared" si="59"/>
        <v>0</v>
      </c>
      <c r="S796" s="124">
        <f t="shared" si="60"/>
        <v>0</v>
      </c>
      <c r="T796" s="352"/>
      <c r="U796" s="132" t="s">
        <v>297</v>
      </c>
      <c r="V796" s="123"/>
      <c r="W796" s="39"/>
      <c r="X796" s="39"/>
      <c r="Y796" s="39"/>
      <c r="Z796" s="39"/>
      <c r="AA796" s="39"/>
      <c r="AB796" s="39">
        <v>1</v>
      </c>
      <c r="AC796" s="39"/>
      <c r="AD796" s="39"/>
      <c r="AE796" s="39"/>
      <c r="AF796" s="39"/>
      <c r="AG796" s="39"/>
      <c r="AH796" s="39"/>
      <c r="AI796" s="39"/>
      <c r="AJ796" s="39"/>
      <c r="AK796" s="124"/>
      <c r="AL796" s="352"/>
      <c r="AM796" s="132" t="s">
        <v>297</v>
      </c>
      <c r="AN796" s="123"/>
      <c r="AO796" s="39"/>
      <c r="AP796" s="39"/>
      <c r="AQ796" s="39"/>
      <c r="AR796" s="39"/>
      <c r="AS796" s="39"/>
      <c r="AT796" s="39"/>
      <c r="AU796" s="39"/>
      <c r="AV796" s="39">
        <v>1</v>
      </c>
      <c r="AW796" s="39">
        <v>1</v>
      </c>
      <c r="AX796" s="39"/>
      <c r="AY796" s="39"/>
      <c r="AZ796" s="39"/>
      <c r="BA796" s="39"/>
      <c r="BB796" s="39"/>
      <c r="BC796" s="124"/>
      <c r="BD796" s="39"/>
      <c r="BE796" s="39"/>
      <c r="BF796" s="39"/>
      <c r="BG796" s="39"/>
      <c r="BH796" s="39"/>
      <c r="BI796" s="39"/>
      <c r="BJ796" s="39"/>
      <c r="BK796" s="39"/>
      <c r="BL796" s="39"/>
      <c r="BM796" s="39"/>
      <c r="BN796" s="39"/>
      <c r="BO796" s="39"/>
      <c r="BP796" s="39"/>
      <c r="BQ796" s="39"/>
      <c r="BR796" s="39"/>
      <c r="BS796" s="39"/>
      <c r="BT796" s="39"/>
      <c r="BU796" s="39"/>
    </row>
    <row r="797" spans="2:73" ht="12" customHeight="1">
      <c r="B797" s="297"/>
      <c r="C797" s="132" t="s">
        <v>298</v>
      </c>
      <c r="D797" s="123">
        <f t="shared" si="45"/>
        <v>0</v>
      </c>
      <c r="E797" s="39">
        <f t="shared" si="46"/>
        <v>0</v>
      </c>
      <c r="F797" s="39">
        <f t="shared" si="47"/>
        <v>0</v>
      </c>
      <c r="G797" s="39">
        <f t="shared" si="48"/>
        <v>0</v>
      </c>
      <c r="H797" s="39">
        <f t="shared" si="49"/>
        <v>0</v>
      </c>
      <c r="I797" s="39">
        <f t="shared" si="50"/>
        <v>0</v>
      </c>
      <c r="J797" s="39">
        <f t="shared" si="51"/>
        <v>0</v>
      </c>
      <c r="K797" s="39">
        <f t="shared" si="52"/>
        <v>0</v>
      </c>
      <c r="L797" s="39">
        <f t="shared" si="53"/>
        <v>0</v>
      </c>
      <c r="M797" s="39">
        <f t="shared" si="54"/>
        <v>0</v>
      </c>
      <c r="N797" s="39">
        <f t="shared" si="55"/>
        <v>0</v>
      </c>
      <c r="O797" s="39">
        <f t="shared" si="56"/>
        <v>0</v>
      </c>
      <c r="P797" s="39">
        <f t="shared" si="57"/>
        <v>0</v>
      </c>
      <c r="Q797" s="39">
        <f t="shared" si="58"/>
        <v>0</v>
      </c>
      <c r="R797" s="39">
        <f t="shared" si="59"/>
        <v>0</v>
      </c>
      <c r="S797" s="124">
        <f t="shared" si="60"/>
        <v>0</v>
      </c>
      <c r="T797" s="352"/>
      <c r="U797" s="132" t="s">
        <v>298</v>
      </c>
      <c r="V797" s="123"/>
      <c r="W797" s="39"/>
      <c r="X797" s="39"/>
      <c r="Y797" s="39"/>
      <c r="Z797" s="39"/>
      <c r="AA797" s="39"/>
      <c r="AB797" s="39"/>
      <c r="AC797" s="39"/>
      <c r="AD797" s="39"/>
      <c r="AE797" s="39"/>
      <c r="AF797" s="39"/>
      <c r="AG797" s="39"/>
      <c r="AH797" s="39"/>
      <c r="AI797" s="39"/>
      <c r="AJ797" s="39"/>
      <c r="AK797" s="124"/>
      <c r="AL797" s="352"/>
      <c r="AM797" s="132" t="s">
        <v>298</v>
      </c>
      <c r="AN797" s="123"/>
      <c r="AO797" s="39"/>
      <c r="AP797" s="39"/>
      <c r="AQ797" s="39"/>
      <c r="AR797" s="39"/>
      <c r="AS797" s="39"/>
      <c r="AT797" s="39"/>
      <c r="AU797" s="39"/>
      <c r="AV797" s="39"/>
      <c r="AW797" s="39"/>
      <c r="AX797" s="39"/>
      <c r="AY797" s="39"/>
      <c r="AZ797" s="39"/>
      <c r="BA797" s="39"/>
      <c r="BB797" s="39"/>
      <c r="BC797" s="124"/>
      <c r="BD797" s="39"/>
      <c r="BE797" s="39"/>
      <c r="BF797" s="39"/>
      <c r="BG797" s="39"/>
      <c r="BH797" s="39"/>
      <c r="BI797" s="39"/>
      <c r="BJ797" s="39"/>
      <c r="BK797" s="39"/>
      <c r="BL797" s="39"/>
      <c r="BM797" s="39"/>
      <c r="BN797" s="39"/>
      <c r="BO797" s="39"/>
      <c r="BP797" s="39"/>
      <c r="BQ797" s="39"/>
      <c r="BR797" s="39"/>
      <c r="BS797" s="39"/>
      <c r="BT797" s="39"/>
      <c r="BU797" s="39"/>
    </row>
    <row r="798" spans="2:73" ht="12" customHeight="1">
      <c r="B798" s="297"/>
      <c r="C798" s="132" t="s">
        <v>299</v>
      </c>
      <c r="D798" s="123">
        <f t="shared" si="45"/>
        <v>0</v>
      </c>
      <c r="E798" s="39">
        <f t="shared" si="46"/>
        <v>0</v>
      </c>
      <c r="F798" s="39">
        <f t="shared" si="47"/>
        <v>0</v>
      </c>
      <c r="G798" s="39">
        <f t="shared" si="48"/>
        <v>0</v>
      </c>
      <c r="H798" s="39">
        <f t="shared" si="49"/>
        <v>0</v>
      </c>
      <c r="I798" s="39">
        <f t="shared" si="50"/>
        <v>0</v>
      </c>
      <c r="J798" s="39">
        <f t="shared" si="51"/>
        <v>0</v>
      </c>
      <c r="K798" s="39">
        <f t="shared" si="52"/>
        <v>0</v>
      </c>
      <c r="L798" s="39">
        <f t="shared" si="53"/>
        <v>0</v>
      </c>
      <c r="M798" s="39">
        <f t="shared" si="54"/>
        <v>0</v>
      </c>
      <c r="N798" s="39">
        <f t="shared" si="55"/>
        <v>0</v>
      </c>
      <c r="O798" s="39">
        <f t="shared" si="56"/>
        <v>0</v>
      </c>
      <c r="P798" s="39">
        <f t="shared" si="57"/>
        <v>0</v>
      </c>
      <c r="Q798" s="39">
        <f t="shared" si="58"/>
        <v>0</v>
      </c>
      <c r="R798" s="39">
        <f t="shared" si="59"/>
        <v>0</v>
      </c>
      <c r="S798" s="124">
        <f t="shared" si="60"/>
        <v>0</v>
      </c>
      <c r="T798" s="352"/>
      <c r="U798" s="132" t="s">
        <v>299</v>
      </c>
      <c r="V798" s="123"/>
      <c r="W798" s="39"/>
      <c r="X798" s="39"/>
      <c r="Y798" s="39"/>
      <c r="Z798" s="39"/>
      <c r="AA798" s="39"/>
      <c r="AB798" s="39"/>
      <c r="AC798" s="39"/>
      <c r="AD798" s="39"/>
      <c r="AE798" s="39"/>
      <c r="AF798" s="39"/>
      <c r="AG798" s="39"/>
      <c r="AH798" s="39"/>
      <c r="AI798" s="39"/>
      <c r="AJ798" s="39"/>
      <c r="AK798" s="124"/>
      <c r="AL798" s="352"/>
      <c r="AM798" s="132" t="s">
        <v>299</v>
      </c>
      <c r="AN798" s="123"/>
      <c r="AO798" s="39"/>
      <c r="AP798" s="39"/>
      <c r="AQ798" s="39"/>
      <c r="AR798" s="39"/>
      <c r="AS798" s="39"/>
      <c r="AT798" s="39"/>
      <c r="AU798" s="39"/>
      <c r="AV798" s="39"/>
      <c r="AW798" s="39"/>
      <c r="AX798" s="39"/>
      <c r="AY798" s="39"/>
      <c r="AZ798" s="39"/>
      <c r="BA798" s="39"/>
      <c r="BB798" s="39"/>
      <c r="BC798" s="124"/>
      <c r="BD798" s="39"/>
      <c r="BE798" s="39"/>
      <c r="BF798" s="39"/>
      <c r="BG798" s="39"/>
      <c r="BH798" s="39"/>
      <c r="BI798" s="39"/>
      <c r="BJ798" s="39"/>
      <c r="BK798" s="39"/>
      <c r="BL798" s="39"/>
      <c r="BM798" s="39"/>
      <c r="BN798" s="39"/>
      <c r="BO798" s="39"/>
      <c r="BP798" s="39"/>
      <c r="BQ798" s="39"/>
      <c r="BR798" s="39"/>
      <c r="BS798" s="39"/>
      <c r="BT798" s="39"/>
      <c r="BU798" s="39"/>
    </row>
    <row r="799" spans="2:73" ht="12" customHeight="1">
      <c r="B799" s="297"/>
      <c r="C799" s="132" t="s">
        <v>300</v>
      </c>
      <c r="D799" s="123">
        <f t="shared" si="45"/>
        <v>0</v>
      </c>
      <c r="E799" s="39">
        <f t="shared" si="46"/>
        <v>0</v>
      </c>
      <c r="F799" s="39">
        <f t="shared" si="47"/>
        <v>0</v>
      </c>
      <c r="G799" s="39">
        <f t="shared" si="48"/>
        <v>0</v>
      </c>
      <c r="H799" s="39">
        <f t="shared" si="49"/>
        <v>0</v>
      </c>
      <c r="I799" s="39">
        <f t="shared" si="50"/>
        <v>0</v>
      </c>
      <c r="J799" s="39">
        <f t="shared" si="51"/>
        <v>0</v>
      </c>
      <c r="K799" s="39">
        <f t="shared" si="52"/>
        <v>0</v>
      </c>
      <c r="L799" s="39">
        <f t="shared" si="53"/>
        <v>0</v>
      </c>
      <c r="M799" s="39">
        <f t="shared" si="54"/>
        <v>0</v>
      </c>
      <c r="N799" s="39">
        <f t="shared" si="55"/>
        <v>0</v>
      </c>
      <c r="O799" s="39">
        <f t="shared" si="56"/>
        <v>0</v>
      </c>
      <c r="P799" s="39">
        <f t="shared" si="57"/>
        <v>0</v>
      </c>
      <c r="Q799" s="39">
        <f t="shared" si="58"/>
        <v>0</v>
      </c>
      <c r="R799" s="39">
        <f t="shared" si="59"/>
        <v>0</v>
      </c>
      <c r="S799" s="124">
        <f t="shared" si="60"/>
        <v>0</v>
      </c>
      <c r="T799" s="352"/>
      <c r="U799" s="132" t="s">
        <v>300</v>
      </c>
      <c r="V799" s="123"/>
      <c r="W799" s="39"/>
      <c r="X799" s="39"/>
      <c r="Y799" s="39"/>
      <c r="Z799" s="39"/>
      <c r="AA799" s="39"/>
      <c r="AB799" s="39"/>
      <c r="AC799" s="39"/>
      <c r="AD799" s="39"/>
      <c r="AE799" s="39"/>
      <c r="AF799" s="39"/>
      <c r="AG799" s="39"/>
      <c r="AH799" s="39"/>
      <c r="AI799" s="39"/>
      <c r="AJ799" s="39"/>
      <c r="AK799" s="124"/>
      <c r="AL799" s="352"/>
      <c r="AM799" s="132" t="s">
        <v>300</v>
      </c>
      <c r="AN799" s="123"/>
      <c r="AO799" s="39"/>
      <c r="AP799" s="39"/>
      <c r="AQ799" s="39"/>
      <c r="AR799" s="39"/>
      <c r="AS799" s="39"/>
      <c r="AT799" s="39"/>
      <c r="AU799" s="39"/>
      <c r="AV799" s="39"/>
      <c r="AW799" s="39"/>
      <c r="AX799" s="39"/>
      <c r="AY799" s="39"/>
      <c r="AZ799" s="39"/>
      <c r="BA799" s="39"/>
      <c r="BB799" s="39"/>
      <c r="BC799" s="124"/>
      <c r="BD799" s="39"/>
      <c r="BE799" s="39"/>
      <c r="BF799" s="39"/>
      <c r="BG799" s="39"/>
      <c r="BH799" s="39"/>
      <c r="BI799" s="39"/>
      <c r="BJ799" s="39"/>
      <c r="BK799" s="39"/>
      <c r="BL799" s="39"/>
      <c r="BM799" s="39"/>
      <c r="BN799" s="39"/>
      <c r="BO799" s="39"/>
      <c r="BP799" s="39"/>
      <c r="BQ799" s="39"/>
      <c r="BR799" s="39"/>
      <c r="BS799" s="39"/>
      <c r="BT799" s="39"/>
      <c r="BU799" s="39"/>
    </row>
    <row r="800" spans="2:73" ht="12" customHeight="1">
      <c r="B800" s="297"/>
      <c r="C800" s="28" t="s">
        <v>37</v>
      </c>
      <c r="D800" s="120">
        <f t="shared" si="45"/>
        <v>0</v>
      </c>
      <c r="E800" s="121">
        <f t="shared" si="46"/>
        <v>0</v>
      </c>
      <c r="F800" s="121">
        <f t="shared" si="47"/>
        <v>0</v>
      </c>
      <c r="G800" s="121">
        <f t="shared" si="48"/>
        <v>0</v>
      </c>
      <c r="H800" s="121">
        <f t="shared" si="49"/>
        <v>0</v>
      </c>
      <c r="I800" s="121">
        <f t="shared" si="50"/>
        <v>0</v>
      </c>
      <c r="J800" s="121">
        <f t="shared" si="51"/>
        <v>0</v>
      </c>
      <c r="K800" s="121">
        <f t="shared" si="52"/>
        <v>0</v>
      </c>
      <c r="L800" s="121">
        <f t="shared" si="53"/>
        <v>0</v>
      </c>
      <c r="M800" s="121">
        <f t="shared" si="54"/>
        <v>0</v>
      </c>
      <c r="N800" s="121">
        <f t="shared" si="55"/>
        <v>0</v>
      </c>
      <c r="O800" s="121">
        <f t="shared" si="56"/>
        <v>0</v>
      </c>
      <c r="P800" s="121">
        <f t="shared" si="57"/>
        <v>0</v>
      </c>
      <c r="Q800" s="121">
        <f t="shared" si="58"/>
        <v>0</v>
      </c>
      <c r="R800" s="121">
        <f t="shared" si="59"/>
        <v>0</v>
      </c>
      <c r="S800" s="122">
        <f t="shared" si="60"/>
        <v>0</v>
      </c>
      <c r="T800" s="352"/>
      <c r="U800" s="28" t="s">
        <v>37</v>
      </c>
      <c r="V800" s="120"/>
      <c r="W800" s="121"/>
      <c r="X800" s="121"/>
      <c r="Y800" s="121"/>
      <c r="Z800" s="121"/>
      <c r="AA800" s="121"/>
      <c r="AB800" s="121"/>
      <c r="AC800" s="121"/>
      <c r="AD800" s="121"/>
      <c r="AE800" s="121"/>
      <c r="AF800" s="121"/>
      <c r="AG800" s="121"/>
      <c r="AH800" s="121"/>
      <c r="AI800" s="121"/>
      <c r="AJ800" s="121"/>
      <c r="AK800" s="122"/>
      <c r="AL800" s="352"/>
      <c r="AM800" s="28" t="s">
        <v>37</v>
      </c>
      <c r="AN800" s="120"/>
      <c r="AO800" s="121"/>
      <c r="AP800" s="121"/>
      <c r="AQ800" s="121"/>
      <c r="AR800" s="121"/>
      <c r="AS800" s="121"/>
      <c r="AT800" s="121"/>
      <c r="AU800" s="121"/>
      <c r="AV800" s="121"/>
      <c r="AW800" s="121"/>
      <c r="AX800" s="121"/>
      <c r="AY800" s="121"/>
      <c r="AZ800" s="121"/>
      <c r="BA800" s="121"/>
      <c r="BB800" s="121"/>
      <c r="BC800" s="122"/>
      <c r="BD800" s="39"/>
      <c r="BE800" s="39"/>
      <c r="BF800" s="39"/>
      <c r="BG800" s="39"/>
      <c r="BH800" s="39"/>
      <c r="BI800" s="39"/>
      <c r="BJ800" s="39"/>
      <c r="BK800" s="39"/>
      <c r="BL800" s="39"/>
      <c r="BM800" s="39"/>
      <c r="BN800" s="39"/>
      <c r="BO800" s="39"/>
      <c r="BP800" s="39"/>
      <c r="BQ800" s="39"/>
      <c r="BR800" s="39"/>
      <c r="BS800" s="39"/>
      <c r="BT800" s="39"/>
      <c r="BU800" s="39"/>
    </row>
    <row r="801" spans="2:73" ht="12" customHeight="1">
      <c r="B801" s="297"/>
      <c r="C801" s="28" t="s">
        <v>38</v>
      </c>
      <c r="D801" s="120">
        <f t="shared" si="45"/>
        <v>0</v>
      </c>
      <c r="E801" s="121">
        <f t="shared" si="46"/>
        <v>0</v>
      </c>
      <c r="F801" s="121">
        <f t="shared" si="47"/>
        <v>0</v>
      </c>
      <c r="G801" s="121">
        <f t="shared" si="48"/>
        <v>0</v>
      </c>
      <c r="H801" s="121">
        <f t="shared" si="49"/>
        <v>0</v>
      </c>
      <c r="I801" s="121">
        <f t="shared" si="50"/>
        <v>0</v>
      </c>
      <c r="J801" s="121">
        <f t="shared" si="51"/>
        <v>0</v>
      </c>
      <c r="K801" s="121">
        <f t="shared" si="52"/>
        <v>0</v>
      </c>
      <c r="L801" s="121">
        <f t="shared" si="53"/>
        <v>0</v>
      </c>
      <c r="M801" s="121">
        <f t="shared" si="54"/>
        <v>0</v>
      </c>
      <c r="N801" s="121">
        <f t="shared" si="55"/>
        <v>0</v>
      </c>
      <c r="O801" s="121">
        <f t="shared" si="56"/>
        <v>0</v>
      </c>
      <c r="P801" s="121">
        <f t="shared" si="57"/>
        <v>0</v>
      </c>
      <c r="Q801" s="121">
        <f t="shared" si="58"/>
        <v>0</v>
      </c>
      <c r="R801" s="121">
        <f t="shared" si="59"/>
        <v>0</v>
      </c>
      <c r="S801" s="122">
        <f t="shared" si="60"/>
        <v>0</v>
      </c>
      <c r="T801" s="352"/>
      <c r="U801" s="28" t="s">
        <v>38</v>
      </c>
      <c r="V801" s="120"/>
      <c r="W801" s="121"/>
      <c r="X801" s="121"/>
      <c r="Y801" s="121"/>
      <c r="Z801" s="121"/>
      <c r="AA801" s="121"/>
      <c r="AB801" s="121"/>
      <c r="AC801" s="121"/>
      <c r="AD801" s="121"/>
      <c r="AE801" s="121"/>
      <c r="AF801" s="121"/>
      <c r="AG801" s="121"/>
      <c r="AH801" s="121"/>
      <c r="AI801" s="121"/>
      <c r="AJ801" s="121"/>
      <c r="AK801" s="122"/>
      <c r="AL801" s="352"/>
      <c r="AM801" s="28" t="s">
        <v>38</v>
      </c>
      <c r="AN801" s="120"/>
      <c r="AO801" s="121"/>
      <c r="AP801" s="121"/>
      <c r="AQ801" s="121"/>
      <c r="AR801" s="121"/>
      <c r="AS801" s="121"/>
      <c r="AT801" s="121"/>
      <c r="AU801" s="121"/>
      <c r="AV801" s="121"/>
      <c r="AW801" s="121"/>
      <c r="AX801" s="121"/>
      <c r="AY801" s="121"/>
      <c r="AZ801" s="121"/>
      <c r="BA801" s="121"/>
      <c r="BB801" s="121"/>
      <c r="BC801" s="122"/>
      <c r="BD801" s="39"/>
      <c r="BE801" s="39"/>
      <c r="BF801" s="39"/>
      <c r="BG801" s="39"/>
      <c r="BH801" s="39"/>
      <c r="BI801" s="39"/>
      <c r="BJ801" s="39"/>
      <c r="BK801" s="39"/>
      <c r="BL801" s="39"/>
      <c r="BM801" s="39"/>
      <c r="BN801" s="39"/>
      <c r="BO801" s="39"/>
      <c r="BP801" s="39"/>
      <c r="BQ801" s="39"/>
      <c r="BR801" s="39"/>
      <c r="BS801" s="39"/>
      <c r="BT801" s="39"/>
      <c r="BU801" s="39"/>
    </row>
    <row r="802" spans="2:73" ht="12" customHeight="1">
      <c r="B802" s="297"/>
      <c r="C802" s="28" t="s">
        <v>39</v>
      </c>
      <c r="D802" s="120">
        <f t="shared" si="45"/>
        <v>0</v>
      </c>
      <c r="E802" s="121">
        <f t="shared" si="46"/>
        <v>0</v>
      </c>
      <c r="F802" s="121">
        <f t="shared" si="47"/>
        <v>0</v>
      </c>
      <c r="G802" s="121">
        <f t="shared" si="48"/>
        <v>0</v>
      </c>
      <c r="H802" s="121">
        <f t="shared" si="49"/>
        <v>0</v>
      </c>
      <c r="I802" s="121">
        <f t="shared" si="50"/>
        <v>0</v>
      </c>
      <c r="J802" s="121">
        <f t="shared" si="51"/>
        <v>0</v>
      </c>
      <c r="K802" s="121">
        <f t="shared" si="52"/>
        <v>0</v>
      </c>
      <c r="L802" s="121">
        <f t="shared" si="53"/>
        <v>0</v>
      </c>
      <c r="M802" s="121">
        <f t="shared" si="54"/>
        <v>0</v>
      </c>
      <c r="N802" s="121">
        <f t="shared" si="55"/>
        <v>0</v>
      </c>
      <c r="O802" s="121">
        <f t="shared" si="56"/>
        <v>0</v>
      </c>
      <c r="P802" s="121">
        <f t="shared" si="57"/>
        <v>0</v>
      </c>
      <c r="Q802" s="121">
        <f t="shared" si="58"/>
        <v>0</v>
      </c>
      <c r="R802" s="121">
        <f t="shared" si="59"/>
        <v>0</v>
      </c>
      <c r="S802" s="122">
        <f t="shared" si="60"/>
        <v>0</v>
      </c>
      <c r="T802" s="352"/>
      <c r="U802" s="28" t="s">
        <v>39</v>
      </c>
      <c r="V802" s="120"/>
      <c r="W802" s="121"/>
      <c r="X802" s="121"/>
      <c r="Y802" s="121"/>
      <c r="Z802" s="121"/>
      <c r="AA802" s="121"/>
      <c r="AB802" s="121"/>
      <c r="AC802" s="121"/>
      <c r="AD802" s="121"/>
      <c r="AE802" s="121"/>
      <c r="AF802" s="121"/>
      <c r="AG802" s="121"/>
      <c r="AH802" s="121"/>
      <c r="AI802" s="121"/>
      <c r="AJ802" s="121"/>
      <c r="AK802" s="122"/>
      <c r="AL802" s="352"/>
      <c r="AM802" s="28" t="s">
        <v>39</v>
      </c>
      <c r="AN802" s="120"/>
      <c r="AO802" s="121"/>
      <c r="AP802" s="121"/>
      <c r="AQ802" s="121"/>
      <c r="AR802" s="121"/>
      <c r="AS802" s="121"/>
      <c r="AT802" s="121"/>
      <c r="AU802" s="121"/>
      <c r="AV802" s="121"/>
      <c r="AW802" s="121"/>
      <c r="AX802" s="121"/>
      <c r="AY802" s="121"/>
      <c r="AZ802" s="121"/>
      <c r="BA802" s="121"/>
      <c r="BB802" s="121"/>
      <c r="BC802" s="122"/>
      <c r="BD802" s="39"/>
      <c r="BE802" s="39"/>
      <c r="BF802" s="39"/>
      <c r="BG802" s="39"/>
      <c r="BH802" s="39"/>
      <c r="BI802" s="39"/>
      <c r="BJ802" s="39"/>
      <c r="BK802" s="39"/>
      <c r="BL802" s="39"/>
      <c r="BM802" s="39"/>
      <c r="BN802" s="39"/>
      <c r="BO802" s="39"/>
      <c r="BP802" s="39"/>
      <c r="BQ802" s="39"/>
      <c r="BR802" s="39"/>
      <c r="BS802" s="39"/>
      <c r="BT802" s="39"/>
      <c r="BU802" s="39"/>
    </row>
    <row r="803" spans="2:73" ht="12" customHeight="1">
      <c r="B803" s="297"/>
      <c r="C803" s="28" t="s">
        <v>40</v>
      </c>
      <c r="D803" s="120">
        <f t="shared" si="45"/>
        <v>0</v>
      </c>
      <c r="E803" s="121">
        <f t="shared" si="46"/>
        <v>0</v>
      </c>
      <c r="F803" s="121">
        <f t="shared" si="47"/>
        <v>0</v>
      </c>
      <c r="G803" s="121">
        <f t="shared" si="48"/>
        <v>0</v>
      </c>
      <c r="H803" s="121">
        <f t="shared" si="49"/>
        <v>0</v>
      </c>
      <c r="I803" s="121">
        <f t="shared" si="50"/>
        <v>0</v>
      </c>
      <c r="J803" s="121">
        <f t="shared" si="51"/>
        <v>0</v>
      </c>
      <c r="K803" s="121">
        <f t="shared" si="52"/>
        <v>0</v>
      </c>
      <c r="L803" s="121">
        <f t="shared" si="53"/>
        <v>0</v>
      </c>
      <c r="M803" s="121">
        <f t="shared" si="54"/>
        <v>0</v>
      </c>
      <c r="N803" s="121">
        <f t="shared" si="55"/>
        <v>0</v>
      </c>
      <c r="O803" s="121">
        <f t="shared" si="56"/>
        <v>0</v>
      </c>
      <c r="P803" s="121">
        <f t="shared" si="57"/>
        <v>0</v>
      </c>
      <c r="Q803" s="121">
        <f t="shared" si="58"/>
        <v>0</v>
      </c>
      <c r="R803" s="121">
        <f t="shared" si="59"/>
        <v>0</v>
      </c>
      <c r="S803" s="122">
        <f t="shared" si="60"/>
        <v>0</v>
      </c>
      <c r="T803" s="352"/>
      <c r="U803" s="28" t="s">
        <v>40</v>
      </c>
      <c r="V803" s="120"/>
      <c r="W803" s="121"/>
      <c r="X803" s="121"/>
      <c r="Y803" s="121"/>
      <c r="Z803" s="121"/>
      <c r="AA803" s="121"/>
      <c r="AB803" s="121"/>
      <c r="AC803" s="121"/>
      <c r="AD803" s="121"/>
      <c r="AE803" s="121"/>
      <c r="AF803" s="121"/>
      <c r="AG803" s="121"/>
      <c r="AH803" s="121"/>
      <c r="AI803" s="121"/>
      <c r="AJ803" s="121"/>
      <c r="AK803" s="122"/>
      <c r="AL803" s="352"/>
      <c r="AM803" s="28" t="s">
        <v>40</v>
      </c>
      <c r="AN803" s="120"/>
      <c r="AO803" s="121"/>
      <c r="AP803" s="121"/>
      <c r="AQ803" s="121"/>
      <c r="AR803" s="121"/>
      <c r="AS803" s="121"/>
      <c r="AT803" s="121"/>
      <c r="AU803" s="121"/>
      <c r="AV803" s="121"/>
      <c r="AW803" s="121"/>
      <c r="AX803" s="121"/>
      <c r="AY803" s="121"/>
      <c r="AZ803" s="121"/>
      <c r="BA803" s="121"/>
      <c r="BB803" s="121"/>
      <c r="BC803" s="122"/>
      <c r="BD803" s="39"/>
      <c r="BE803" s="39"/>
      <c r="BF803" s="39"/>
      <c r="BG803" s="39"/>
      <c r="BH803" s="39"/>
      <c r="BI803" s="39"/>
      <c r="BJ803" s="39"/>
      <c r="BK803" s="39"/>
      <c r="BL803" s="39"/>
      <c r="BM803" s="39"/>
      <c r="BN803" s="39"/>
      <c r="BO803" s="39"/>
      <c r="BP803" s="39"/>
      <c r="BQ803" s="39"/>
      <c r="BR803" s="39"/>
      <c r="BS803" s="39"/>
      <c r="BT803" s="39"/>
      <c r="BU803" s="39"/>
    </row>
    <row r="804" spans="2:73" ht="12" customHeight="1">
      <c r="B804" s="17"/>
      <c r="C804" s="53" t="s">
        <v>41</v>
      </c>
      <c r="D804" s="125">
        <f t="shared" si="45"/>
        <v>0</v>
      </c>
      <c r="E804" s="126">
        <f t="shared" si="46"/>
        <v>0</v>
      </c>
      <c r="F804" s="126">
        <f t="shared" si="47"/>
        <v>0</v>
      </c>
      <c r="G804" s="126">
        <f t="shared" si="48"/>
        <v>0</v>
      </c>
      <c r="H804" s="126">
        <f t="shared" si="49"/>
        <v>0</v>
      </c>
      <c r="I804" s="126">
        <f t="shared" si="50"/>
        <v>0</v>
      </c>
      <c r="J804" s="126">
        <f t="shared" si="51"/>
        <v>0</v>
      </c>
      <c r="K804" s="126">
        <f t="shared" si="52"/>
        <v>0</v>
      </c>
      <c r="L804" s="126">
        <f t="shared" si="53"/>
        <v>0</v>
      </c>
      <c r="M804" s="126">
        <f t="shared" si="54"/>
        <v>0</v>
      </c>
      <c r="N804" s="126">
        <f t="shared" si="55"/>
        <v>0</v>
      </c>
      <c r="O804" s="126">
        <f t="shared" si="56"/>
        <v>0</v>
      </c>
      <c r="P804" s="126">
        <f t="shared" si="57"/>
        <v>0</v>
      </c>
      <c r="Q804" s="126">
        <f t="shared" si="58"/>
        <v>0</v>
      </c>
      <c r="R804" s="126">
        <f t="shared" si="59"/>
        <v>0</v>
      </c>
      <c r="S804" s="128">
        <f t="shared" si="60"/>
        <v>0</v>
      </c>
      <c r="T804" s="353"/>
      <c r="U804" s="53" t="s">
        <v>41</v>
      </c>
      <c r="V804" s="125"/>
      <c r="W804" s="126"/>
      <c r="X804" s="126"/>
      <c r="Y804" s="126"/>
      <c r="Z804" s="126"/>
      <c r="AA804" s="126"/>
      <c r="AB804" s="126"/>
      <c r="AC804" s="126"/>
      <c r="AD804" s="126"/>
      <c r="AE804" s="126"/>
      <c r="AF804" s="126"/>
      <c r="AG804" s="126"/>
      <c r="AH804" s="126"/>
      <c r="AI804" s="126"/>
      <c r="AJ804" s="126"/>
      <c r="AK804" s="128"/>
      <c r="AL804" s="353"/>
      <c r="AM804" s="53" t="s">
        <v>41</v>
      </c>
      <c r="AN804" s="125"/>
      <c r="AO804" s="126"/>
      <c r="AP804" s="126"/>
      <c r="AQ804" s="126"/>
      <c r="AR804" s="126"/>
      <c r="AS804" s="126"/>
      <c r="AT804" s="126"/>
      <c r="AU804" s="126"/>
      <c r="AV804" s="126"/>
      <c r="AW804" s="126"/>
      <c r="AX804" s="126"/>
      <c r="AY804" s="126"/>
      <c r="AZ804" s="126"/>
      <c r="BA804" s="126"/>
      <c r="BB804" s="126"/>
      <c r="BC804" s="128"/>
      <c r="BD804" s="39"/>
      <c r="BE804" s="39"/>
      <c r="BF804" s="39"/>
      <c r="BG804" s="39"/>
      <c r="BH804" s="39"/>
      <c r="BI804" s="39"/>
      <c r="BJ804" s="39"/>
      <c r="BK804" s="39"/>
      <c r="BL804" s="39"/>
      <c r="BM804" s="39"/>
      <c r="BN804" s="39"/>
      <c r="BO804" s="39"/>
      <c r="BP804" s="39"/>
      <c r="BQ804" s="39"/>
      <c r="BR804" s="39"/>
      <c r="BS804" s="39"/>
      <c r="BT804" s="39"/>
      <c r="BU804" s="39"/>
    </row>
    <row r="805" spans="2:73" ht="12" customHeight="1">
      <c r="B805" s="54"/>
      <c r="C805" s="32"/>
      <c r="D805" s="39"/>
      <c r="E805" s="39"/>
      <c r="F805" s="39"/>
      <c r="G805" s="39"/>
      <c r="H805" s="39"/>
      <c r="I805" s="39"/>
      <c r="J805" s="39"/>
      <c r="K805" s="39"/>
      <c r="L805" s="39"/>
      <c r="M805" s="39"/>
      <c r="N805" s="39"/>
      <c r="O805" s="39"/>
      <c r="P805" s="39"/>
      <c r="Q805" s="39"/>
      <c r="R805" s="39"/>
      <c r="S805" s="39"/>
      <c r="T805" s="31"/>
      <c r="U805" s="32"/>
      <c r="V805" s="39"/>
      <c r="W805" s="39"/>
      <c r="X805" s="39"/>
      <c r="Y805" s="39"/>
      <c r="Z805" s="39"/>
      <c r="AA805" s="39"/>
      <c r="AB805" s="39"/>
      <c r="AC805" s="39"/>
      <c r="AD805" s="39"/>
      <c r="AE805" s="39"/>
      <c r="AF805" s="39"/>
      <c r="AG805" s="39"/>
      <c r="AH805" s="39"/>
      <c r="AI805" s="39"/>
      <c r="AJ805" s="39"/>
      <c r="AK805" s="39"/>
      <c r="AL805" s="31"/>
      <c r="AM805" s="32"/>
      <c r="AN805" s="39"/>
      <c r="AO805" s="39"/>
      <c r="AP805" s="39"/>
      <c r="AQ805" s="39"/>
      <c r="AR805" s="39"/>
      <c r="AS805" s="39"/>
      <c r="AT805" s="39"/>
      <c r="AU805" s="39"/>
      <c r="AV805" s="39"/>
      <c r="AW805" s="39"/>
      <c r="AX805" s="39"/>
      <c r="AY805" s="39"/>
      <c r="AZ805" s="39"/>
      <c r="BA805" s="39"/>
      <c r="BB805" s="39"/>
      <c r="BC805" s="39"/>
      <c r="BD805" s="39"/>
      <c r="BE805" s="39"/>
      <c r="BF805" s="39"/>
      <c r="BG805" s="39"/>
      <c r="BH805" s="39"/>
      <c r="BI805" s="39"/>
      <c r="BJ805" s="39"/>
      <c r="BK805" s="39"/>
      <c r="BL805" s="39"/>
      <c r="BM805" s="39"/>
      <c r="BN805" s="39"/>
      <c r="BO805" s="39"/>
      <c r="BP805" s="39"/>
      <c r="BQ805" s="39"/>
      <c r="BR805" s="39"/>
      <c r="BS805" s="39"/>
      <c r="BT805" s="39"/>
      <c r="BU805" s="39"/>
    </row>
    <row r="806" spans="2:73" ht="12" customHeight="1">
      <c r="B806" s="54"/>
      <c r="C806" s="32"/>
      <c r="D806" s="39"/>
      <c r="E806" s="39"/>
      <c r="F806" s="39"/>
      <c r="G806" s="39"/>
      <c r="H806" s="39"/>
      <c r="I806" s="39"/>
      <c r="J806" s="39"/>
      <c r="K806" s="39"/>
      <c r="L806" s="39"/>
      <c r="M806" s="39"/>
      <c r="N806" s="39"/>
      <c r="O806" s="39"/>
      <c r="P806" s="39"/>
      <c r="Q806" s="39"/>
      <c r="R806" s="39"/>
      <c r="S806" s="39"/>
      <c r="T806" s="31"/>
      <c r="U806" s="32"/>
      <c r="V806" s="39"/>
      <c r="W806" s="39"/>
      <c r="X806" s="39"/>
      <c r="Y806" s="39"/>
      <c r="Z806" s="39"/>
      <c r="AA806" s="39"/>
      <c r="AB806" s="39"/>
      <c r="AC806" s="39"/>
      <c r="AD806" s="39"/>
      <c r="AE806" s="39"/>
      <c r="AF806" s="39"/>
      <c r="AG806" s="39"/>
      <c r="AH806" s="39"/>
      <c r="AI806" s="39"/>
      <c r="AJ806" s="39"/>
      <c r="AK806" s="39"/>
      <c r="AL806" s="31"/>
      <c r="AM806" s="32"/>
      <c r="AN806" s="39"/>
      <c r="AO806" s="39"/>
      <c r="AP806" s="39"/>
      <c r="AQ806" s="39"/>
      <c r="AR806" s="39"/>
      <c r="AS806" s="39"/>
      <c r="AT806" s="39"/>
      <c r="AU806" s="39"/>
      <c r="AV806" s="39"/>
      <c r="AW806" s="39"/>
      <c r="AX806" s="39"/>
      <c r="AY806" s="39"/>
      <c r="AZ806" s="39"/>
      <c r="BA806" s="39"/>
      <c r="BB806" s="39"/>
      <c r="BC806" s="39"/>
      <c r="BD806" s="39"/>
      <c r="BE806" s="39"/>
      <c r="BF806" s="39"/>
      <c r="BG806" s="39"/>
      <c r="BH806" s="39"/>
      <c r="BI806" s="39"/>
      <c r="BJ806" s="39"/>
      <c r="BK806" s="39"/>
      <c r="BL806" s="39"/>
      <c r="BM806" s="39"/>
      <c r="BN806" s="39"/>
      <c r="BO806" s="39"/>
      <c r="BP806" s="39"/>
      <c r="BQ806" s="39"/>
      <c r="BR806" s="39"/>
      <c r="BS806" s="39"/>
      <c r="BT806" s="39"/>
      <c r="BU806" s="39"/>
    </row>
    <row r="807" spans="2:73" ht="12" customHeight="1">
      <c r="B807" s="54"/>
      <c r="C807" s="32"/>
      <c r="D807" s="39"/>
      <c r="E807" s="39"/>
      <c r="F807" s="39"/>
      <c r="G807" s="39"/>
      <c r="H807" s="39"/>
      <c r="I807" s="39"/>
      <c r="J807" s="39"/>
      <c r="K807" s="39"/>
      <c r="L807" s="39"/>
      <c r="M807" s="39"/>
      <c r="N807" s="39"/>
      <c r="O807" s="39"/>
      <c r="P807" s="39"/>
      <c r="Q807" s="39"/>
      <c r="R807" s="39"/>
      <c r="S807" s="39"/>
      <c r="T807" s="31"/>
      <c r="U807" s="32"/>
      <c r="V807" s="39"/>
      <c r="W807" s="39"/>
      <c r="X807" s="39"/>
      <c r="Y807" s="39"/>
      <c r="Z807" s="39"/>
      <c r="AA807" s="39"/>
      <c r="AB807" s="39"/>
      <c r="AC807" s="39"/>
      <c r="AD807" s="39"/>
      <c r="AE807" s="39"/>
      <c r="AF807" s="39"/>
      <c r="AG807" s="39"/>
      <c r="AH807" s="39"/>
      <c r="AI807" s="39"/>
      <c r="AJ807" s="39"/>
      <c r="AK807" s="39"/>
      <c r="AL807" s="31"/>
      <c r="AM807" s="32"/>
      <c r="AN807" s="39"/>
      <c r="AO807" s="39"/>
      <c r="AP807" s="39"/>
      <c r="AQ807" s="39"/>
      <c r="AR807" s="39"/>
      <c r="AS807" s="39"/>
      <c r="AT807" s="39"/>
      <c r="AU807" s="39"/>
      <c r="AV807" s="39"/>
      <c r="AW807" s="39"/>
      <c r="AX807" s="39"/>
      <c r="AY807" s="39"/>
      <c r="AZ807" s="39"/>
      <c r="BA807" s="39"/>
      <c r="BB807" s="39"/>
      <c r="BC807" s="39"/>
      <c r="BD807" s="39"/>
      <c r="BE807" s="39"/>
      <c r="BF807" s="39"/>
      <c r="BG807" s="39"/>
      <c r="BH807" s="39"/>
      <c r="BI807" s="39"/>
      <c r="BJ807" s="39"/>
      <c r="BK807" s="39"/>
      <c r="BL807" s="39"/>
      <c r="BM807" s="39"/>
      <c r="BN807" s="39"/>
      <c r="BO807" s="39"/>
      <c r="BP807" s="39"/>
      <c r="BQ807" s="39"/>
      <c r="BR807" s="39"/>
      <c r="BS807" s="39"/>
      <c r="BT807" s="39"/>
      <c r="BU807" s="39"/>
    </row>
    <row r="808" spans="2:73" ht="12" customHeight="1">
      <c r="B808" s="54"/>
      <c r="C808" s="32"/>
      <c r="D808" s="39"/>
      <c r="E808" s="39"/>
      <c r="F808" s="39"/>
      <c r="G808" s="39"/>
      <c r="H808" s="39"/>
      <c r="I808" s="39"/>
      <c r="J808" s="39"/>
      <c r="K808" s="39"/>
      <c r="L808" s="39"/>
      <c r="M808" s="39"/>
      <c r="N808" s="39"/>
      <c r="O808" s="39"/>
      <c r="P808" s="39"/>
      <c r="Q808" s="39"/>
      <c r="R808" s="39"/>
      <c r="S808" s="39"/>
      <c r="T808" s="31"/>
      <c r="U808" s="32"/>
      <c r="V808" s="39"/>
      <c r="W808" s="39"/>
      <c r="X808" s="39"/>
      <c r="Y808" s="39"/>
      <c r="Z808" s="39"/>
      <c r="AA808" s="39"/>
      <c r="AB808" s="39"/>
      <c r="AC808" s="39"/>
      <c r="AD808" s="39"/>
      <c r="AE808" s="39"/>
      <c r="AF808" s="39"/>
      <c r="AG808" s="39"/>
      <c r="AH808" s="39"/>
      <c r="AI808" s="39"/>
      <c r="AJ808" s="39"/>
      <c r="AK808" s="39"/>
      <c r="AL808" s="31"/>
      <c r="AM808" s="32"/>
      <c r="AN808" s="39"/>
      <c r="AO808" s="39"/>
      <c r="AP808" s="39"/>
      <c r="AQ808" s="39"/>
      <c r="AR808" s="39"/>
      <c r="AS808" s="39"/>
      <c r="AT808" s="39"/>
      <c r="AU808" s="39"/>
      <c r="AV808" s="39"/>
      <c r="AW808" s="39"/>
      <c r="AX808" s="39"/>
      <c r="AY808" s="39"/>
      <c r="AZ808" s="39"/>
      <c r="BA808" s="39"/>
      <c r="BB808" s="39"/>
      <c r="BC808" s="39"/>
      <c r="BD808" s="39"/>
      <c r="BE808" s="39"/>
      <c r="BF808" s="39"/>
      <c r="BG808" s="39"/>
      <c r="BH808" s="39"/>
      <c r="BI808" s="39"/>
      <c r="BJ808" s="39"/>
      <c r="BK808" s="39"/>
      <c r="BL808" s="39"/>
      <c r="BM808" s="39"/>
      <c r="BN808" s="39"/>
      <c r="BO808" s="39"/>
      <c r="BP808" s="39"/>
      <c r="BQ808" s="39"/>
      <c r="BR808" s="39"/>
      <c r="BS808" s="39"/>
      <c r="BT808" s="39"/>
      <c r="BU808" s="39"/>
    </row>
    <row r="809" spans="2:73" ht="12" customHeight="1">
      <c r="B809" s="54"/>
      <c r="C809" s="32"/>
      <c r="D809" s="39"/>
      <c r="E809" s="39"/>
      <c r="F809" s="39"/>
      <c r="G809" s="39"/>
      <c r="H809" s="39"/>
      <c r="I809" s="39"/>
      <c r="J809" s="39"/>
      <c r="K809" s="39"/>
      <c r="L809" s="39"/>
      <c r="M809" s="39"/>
      <c r="N809" s="39"/>
      <c r="O809" s="39"/>
      <c r="P809" s="39"/>
      <c r="Q809" s="39"/>
      <c r="R809" s="39"/>
      <c r="S809" s="39"/>
      <c r="T809" s="31"/>
      <c r="U809" s="32"/>
      <c r="V809" s="39"/>
      <c r="W809" s="39"/>
      <c r="X809" s="39"/>
      <c r="Y809" s="39"/>
      <c r="Z809" s="39"/>
      <c r="AA809" s="39"/>
      <c r="AB809" s="39"/>
      <c r="AC809" s="39"/>
      <c r="AD809" s="39"/>
      <c r="AE809" s="39"/>
      <c r="AF809" s="39"/>
      <c r="AG809" s="39"/>
      <c r="AH809" s="39"/>
      <c r="AI809" s="39"/>
      <c r="AJ809" s="39"/>
      <c r="AK809" s="39"/>
      <c r="AL809" s="31"/>
      <c r="AM809" s="32"/>
      <c r="AN809" s="39"/>
      <c r="AO809" s="39"/>
      <c r="AP809" s="39"/>
      <c r="AQ809" s="39"/>
      <c r="AR809" s="39"/>
      <c r="AS809" s="39"/>
      <c r="AT809" s="39"/>
      <c r="AU809" s="39"/>
      <c r="AV809" s="39"/>
      <c r="AW809" s="39"/>
      <c r="AX809" s="39"/>
      <c r="AY809" s="39"/>
      <c r="AZ809" s="39"/>
      <c r="BA809" s="39"/>
      <c r="BB809" s="39"/>
      <c r="BC809" s="39"/>
      <c r="BD809" s="39"/>
      <c r="BE809" s="39"/>
      <c r="BF809" s="39"/>
      <c r="BG809" s="39"/>
      <c r="BH809" s="39"/>
      <c r="BI809" s="39"/>
      <c r="BJ809" s="39"/>
      <c r="BK809" s="39"/>
      <c r="BL809" s="39"/>
      <c r="BM809" s="39"/>
      <c r="BN809" s="39"/>
      <c r="BO809" s="39"/>
      <c r="BP809" s="39"/>
      <c r="BQ809" s="39"/>
      <c r="BR809" s="39"/>
      <c r="BS809" s="39"/>
      <c r="BT809" s="39"/>
      <c r="BU809" s="39"/>
    </row>
    <row r="810" spans="2:73" ht="12" customHeight="1">
      <c r="B810" s="54"/>
      <c r="C810" s="32"/>
      <c r="D810" s="39"/>
      <c r="E810" s="39"/>
      <c r="F810" s="39"/>
      <c r="G810" s="39"/>
      <c r="H810" s="39"/>
      <c r="I810" s="39"/>
      <c r="J810" s="39"/>
      <c r="K810" s="39"/>
      <c r="L810" s="39"/>
      <c r="M810" s="39"/>
      <c r="N810" s="39"/>
      <c r="O810" s="39"/>
      <c r="P810" s="39"/>
      <c r="Q810" s="39"/>
      <c r="R810" s="39"/>
      <c r="S810" s="39"/>
      <c r="T810" s="31"/>
      <c r="U810" s="32"/>
      <c r="V810" s="39"/>
      <c r="W810" s="39"/>
      <c r="X810" s="39"/>
      <c r="Y810" s="39"/>
      <c r="Z810" s="39"/>
      <c r="AA810" s="39"/>
      <c r="AB810" s="39"/>
      <c r="AC810" s="39"/>
      <c r="AD810" s="39"/>
      <c r="AE810" s="39"/>
      <c r="AF810" s="39"/>
      <c r="AG810" s="39"/>
      <c r="AH810" s="39"/>
      <c r="AI810" s="39"/>
      <c r="AJ810" s="39"/>
      <c r="AK810" s="39"/>
      <c r="AL810" s="31"/>
      <c r="AM810" s="32"/>
      <c r="AN810" s="39"/>
      <c r="AO810" s="39"/>
      <c r="AP810" s="39"/>
      <c r="AQ810" s="39"/>
      <c r="AR810" s="39"/>
      <c r="AS810" s="39"/>
      <c r="AT810" s="39"/>
      <c r="AU810" s="39"/>
      <c r="AV810" s="39"/>
      <c r="AW810" s="39"/>
      <c r="AX810" s="39"/>
      <c r="AY810" s="39"/>
      <c r="AZ810" s="39"/>
      <c r="BA810" s="39"/>
      <c r="BB810" s="39"/>
      <c r="BC810" s="39"/>
      <c r="BD810" s="39"/>
      <c r="BE810" s="39"/>
      <c r="BF810" s="39"/>
      <c r="BG810" s="39"/>
      <c r="BH810" s="39"/>
      <c r="BI810" s="39"/>
      <c r="BJ810" s="39"/>
      <c r="BK810" s="39"/>
      <c r="BL810" s="39"/>
      <c r="BM810" s="39"/>
      <c r="BN810" s="39"/>
      <c r="BO810" s="39"/>
      <c r="BP810" s="39"/>
      <c r="BQ810" s="39"/>
      <c r="BR810" s="39"/>
      <c r="BS810" s="39"/>
      <c r="BT810" s="39"/>
      <c r="BU810" s="39"/>
    </row>
    <row r="811" spans="2:73" ht="12" customHeight="1">
      <c r="B811" s="54"/>
      <c r="C811" s="32"/>
      <c r="D811" s="39"/>
      <c r="E811" s="39"/>
      <c r="F811" s="39"/>
      <c r="G811" s="39"/>
      <c r="H811" s="39"/>
      <c r="I811" s="39"/>
      <c r="J811" s="39"/>
      <c r="K811" s="39"/>
      <c r="L811" s="39"/>
      <c r="M811" s="39"/>
      <c r="N811" s="39"/>
      <c r="O811" s="39"/>
      <c r="P811" s="39"/>
      <c r="Q811" s="39"/>
      <c r="R811" s="39"/>
      <c r="S811" s="39"/>
      <c r="T811" s="31"/>
      <c r="U811" s="32"/>
      <c r="V811" s="39"/>
      <c r="W811" s="39"/>
      <c r="X811" s="39"/>
      <c r="Y811" s="39"/>
      <c r="Z811" s="39"/>
      <c r="AA811" s="39"/>
      <c r="AB811" s="39"/>
      <c r="AC811" s="39"/>
      <c r="AD811" s="39"/>
      <c r="AE811" s="39"/>
      <c r="AF811" s="39"/>
      <c r="AG811" s="39"/>
      <c r="AH811" s="39"/>
      <c r="AI811" s="39"/>
      <c r="AJ811" s="39"/>
      <c r="AK811" s="39"/>
      <c r="AL811" s="31"/>
      <c r="AM811" s="32"/>
      <c r="AN811" s="39"/>
      <c r="AO811" s="39"/>
      <c r="AP811" s="39"/>
      <c r="AQ811" s="39"/>
      <c r="AR811" s="39"/>
      <c r="AS811" s="39"/>
      <c r="AT811" s="39"/>
      <c r="AU811" s="39"/>
      <c r="AV811" s="39"/>
      <c r="AW811" s="39"/>
      <c r="AX811" s="39"/>
      <c r="AY811" s="39"/>
      <c r="AZ811" s="39"/>
      <c r="BA811" s="39"/>
      <c r="BB811" s="39"/>
      <c r="BC811" s="39"/>
      <c r="BD811" s="39"/>
      <c r="BE811" s="39"/>
      <c r="BF811" s="39"/>
      <c r="BG811" s="39"/>
      <c r="BH811" s="39"/>
      <c r="BI811" s="39"/>
      <c r="BJ811" s="39"/>
      <c r="BK811" s="39"/>
      <c r="BL811" s="39"/>
      <c r="BM811" s="39"/>
      <c r="BN811" s="39"/>
      <c r="BO811" s="39"/>
      <c r="BP811" s="39"/>
      <c r="BQ811" s="39"/>
      <c r="BR811" s="39"/>
      <c r="BS811" s="39"/>
      <c r="BT811" s="39"/>
      <c r="BU811" s="39"/>
    </row>
    <row r="812" spans="2:73" ht="12" customHeight="1">
      <c r="B812" s="54"/>
      <c r="C812" s="32"/>
      <c r="D812" s="39"/>
      <c r="E812" s="39"/>
      <c r="F812" s="39"/>
      <c r="G812" s="39"/>
      <c r="H812" s="39"/>
      <c r="I812" s="39"/>
      <c r="J812" s="39"/>
      <c r="K812" s="39"/>
      <c r="L812" s="39"/>
      <c r="M812" s="39"/>
      <c r="N812" s="39"/>
      <c r="O812" s="39"/>
      <c r="P812" s="39"/>
      <c r="Q812" s="39"/>
      <c r="R812" s="39"/>
      <c r="S812" s="39"/>
      <c r="T812" s="31"/>
      <c r="U812" s="32"/>
      <c r="V812" s="39"/>
      <c r="W812" s="39"/>
      <c r="X812" s="39"/>
      <c r="Y812" s="39"/>
      <c r="Z812" s="39"/>
      <c r="AA812" s="39"/>
      <c r="AB812" s="39"/>
      <c r="AC812" s="39"/>
      <c r="AD812" s="39"/>
      <c r="AE812" s="39"/>
      <c r="AF812" s="39"/>
      <c r="AG812" s="39"/>
      <c r="AH812" s="39"/>
      <c r="AI812" s="39"/>
      <c r="AJ812" s="39"/>
      <c r="AK812" s="39"/>
      <c r="AL812" s="31"/>
      <c r="AM812" s="32"/>
      <c r="AN812" s="39"/>
      <c r="AO812" s="39"/>
      <c r="AP812" s="39"/>
      <c r="AQ812" s="39"/>
      <c r="AR812" s="39"/>
      <c r="AS812" s="39"/>
      <c r="AT812" s="39"/>
      <c r="AU812" s="39"/>
      <c r="AV812" s="39"/>
      <c r="AW812" s="39"/>
      <c r="AX812" s="39"/>
      <c r="AY812" s="39"/>
      <c r="AZ812" s="39"/>
      <c r="BA812" s="39"/>
      <c r="BB812" s="39"/>
      <c r="BC812" s="39"/>
      <c r="BD812" s="39"/>
      <c r="BE812" s="39"/>
      <c r="BF812" s="39"/>
      <c r="BG812" s="39"/>
      <c r="BH812" s="39"/>
      <c r="BI812" s="39"/>
      <c r="BJ812" s="39"/>
      <c r="BK812" s="39"/>
      <c r="BL812" s="39"/>
      <c r="BM812" s="39"/>
      <c r="BN812" s="39"/>
      <c r="BO812" s="39"/>
      <c r="BP812" s="39"/>
      <c r="BQ812" s="39"/>
      <c r="BR812" s="39"/>
      <c r="BS812" s="39"/>
      <c r="BT812" s="39"/>
      <c r="BU812" s="39"/>
    </row>
    <row r="813" spans="2:73" ht="12" customHeight="1">
      <c r="B813" s="54"/>
      <c r="C813" s="32"/>
      <c r="D813" s="39"/>
      <c r="E813" s="39"/>
      <c r="F813" s="39"/>
      <c r="G813" s="39"/>
      <c r="H813" s="39"/>
      <c r="I813" s="39"/>
      <c r="J813" s="39"/>
      <c r="K813" s="39"/>
      <c r="L813" s="39"/>
      <c r="M813" s="39"/>
      <c r="N813" s="39"/>
      <c r="O813" s="39"/>
      <c r="P813" s="39"/>
      <c r="Q813" s="39"/>
      <c r="R813" s="39"/>
      <c r="S813" s="39"/>
      <c r="T813" s="31"/>
      <c r="U813" s="32"/>
      <c r="V813" s="39"/>
      <c r="W813" s="39"/>
      <c r="X813" s="39"/>
      <c r="Y813" s="39"/>
      <c r="Z813" s="39"/>
      <c r="AA813" s="39"/>
      <c r="AB813" s="39"/>
      <c r="AC813" s="39"/>
      <c r="AD813" s="39"/>
      <c r="AE813" s="39"/>
      <c r="AF813" s="39"/>
      <c r="AG813" s="39"/>
      <c r="AH813" s="39"/>
      <c r="AI813" s="39"/>
      <c r="AJ813" s="39"/>
      <c r="AK813" s="39"/>
      <c r="AL813" s="31"/>
      <c r="AM813" s="32"/>
      <c r="AN813" s="39"/>
      <c r="AO813" s="39"/>
      <c r="AP813" s="39"/>
      <c r="AQ813" s="39"/>
      <c r="AR813" s="39"/>
      <c r="AS813" s="39"/>
      <c r="AT813" s="39"/>
      <c r="AU813" s="39"/>
      <c r="AV813" s="39"/>
      <c r="AW813" s="39"/>
      <c r="AX813" s="39"/>
      <c r="AY813" s="39"/>
      <c r="AZ813" s="39"/>
      <c r="BA813" s="39"/>
      <c r="BB813" s="39"/>
      <c r="BC813" s="39"/>
      <c r="BD813" s="39"/>
      <c r="BE813" s="39"/>
      <c r="BF813" s="39"/>
      <c r="BG813" s="39"/>
      <c r="BH813" s="39"/>
      <c r="BI813" s="39"/>
      <c r="BJ813" s="39"/>
      <c r="BK813" s="39"/>
      <c r="BL813" s="39"/>
      <c r="BM813" s="39"/>
      <c r="BN813" s="39"/>
      <c r="BO813" s="39"/>
      <c r="BP813" s="39"/>
      <c r="BQ813" s="39"/>
      <c r="BR813" s="39"/>
      <c r="BS813" s="39"/>
      <c r="BT813" s="39"/>
      <c r="BU813" s="39"/>
    </row>
    <row r="814" spans="2:73" ht="12" customHeight="1">
      <c r="B814" s="54"/>
      <c r="C814" s="32"/>
      <c r="D814" s="39"/>
      <c r="E814" s="39"/>
      <c r="F814" s="39"/>
      <c r="G814" s="39"/>
      <c r="H814" s="39"/>
      <c r="I814" s="39"/>
      <c r="J814" s="39"/>
      <c r="K814" s="39"/>
      <c r="L814" s="39"/>
      <c r="M814" s="39"/>
      <c r="N814" s="39"/>
      <c r="O814" s="39"/>
      <c r="P814" s="39"/>
      <c r="Q814" s="39"/>
      <c r="R814" s="39"/>
      <c r="S814" s="39"/>
      <c r="T814" s="31"/>
      <c r="U814" s="32"/>
      <c r="V814" s="39"/>
      <c r="W814" s="39"/>
      <c r="X814" s="39"/>
      <c r="Y814" s="39"/>
      <c r="Z814" s="39"/>
      <c r="AA814" s="39"/>
      <c r="AB814" s="39"/>
      <c r="AC814" s="39"/>
      <c r="AD814" s="39"/>
      <c r="AE814" s="39"/>
      <c r="AF814" s="39"/>
      <c r="AG814" s="39"/>
      <c r="AH814" s="39"/>
      <c r="AI814" s="39"/>
      <c r="AJ814" s="39"/>
      <c r="AK814" s="39"/>
      <c r="AL814" s="31"/>
      <c r="AM814" s="32"/>
      <c r="AN814" s="39"/>
      <c r="AO814" s="39"/>
      <c r="AP814" s="39"/>
      <c r="AQ814" s="39"/>
      <c r="AR814" s="39"/>
      <c r="AS814" s="39"/>
      <c r="AT814" s="39"/>
      <c r="AU814" s="39"/>
      <c r="AV814" s="39"/>
      <c r="AW814" s="39"/>
      <c r="AX814" s="39"/>
      <c r="AY814" s="39"/>
      <c r="AZ814" s="39"/>
      <c r="BA814" s="39"/>
      <c r="BB814" s="39"/>
      <c r="BC814" s="39"/>
      <c r="BD814" s="39"/>
      <c r="BE814" s="39"/>
      <c r="BF814" s="39"/>
      <c r="BG814" s="39"/>
      <c r="BH814" s="39"/>
      <c r="BI814" s="39"/>
      <c r="BJ814" s="39"/>
      <c r="BK814" s="39"/>
      <c r="BL814" s="39"/>
      <c r="BM814" s="39"/>
      <c r="BN814" s="39"/>
      <c r="BO814" s="39"/>
      <c r="BP814" s="39"/>
      <c r="BQ814" s="39"/>
      <c r="BR814" s="39"/>
      <c r="BS814" s="39"/>
      <c r="BT814" s="39"/>
      <c r="BU814" s="39"/>
    </row>
  </sheetData>
  <mergeCells count="8">
    <mergeCell ref="AM612:BC612"/>
    <mergeCell ref="BE612:BU612"/>
    <mergeCell ref="T768:T804"/>
    <mergeCell ref="AL768:AL804"/>
    <mergeCell ref="B1:S1"/>
    <mergeCell ref="B2:S2"/>
    <mergeCell ref="U612:AK612"/>
    <mergeCell ref="T614:T653"/>
  </mergeCells>
  <conditionalFormatting sqref="D614:S653">
    <cfRule type="cellIs" dxfId="1" priority="2" operator="equal">
      <formula>0</formula>
    </cfRule>
  </conditionalFormatting>
  <conditionalFormatting sqref="D768:S804">
    <cfRule type="cellIs" dxfId="0" priority="1" operator="equal">
      <formula>0</formula>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pane ySplit="4" topLeftCell="A5" activePane="bottomLeft" state="frozen"/>
      <selection pane="bottomLeft" activeCell="A4" sqref="A4"/>
    </sheetView>
  </sheetViews>
  <sheetFormatPr defaultColWidth="14.453125" defaultRowHeight="15" customHeight="1"/>
  <cols>
    <col min="1" max="1" width="8" customWidth="1"/>
    <col min="2" max="2" width="37.453125" customWidth="1"/>
    <col min="3" max="3" width="54.453125" customWidth="1"/>
    <col min="4" max="6" width="10.453125" customWidth="1"/>
    <col min="7" max="26" width="8" customWidth="1"/>
  </cols>
  <sheetData>
    <row r="1" spans="1:26" ht="14.25" customHeight="1">
      <c r="A1" s="345" t="s">
        <v>53</v>
      </c>
      <c r="B1" s="346"/>
      <c r="C1" s="346"/>
      <c r="D1" s="346"/>
      <c r="E1" s="346"/>
      <c r="F1" s="346"/>
      <c r="G1" s="294"/>
      <c r="H1" s="293"/>
      <c r="I1" s="293"/>
      <c r="J1" s="293"/>
      <c r="K1" s="293"/>
      <c r="L1" s="293"/>
      <c r="M1" s="293"/>
      <c r="N1" s="293"/>
      <c r="O1" s="293"/>
      <c r="P1" s="293"/>
      <c r="Q1" s="293"/>
      <c r="R1" s="293"/>
      <c r="S1" s="293"/>
      <c r="T1" s="293"/>
      <c r="U1" s="293"/>
      <c r="V1" s="293"/>
      <c r="W1" s="293"/>
      <c r="X1" s="293"/>
      <c r="Y1" s="293"/>
      <c r="Z1" s="293"/>
    </row>
    <row r="2" spans="1:26" ht="14.25" customHeight="1">
      <c r="A2" s="345" t="s">
        <v>54</v>
      </c>
      <c r="B2" s="346"/>
      <c r="C2" s="346"/>
      <c r="D2" s="346"/>
      <c r="E2" s="346"/>
      <c r="F2" s="346"/>
      <c r="G2" s="294"/>
      <c r="H2" s="293"/>
      <c r="I2" s="293"/>
      <c r="J2" s="293"/>
      <c r="K2" s="293"/>
      <c r="L2" s="293"/>
      <c r="M2" s="293"/>
      <c r="N2" s="293"/>
      <c r="O2" s="293"/>
      <c r="P2" s="293"/>
      <c r="Q2" s="293"/>
      <c r="R2" s="293"/>
      <c r="S2" s="293"/>
      <c r="T2" s="293"/>
      <c r="U2" s="293"/>
      <c r="V2" s="293"/>
      <c r="W2" s="293"/>
      <c r="X2" s="293"/>
      <c r="Y2" s="293"/>
      <c r="Z2" s="293"/>
    </row>
    <row r="3" spans="1:26" ht="12" customHeight="1">
      <c r="A3" s="293"/>
      <c r="B3" s="293"/>
      <c r="C3" s="293"/>
      <c r="D3" s="293"/>
      <c r="E3" s="293"/>
      <c r="F3" s="293"/>
      <c r="G3" s="294"/>
      <c r="H3" s="293"/>
      <c r="I3" s="293"/>
      <c r="J3" s="293"/>
      <c r="K3" s="293"/>
      <c r="L3" s="293"/>
      <c r="M3" s="293"/>
      <c r="N3" s="293"/>
      <c r="O3" s="293"/>
      <c r="P3" s="293"/>
      <c r="Q3" s="293"/>
      <c r="R3" s="293"/>
      <c r="S3" s="293"/>
      <c r="T3" s="293"/>
      <c r="U3" s="293"/>
      <c r="V3" s="293"/>
      <c r="W3" s="293"/>
      <c r="X3" s="293"/>
      <c r="Y3" s="293"/>
      <c r="Z3" s="293"/>
    </row>
    <row r="4" spans="1:26" ht="12" customHeight="1">
      <c r="A4" s="3" t="s">
        <v>55</v>
      </c>
      <c r="B4" s="3" t="s">
        <v>56</v>
      </c>
      <c r="C4" s="3" t="s">
        <v>57</v>
      </c>
      <c r="D4" s="3" t="s">
        <v>58</v>
      </c>
      <c r="E4" s="3" t="s">
        <v>59</v>
      </c>
      <c r="F4" s="3" t="s">
        <v>60</v>
      </c>
      <c r="G4" s="294"/>
      <c r="H4" s="293"/>
      <c r="I4" s="293"/>
      <c r="J4" s="293"/>
      <c r="K4" s="293"/>
      <c r="L4" s="293"/>
      <c r="M4" s="293"/>
      <c r="N4" s="293"/>
      <c r="O4" s="293"/>
      <c r="P4" s="293"/>
      <c r="Q4" s="293"/>
      <c r="R4" s="293"/>
      <c r="S4" s="293"/>
      <c r="T4" s="293"/>
      <c r="U4" s="293"/>
      <c r="V4" s="293"/>
      <c r="W4" s="293"/>
      <c r="X4" s="293"/>
      <c r="Y4" s="293"/>
      <c r="Z4" s="293"/>
    </row>
    <row r="5" spans="1:26" ht="12" customHeight="1">
      <c r="A5" s="72" t="s">
        <v>61</v>
      </c>
      <c r="B5" s="72" t="s">
        <v>62</v>
      </c>
      <c r="C5" s="73" t="s">
        <v>63</v>
      </c>
      <c r="D5" s="62">
        <v>1</v>
      </c>
      <c r="E5" s="73" t="s">
        <v>64</v>
      </c>
      <c r="F5" s="74" t="s">
        <v>65</v>
      </c>
      <c r="G5" s="294"/>
      <c r="H5" s="293"/>
      <c r="I5" s="293"/>
      <c r="J5" s="293"/>
      <c r="K5" s="293"/>
      <c r="L5" s="293"/>
      <c r="M5" s="293"/>
      <c r="N5" s="293"/>
      <c r="O5" s="293"/>
      <c r="P5" s="293"/>
      <c r="Q5" s="293"/>
      <c r="R5" s="293"/>
      <c r="S5" s="293"/>
      <c r="T5" s="293"/>
      <c r="U5" s="293"/>
      <c r="V5" s="293"/>
      <c r="W5" s="293"/>
      <c r="X5" s="293"/>
      <c r="Y5" s="293"/>
      <c r="Z5" s="293"/>
    </row>
    <row r="6" spans="1:26" ht="12" customHeight="1">
      <c r="A6" s="73" t="s">
        <v>66</v>
      </c>
      <c r="B6" s="192" t="s">
        <v>67</v>
      </c>
      <c r="C6" s="192" t="s">
        <v>68</v>
      </c>
      <c r="D6" s="193">
        <v>9</v>
      </c>
      <c r="E6" s="192" t="s">
        <v>64</v>
      </c>
      <c r="F6" s="194" t="s">
        <v>69</v>
      </c>
      <c r="G6" s="294"/>
      <c r="H6" s="293"/>
      <c r="I6" s="293"/>
      <c r="J6" s="293"/>
      <c r="K6" s="293"/>
      <c r="L6" s="293"/>
      <c r="M6" s="293"/>
      <c r="N6" s="293"/>
      <c r="O6" s="293"/>
      <c r="P6" s="293"/>
      <c r="Q6" s="293"/>
      <c r="R6" s="293"/>
      <c r="S6" s="293"/>
      <c r="T6" s="293"/>
      <c r="U6" s="293"/>
      <c r="V6" s="293"/>
      <c r="W6" s="293"/>
      <c r="X6" s="293"/>
      <c r="Y6" s="293"/>
      <c r="Z6" s="293"/>
    </row>
    <row r="7" spans="1:26" ht="12" customHeight="1">
      <c r="A7" s="73"/>
      <c r="B7" s="192"/>
      <c r="C7" s="192" t="s">
        <v>70</v>
      </c>
      <c r="D7" s="193"/>
      <c r="E7" s="192"/>
      <c r="F7" s="194"/>
      <c r="G7" s="294"/>
      <c r="H7" s="293"/>
      <c r="I7" s="293"/>
      <c r="J7" s="293"/>
      <c r="K7" s="293"/>
      <c r="L7" s="293"/>
      <c r="M7" s="293"/>
      <c r="N7" s="293"/>
      <c r="O7" s="293"/>
      <c r="P7" s="293"/>
      <c r="Q7" s="293"/>
      <c r="R7" s="293"/>
      <c r="S7" s="293"/>
      <c r="T7" s="293"/>
      <c r="U7" s="293"/>
      <c r="V7" s="293"/>
      <c r="W7" s="293"/>
      <c r="X7" s="293"/>
      <c r="Y7" s="293"/>
      <c r="Z7" s="293"/>
    </row>
    <row r="8" spans="1:26" ht="12" customHeight="1">
      <c r="A8" s="73"/>
      <c r="B8" s="192"/>
      <c r="C8" s="192" t="s">
        <v>71</v>
      </c>
      <c r="D8" s="193"/>
      <c r="E8" s="192"/>
      <c r="F8" s="194"/>
      <c r="G8" s="294"/>
      <c r="H8" s="293"/>
      <c r="I8" s="293"/>
      <c r="J8" s="293"/>
      <c r="K8" s="293"/>
      <c r="L8" s="293"/>
      <c r="M8" s="293"/>
      <c r="N8" s="293"/>
      <c r="O8" s="293"/>
      <c r="P8" s="293"/>
      <c r="Q8" s="293"/>
      <c r="R8" s="293"/>
      <c r="S8" s="293"/>
      <c r="T8" s="293"/>
      <c r="U8" s="293"/>
      <c r="V8" s="293"/>
      <c r="W8" s="293"/>
      <c r="X8" s="293"/>
      <c r="Y8" s="293"/>
      <c r="Z8" s="293"/>
    </row>
    <row r="9" spans="1:26" ht="12" customHeight="1">
      <c r="A9" s="73"/>
      <c r="B9" s="192"/>
      <c r="C9" s="192" t="s">
        <v>72</v>
      </c>
      <c r="D9" s="193"/>
      <c r="E9" s="192"/>
      <c r="F9" s="194"/>
      <c r="G9" s="294"/>
      <c r="H9" s="293"/>
      <c r="I9" s="293"/>
      <c r="J9" s="293"/>
      <c r="K9" s="293"/>
      <c r="L9" s="293"/>
      <c r="M9" s="293"/>
      <c r="N9" s="293"/>
      <c r="O9" s="293"/>
      <c r="P9" s="293"/>
      <c r="Q9" s="293"/>
      <c r="R9" s="293"/>
      <c r="S9" s="293"/>
      <c r="T9" s="293"/>
      <c r="U9" s="293"/>
      <c r="V9" s="293"/>
      <c r="W9" s="293"/>
      <c r="X9" s="293"/>
      <c r="Y9" s="293"/>
      <c r="Z9" s="293"/>
    </row>
    <row r="10" spans="1:26" ht="12" customHeight="1">
      <c r="A10" s="73"/>
      <c r="B10" s="192"/>
      <c r="C10" s="192" t="s">
        <v>73</v>
      </c>
      <c r="D10" s="193"/>
      <c r="E10" s="192"/>
      <c r="F10" s="194"/>
      <c r="G10" s="294"/>
      <c r="H10" s="293"/>
      <c r="I10" s="293"/>
      <c r="J10" s="293"/>
      <c r="K10" s="293"/>
      <c r="L10" s="293"/>
      <c r="M10" s="293"/>
      <c r="N10" s="293"/>
      <c r="O10" s="293"/>
      <c r="P10" s="293"/>
      <c r="Q10" s="293"/>
      <c r="R10" s="293"/>
      <c r="S10" s="293"/>
      <c r="T10" s="293"/>
      <c r="U10" s="293"/>
      <c r="V10" s="293"/>
      <c r="W10" s="293"/>
      <c r="X10" s="293"/>
      <c r="Y10" s="293"/>
      <c r="Z10" s="293"/>
    </row>
    <row r="11" spans="1:26" ht="12" customHeight="1">
      <c r="A11" s="73"/>
      <c r="B11" s="73" t="s">
        <v>74</v>
      </c>
      <c r="C11" s="73" t="s">
        <v>75</v>
      </c>
      <c r="D11" s="62">
        <v>2</v>
      </c>
      <c r="E11" s="73" t="s">
        <v>64</v>
      </c>
      <c r="F11" s="74" t="s">
        <v>76</v>
      </c>
      <c r="G11" s="294"/>
      <c r="H11" s="293"/>
      <c r="I11" s="293"/>
      <c r="J11" s="293"/>
      <c r="K11" s="293"/>
      <c r="L11" s="293"/>
      <c r="M11" s="293"/>
      <c r="N11" s="293"/>
      <c r="O11" s="293"/>
      <c r="P11" s="293"/>
      <c r="Q11" s="293"/>
      <c r="R11" s="293"/>
      <c r="S11" s="293"/>
      <c r="T11" s="293"/>
      <c r="U11" s="293"/>
      <c r="V11" s="293"/>
      <c r="W11" s="293"/>
      <c r="X11" s="293"/>
      <c r="Y11" s="293"/>
      <c r="Z11" s="293"/>
    </row>
    <row r="12" spans="1:26" ht="12" customHeight="1">
      <c r="A12" s="73"/>
      <c r="B12" s="73"/>
      <c r="C12" s="73" t="s">
        <v>77</v>
      </c>
      <c r="D12" s="62"/>
      <c r="E12" s="73" t="s">
        <v>78</v>
      </c>
      <c r="F12" s="74" t="s">
        <v>79</v>
      </c>
      <c r="G12" s="294"/>
      <c r="H12" s="293"/>
      <c r="I12" s="293"/>
      <c r="J12" s="293"/>
      <c r="K12" s="293"/>
      <c r="L12" s="293"/>
      <c r="M12" s="293"/>
      <c r="N12" s="293"/>
      <c r="O12" s="293"/>
      <c r="P12" s="293"/>
      <c r="Q12" s="293"/>
      <c r="R12" s="293"/>
      <c r="S12" s="293"/>
      <c r="T12" s="293"/>
      <c r="U12" s="293"/>
      <c r="V12" s="293"/>
      <c r="W12" s="293"/>
      <c r="X12" s="293"/>
      <c r="Y12" s="293"/>
      <c r="Z12" s="293"/>
    </row>
    <row r="13" spans="1:26" ht="12" customHeight="1">
      <c r="A13" s="73"/>
      <c r="B13" s="192" t="s">
        <v>80</v>
      </c>
      <c r="C13" s="192" t="s">
        <v>81</v>
      </c>
      <c r="D13" s="193">
        <v>3</v>
      </c>
      <c r="E13" s="192" t="s">
        <v>78</v>
      </c>
      <c r="F13" s="194" t="s">
        <v>82</v>
      </c>
      <c r="G13" s="294"/>
      <c r="H13" s="293"/>
      <c r="I13" s="293"/>
      <c r="J13" s="293"/>
      <c r="K13" s="293"/>
      <c r="L13" s="293"/>
      <c r="M13" s="293"/>
      <c r="N13" s="293"/>
      <c r="O13" s="293"/>
      <c r="P13" s="293"/>
      <c r="Q13" s="293"/>
      <c r="R13" s="293"/>
      <c r="S13" s="293"/>
      <c r="T13" s="293"/>
      <c r="U13" s="293"/>
      <c r="V13" s="293"/>
      <c r="W13" s="293"/>
      <c r="X13" s="293"/>
      <c r="Y13" s="293"/>
      <c r="Z13" s="293"/>
    </row>
    <row r="14" spans="1:26" ht="12" customHeight="1">
      <c r="A14" s="73"/>
      <c r="B14" s="192"/>
      <c r="C14" s="192" t="s">
        <v>83</v>
      </c>
      <c r="D14" s="193"/>
      <c r="E14" s="192"/>
      <c r="F14" s="194"/>
      <c r="G14" s="294"/>
      <c r="H14" s="293"/>
      <c r="I14" s="293"/>
      <c r="J14" s="293"/>
      <c r="K14" s="293"/>
      <c r="L14" s="293"/>
      <c r="M14" s="293"/>
      <c r="N14" s="293"/>
      <c r="O14" s="293"/>
      <c r="P14" s="293"/>
      <c r="Q14" s="293"/>
      <c r="R14" s="293"/>
      <c r="S14" s="293"/>
      <c r="T14" s="293"/>
      <c r="U14" s="293"/>
      <c r="V14" s="293"/>
      <c r="W14" s="293"/>
      <c r="X14" s="293"/>
      <c r="Y14" s="293"/>
      <c r="Z14" s="293"/>
    </row>
    <row r="15" spans="1:26" ht="12" customHeight="1">
      <c r="A15" s="73"/>
      <c r="B15" s="189" t="s">
        <v>84</v>
      </c>
      <c r="C15" s="189"/>
      <c r="D15" s="190">
        <v>4</v>
      </c>
      <c r="E15" s="189" t="s">
        <v>85</v>
      </c>
      <c r="F15" s="191" t="s">
        <v>86</v>
      </c>
      <c r="G15" s="294"/>
      <c r="H15" s="293"/>
      <c r="I15" s="293"/>
      <c r="J15" s="293"/>
      <c r="K15" s="293"/>
      <c r="L15" s="293"/>
      <c r="M15" s="293"/>
      <c r="N15" s="293"/>
      <c r="O15" s="293"/>
      <c r="P15" s="293"/>
      <c r="Q15" s="293"/>
      <c r="R15" s="293"/>
      <c r="S15" s="293"/>
      <c r="T15" s="293"/>
      <c r="U15" s="293"/>
      <c r="V15" s="293"/>
      <c r="W15" s="293"/>
      <c r="X15" s="293"/>
      <c r="Y15" s="293"/>
      <c r="Z15" s="293"/>
    </row>
    <row r="16" spans="1:26" ht="12" customHeight="1">
      <c r="A16" s="73"/>
      <c r="B16" s="192" t="s">
        <v>87</v>
      </c>
      <c r="C16" s="192" t="s">
        <v>88</v>
      </c>
      <c r="D16" s="193">
        <v>3</v>
      </c>
      <c r="E16" s="192" t="s">
        <v>89</v>
      </c>
      <c r="F16" s="194" t="s">
        <v>90</v>
      </c>
      <c r="G16" s="294"/>
      <c r="H16" s="293"/>
      <c r="I16" s="293"/>
      <c r="J16" s="293"/>
      <c r="K16" s="293"/>
      <c r="L16" s="293"/>
      <c r="M16" s="293"/>
      <c r="N16" s="293"/>
      <c r="O16" s="293"/>
      <c r="P16" s="293"/>
      <c r="Q16" s="293"/>
      <c r="R16" s="293"/>
      <c r="S16" s="293"/>
      <c r="T16" s="293"/>
      <c r="U16" s="293"/>
      <c r="V16" s="293"/>
      <c r="W16" s="293"/>
      <c r="X16" s="293"/>
      <c r="Y16" s="293"/>
      <c r="Z16" s="293"/>
    </row>
    <row r="17" spans="1:26" ht="12" customHeight="1">
      <c r="A17" s="73"/>
      <c r="B17" s="192"/>
      <c r="C17" s="192" t="s">
        <v>91</v>
      </c>
      <c r="D17" s="193"/>
      <c r="E17" s="192"/>
      <c r="F17" s="194"/>
      <c r="G17" s="294"/>
      <c r="H17" s="293"/>
      <c r="I17" s="293"/>
      <c r="J17" s="293"/>
      <c r="K17" s="293"/>
      <c r="L17" s="293"/>
      <c r="M17" s="293"/>
      <c r="N17" s="293"/>
      <c r="O17" s="293"/>
      <c r="P17" s="293"/>
      <c r="Q17" s="293"/>
      <c r="R17" s="293"/>
      <c r="S17" s="293"/>
      <c r="T17" s="293"/>
      <c r="U17" s="293"/>
      <c r="V17" s="293"/>
      <c r="W17" s="293"/>
      <c r="X17" s="293"/>
      <c r="Y17" s="293"/>
      <c r="Z17" s="293"/>
    </row>
    <row r="18" spans="1:26" ht="12" customHeight="1">
      <c r="A18" s="73"/>
      <c r="B18" s="192"/>
      <c r="C18" s="192" t="s">
        <v>92</v>
      </c>
      <c r="D18" s="193"/>
      <c r="E18" s="192"/>
      <c r="F18" s="194"/>
      <c r="G18" s="294"/>
      <c r="H18" s="293"/>
      <c r="I18" s="293"/>
      <c r="J18" s="293"/>
      <c r="K18" s="293"/>
      <c r="L18" s="293"/>
      <c r="M18" s="293"/>
      <c r="N18" s="293"/>
      <c r="O18" s="293"/>
      <c r="P18" s="293"/>
      <c r="Q18" s="293"/>
      <c r="R18" s="293"/>
      <c r="S18" s="293"/>
      <c r="T18" s="293"/>
      <c r="U18" s="293"/>
      <c r="V18" s="293"/>
      <c r="W18" s="293"/>
      <c r="X18" s="293"/>
      <c r="Y18" s="293"/>
      <c r="Z18" s="293"/>
    </row>
    <row r="19" spans="1:26" ht="12" customHeight="1">
      <c r="A19" s="73"/>
      <c r="B19" s="189" t="s">
        <v>93</v>
      </c>
      <c r="C19" s="189" t="s">
        <v>94</v>
      </c>
      <c r="D19" s="190">
        <v>5</v>
      </c>
      <c r="E19" s="189" t="s">
        <v>78</v>
      </c>
      <c r="F19" s="191" t="s">
        <v>95</v>
      </c>
      <c r="G19" s="294"/>
      <c r="H19" s="293"/>
      <c r="I19" s="293"/>
      <c r="J19" s="293"/>
      <c r="K19" s="293"/>
      <c r="L19" s="293"/>
      <c r="M19" s="293"/>
      <c r="N19" s="293"/>
      <c r="O19" s="293"/>
      <c r="P19" s="293"/>
      <c r="Q19" s="293"/>
      <c r="R19" s="293"/>
      <c r="S19" s="293"/>
      <c r="T19" s="293"/>
      <c r="U19" s="293"/>
      <c r="V19" s="293"/>
      <c r="W19" s="293"/>
      <c r="X19" s="293"/>
      <c r="Y19" s="293"/>
      <c r="Z19" s="293"/>
    </row>
    <row r="20" spans="1:26" ht="12" customHeight="1">
      <c r="A20" s="73"/>
      <c r="B20" s="192" t="s">
        <v>96</v>
      </c>
      <c r="C20" s="192"/>
      <c r="D20" s="193">
        <v>5</v>
      </c>
      <c r="E20" s="192" t="s">
        <v>89</v>
      </c>
      <c r="F20" s="194" t="s">
        <v>97</v>
      </c>
      <c r="G20" s="294"/>
      <c r="H20" s="293"/>
      <c r="I20" s="293"/>
      <c r="J20" s="293"/>
      <c r="K20" s="293"/>
      <c r="L20" s="293"/>
      <c r="M20" s="293"/>
      <c r="N20" s="293"/>
      <c r="O20" s="293"/>
      <c r="P20" s="293"/>
      <c r="Q20" s="293"/>
      <c r="R20" s="293"/>
      <c r="S20" s="293"/>
      <c r="T20" s="293"/>
      <c r="U20" s="293"/>
      <c r="V20" s="293"/>
      <c r="W20" s="293"/>
      <c r="X20" s="293"/>
      <c r="Y20" s="293"/>
      <c r="Z20" s="293"/>
    </row>
    <row r="21" spans="1:26" ht="12" customHeight="1">
      <c r="A21" s="73"/>
      <c r="B21" s="198" t="s">
        <v>98</v>
      </c>
      <c r="C21" s="198" t="s">
        <v>99</v>
      </c>
      <c r="D21" s="199">
        <v>4</v>
      </c>
      <c r="E21" s="198" t="s">
        <v>64</v>
      </c>
      <c r="F21" s="200" t="s">
        <v>100</v>
      </c>
      <c r="G21" s="294"/>
      <c r="H21" s="293"/>
      <c r="I21" s="293"/>
      <c r="J21" s="293"/>
      <c r="K21" s="293"/>
      <c r="L21" s="293"/>
      <c r="M21" s="293"/>
      <c r="N21" s="293"/>
      <c r="O21" s="293"/>
      <c r="P21" s="293"/>
      <c r="Q21" s="293"/>
      <c r="R21" s="293"/>
      <c r="S21" s="293"/>
      <c r="T21" s="293"/>
      <c r="U21" s="293"/>
      <c r="V21" s="293"/>
      <c r="W21" s="293"/>
      <c r="X21" s="293"/>
      <c r="Y21" s="293"/>
      <c r="Z21" s="293"/>
    </row>
    <row r="22" spans="1:26" ht="12" customHeight="1">
      <c r="A22" s="73"/>
      <c r="B22" s="198"/>
      <c r="C22" s="198" t="s">
        <v>101</v>
      </c>
      <c r="D22" s="199"/>
      <c r="E22" s="198"/>
      <c r="F22" s="200"/>
      <c r="G22" s="294"/>
      <c r="H22" s="293"/>
      <c r="I22" s="293"/>
      <c r="J22" s="293"/>
      <c r="K22" s="293"/>
      <c r="L22" s="293"/>
      <c r="M22" s="293"/>
      <c r="N22" s="293"/>
      <c r="O22" s="293"/>
      <c r="P22" s="293"/>
      <c r="Q22" s="293"/>
      <c r="R22" s="293"/>
      <c r="S22" s="293"/>
      <c r="T22" s="293"/>
      <c r="U22" s="293"/>
      <c r="V22" s="293"/>
      <c r="W22" s="293"/>
      <c r="X22" s="293"/>
      <c r="Y22" s="293"/>
      <c r="Z22" s="293"/>
    </row>
    <row r="23" spans="1:26" ht="12" customHeight="1">
      <c r="A23" s="73"/>
      <c r="B23" s="192" t="s">
        <v>102</v>
      </c>
      <c r="C23" s="192"/>
      <c r="D23" s="193">
        <v>6</v>
      </c>
      <c r="E23" s="192" t="s">
        <v>85</v>
      </c>
      <c r="F23" s="194" t="s">
        <v>103</v>
      </c>
      <c r="G23" s="294"/>
      <c r="H23" s="293"/>
      <c r="I23" s="293"/>
      <c r="J23" s="293"/>
      <c r="K23" s="293"/>
      <c r="L23" s="293"/>
      <c r="M23" s="293"/>
      <c r="N23" s="293"/>
      <c r="O23" s="293"/>
      <c r="P23" s="293"/>
      <c r="Q23" s="293"/>
      <c r="R23" s="293"/>
      <c r="S23" s="293"/>
      <c r="T23" s="293"/>
      <c r="U23" s="293"/>
      <c r="V23" s="293"/>
      <c r="W23" s="293"/>
      <c r="X23" s="293"/>
      <c r="Y23" s="293"/>
      <c r="Z23" s="293"/>
    </row>
    <row r="24" spans="1:26" ht="12" customHeight="1">
      <c r="A24" s="73"/>
      <c r="B24" s="189" t="s">
        <v>104</v>
      </c>
      <c r="C24" s="189"/>
      <c r="D24" s="190">
        <v>6</v>
      </c>
      <c r="E24" s="189" t="s">
        <v>64</v>
      </c>
      <c r="F24" s="191" t="s">
        <v>105</v>
      </c>
      <c r="G24" s="294"/>
      <c r="H24" s="293"/>
      <c r="I24" s="293"/>
      <c r="J24" s="293"/>
      <c r="K24" s="293"/>
      <c r="L24" s="293"/>
      <c r="M24" s="293"/>
      <c r="N24" s="293"/>
      <c r="O24" s="293"/>
      <c r="P24" s="293"/>
      <c r="Q24" s="293"/>
      <c r="R24" s="293"/>
      <c r="S24" s="293"/>
      <c r="T24" s="293"/>
      <c r="U24" s="293"/>
      <c r="V24" s="293"/>
      <c r="W24" s="293"/>
      <c r="X24" s="293"/>
      <c r="Y24" s="293"/>
      <c r="Z24" s="293"/>
    </row>
    <row r="25" spans="1:26" ht="12" customHeight="1">
      <c r="A25" s="73"/>
      <c r="B25" s="192" t="s">
        <v>106</v>
      </c>
      <c r="C25" s="192"/>
      <c r="D25" s="193">
        <v>7</v>
      </c>
      <c r="E25" s="192" t="s">
        <v>89</v>
      </c>
      <c r="F25" s="194" t="s">
        <v>107</v>
      </c>
      <c r="G25" s="294"/>
      <c r="H25" s="293"/>
      <c r="I25" s="293"/>
      <c r="J25" s="293"/>
      <c r="K25" s="293"/>
      <c r="L25" s="293"/>
      <c r="M25" s="293"/>
      <c r="N25" s="293"/>
      <c r="O25" s="293"/>
      <c r="P25" s="293"/>
      <c r="Q25" s="293"/>
      <c r="R25" s="293"/>
      <c r="S25" s="293"/>
      <c r="T25" s="293"/>
      <c r="U25" s="293"/>
      <c r="V25" s="293"/>
      <c r="W25" s="293"/>
      <c r="X25" s="293"/>
      <c r="Y25" s="293"/>
      <c r="Z25" s="293"/>
    </row>
    <row r="26" spans="1:26" ht="12" customHeight="1">
      <c r="A26" s="73"/>
      <c r="B26" s="73" t="s">
        <v>108</v>
      </c>
      <c r="C26" s="73"/>
      <c r="D26" s="62">
        <v>7</v>
      </c>
      <c r="E26" s="73" t="s">
        <v>78</v>
      </c>
      <c r="F26" s="74" t="s">
        <v>109</v>
      </c>
      <c r="G26" s="294"/>
      <c r="H26" s="293"/>
      <c r="I26" s="293"/>
      <c r="J26" s="293"/>
      <c r="K26" s="293"/>
      <c r="L26" s="293"/>
      <c r="M26" s="293"/>
      <c r="N26" s="293"/>
      <c r="O26" s="293"/>
      <c r="P26" s="293"/>
      <c r="Q26" s="293"/>
      <c r="R26" s="293"/>
      <c r="S26" s="293"/>
      <c r="T26" s="293"/>
      <c r="U26" s="293"/>
      <c r="V26" s="293"/>
      <c r="W26" s="293"/>
      <c r="X26" s="293"/>
      <c r="Y26" s="293"/>
      <c r="Z26" s="293"/>
    </row>
    <row r="27" spans="1:26" ht="12" customHeight="1">
      <c r="A27" s="73"/>
      <c r="B27" s="192" t="s">
        <v>110</v>
      </c>
      <c r="C27" s="192"/>
      <c r="D27" s="193">
        <v>10</v>
      </c>
      <c r="E27" s="192" t="s">
        <v>78</v>
      </c>
      <c r="F27" s="194" t="s">
        <v>111</v>
      </c>
      <c r="G27" s="294"/>
      <c r="H27" s="293"/>
      <c r="I27" s="293"/>
      <c r="J27" s="293"/>
      <c r="K27" s="293"/>
      <c r="L27" s="293"/>
      <c r="M27" s="293"/>
      <c r="N27" s="293"/>
      <c r="O27" s="293"/>
      <c r="P27" s="293"/>
      <c r="Q27" s="293"/>
      <c r="R27" s="293"/>
      <c r="S27" s="293"/>
      <c r="T27" s="293"/>
      <c r="U27" s="293"/>
      <c r="V27" s="293"/>
      <c r="W27" s="293"/>
      <c r="X27" s="293"/>
      <c r="Y27" s="293"/>
      <c r="Z27" s="293"/>
    </row>
    <row r="28" spans="1:26" ht="12" customHeight="1">
      <c r="A28" s="73"/>
      <c r="B28" s="189" t="s">
        <v>112</v>
      </c>
      <c r="C28" s="189" t="s">
        <v>113</v>
      </c>
      <c r="D28" s="190">
        <v>10</v>
      </c>
      <c r="E28" s="189" t="s">
        <v>114</v>
      </c>
      <c r="F28" s="191" t="s">
        <v>115</v>
      </c>
      <c r="G28" s="294"/>
      <c r="H28" s="293"/>
      <c r="I28" s="293"/>
      <c r="J28" s="293"/>
      <c r="K28" s="293"/>
      <c r="L28" s="293"/>
      <c r="M28" s="293"/>
      <c r="N28" s="293"/>
      <c r="O28" s="293"/>
      <c r="P28" s="293"/>
      <c r="Q28" s="293"/>
      <c r="R28" s="293"/>
      <c r="S28" s="293"/>
      <c r="T28" s="293"/>
      <c r="U28" s="293"/>
      <c r="V28" s="293"/>
      <c r="W28" s="293"/>
      <c r="X28" s="293"/>
      <c r="Y28" s="293"/>
      <c r="Z28" s="293"/>
    </row>
    <row r="29" spans="1:26" ht="12" customHeight="1">
      <c r="A29" s="73"/>
      <c r="B29" s="73"/>
      <c r="C29" s="73" t="s">
        <v>116</v>
      </c>
      <c r="D29" s="62"/>
      <c r="E29" s="73" t="s">
        <v>85</v>
      </c>
      <c r="F29" s="74" t="s">
        <v>115</v>
      </c>
      <c r="G29" s="294"/>
      <c r="H29" s="293"/>
      <c r="I29" s="293"/>
      <c r="J29" s="293"/>
      <c r="K29" s="293"/>
      <c r="L29" s="293"/>
      <c r="M29" s="293"/>
      <c r="N29" s="293"/>
      <c r="O29" s="293"/>
      <c r="P29" s="293"/>
      <c r="Q29" s="293"/>
      <c r="R29" s="293"/>
      <c r="S29" s="293"/>
      <c r="T29" s="293"/>
      <c r="U29" s="293"/>
      <c r="V29" s="293"/>
      <c r="W29" s="293"/>
      <c r="X29" s="293"/>
      <c r="Y29" s="293"/>
      <c r="Z29" s="293"/>
    </row>
    <row r="30" spans="1:26" ht="12" customHeight="1">
      <c r="A30" s="73"/>
      <c r="B30" s="192" t="s">
        <v>117</v>
      </c>
      <c r="C30" s="192" t="s">
        <v>118</v>
      </c>
      <c r="D30" s="193">
        <v>9</v>
      </c>
      <c r="E30" s="192" t="s">
        <v>78</v>
      </c>
      <c r="F30" s="194" t="s">
        <v>119</v>
      </c>
      <c r="G30" s="294"/>
      <c r="H30" s="293"/>
      <c r="I30" s="293"/>
      <c r="J30" s="293"/>
      <c r="K30" s="293"/>
      <c r="L30" s="293"/>
      <c r="M30" s="293"/>
      <c r="N30" s="293"/>
      <c r="O30" s="293"/>
      <c r="P30" s="293"/>
      <c r="Q30" s="293"/>
      <c r="R30" s="293"/>
      <c r="S30" s="293"/>
      <c r="T30" s="293"/>
      <c r="U30" s="293"/>
      <c r="V30" s="293"/>
      <c r="W30" s="293"/>
      <c r="X30" s="293"/>
      <c r="Y30" s="293"/>
      <c r="Z30" s="293"/>
    </row>
    <row r="31" spans="1:26" ht="12" customHeight="1">
      <c r="A31" s="73"/>
      <c r="B31" s="192"/>
      <c r="C31" s="192" t="s">
        <v>120</v>
      </c>
      <c r="D31" s="193"/>
      <c r="E31" s="192" t="s">
        <v>89</v>
      </c>
      <c r="F31" s="194" t="s">
        <v>121</v>
      </c>
      <c r="G31" s="294"/>
      <c r="H31" s="293"/>
      <c r="I31" s="293"/>
      <c r="J31" s="293"/>
      <c r="K31" s="293"/>
      <c r="L31" s="293"/>
      <c r="M31" s="293"/>
      <c r="N31" s="293"/>
      <c r="O31" s="293"/>
      <c r="P31" s="293"/>
      <c r="Q31" s="293"/>
      <c r="R31" s="293"/>
      <c r="S31" s="293"/>
      <c r="T31" s="293"/>
      <c r="U31" s="293"/>
      <c r="V31" s="293"/>
      <c r="W31" s="293"/>
      <c r="X31" s="293"/>
      <c r="Y31" s="293"/>
      <c r="Z31" s="293"/>
    </row>
    <row r="32" spans="1:26" ht="12" customHeight="1">
      <c r="A32" s="73"/>
      <c r="B32" s="73" t="s">
        <v>112</v>
      </c>
      <c r="C32" s="73"/>
      <c r="D32" s="62">
        <v>8</v>
      </c>
      <c r="E32" s="73" t="s">
        <v>64</v>
      </c>
      <c r="F32" s="74" t="s">
        <v>122</v>
      </c>
      <c r="G32" s="294"/>
      <c r="H32" s="293"/>
      <c r="I32" s="293"/>
      <c r="J32" s="293"/>
      <c r="K32" s="293"/>
      <c r="L32" s="293"/>
      <c r="M32" s="293"/>
      <c r="N32" s="293"/>
      <c r="O32" s="293"/>
      <c r="P32" s="293"/>
      <c r="Q32" s="293"/>
      <c r="R32" s="293"/>
      <c r="S32" s="293"/>
      <c r="T32" s="293"/>
      <c r="U32" s="293"/>
      <c r="V32" s="293"/>
      <c r="W32" s="293"/>
      <c r="X32" s="293"/>
      <c r="Y32" s="293"/>
      <c r="Z32" s="293"/>
    </row>
    <row r="33" spans="1:26" ht="12" customHeight="1">
      <c r="A33" s="73"/>
      <c r="B33" s="189"/>
      <c r="C33" s="189"/>
      <c r="D33" s="190"/>
      <c r="E33" s="189" t="s">
        <v>78</v>
      </c>
      <c r="F33" s="191" t="s">
        <v>123</v>
      </c>
      <c r="G33" s="294"/>
      <c r="H33" s="293"/>
      <c r="I33" s="293"/>
      <c r="J33" s="293"/>
      <c r="K33" s="293"/>
      <c r="L33" s="293"/>
      <c r="M33" s="293"/>
      <c r="N33" s="293"/>
      <c r="O33" s="293"/>
      <c r="P33" s="293"/>
      <c r="Q33" s="293"/>
      <c r="R33" s="293"/>
      <c r="S33" s="293"/>
      <c r="T33" s="293"/>
      <c r="U33" s="293"/>
      <c r="V33" s="293"/>
      <c r="W33" s="293"/>
      <c r="X33" s="293"/>
      <c r="Y33" s="293"/>
      <c r="Z33" s="293"/>
    </row>
    <row r="34" spans="1:26" ht="12" customHeight="1">
      <c r="A34" s="73"/>
      <c r="B34" s="192" t="s">
        <v>124</v>
      </c>
      <c r="C34" s="192"/>
      <c r="D34" s="193">
        <v>10</v>
      </c>
      <c r="E34" s="192" t="s">
        <v>64</v>
      </c>
      <c r="F34" s="194" t="s">
        <v>125</v>
      </c>
      <c r="G34" s="294"/>
      <c r="H34" s="293"/>
      <c r="I34" s="293"/>
      <c r="J34" s="293"/>
      <c r="K34" s="293"/>
      <c r="L34" s="293"/>
      <c r="M34" s="293"/>
      <c r="N34" s="293"/>
      <c r="O34" s="293"/>
      <c r="P34" s="293"/>
      <c r="Q34" s="293"/>
      <c r="R34" s="293"/>
      <c r="S34" s="293"/>
      <c r="T34" s="293"/>
      <c r="U34" s="293"/>
      <c r="V34" s="293"/>
      <c r="W34" s="293"/>
      <c r="X34" s="293"/>
      <c r="Y34" s="293"/>
      <c r="Z34" s="293"/>
    </row>
    <row r="35" spans="1:26" ht="12" customHeight="1">
      <c r="A35" s="76"/>
      <c r="B35" s="76" t="s">
        <v>126</v>
      </c>
      <c r="C35" s="76"/>
      <c r="D35" s="70">
        <v>8</v>
      </c>
      <c r="E35" s="76" t="s">
        <v>114</v>
      </c>
      <c r="F35" s="77" t="s">
        <v>127</v>
      </c>
      <c r="G35" s="294"/>
      <c r="H35" s="293"/>
      <c r="I35" s="293"/>
      <c r="J35" s="293"/>
      <c r="K35" s="293"/>
      <c r="L35" s="293"/>
      <c r="M35" s="293"/>
      <c r="N35" s="293"/>
      <c r="O35" s="293"/>
      <c r="P35" s="293"/>
      <c r="Q35" s="293"/>
      <c r="R35" s="293"/>
      <c r="S35" s="293"/>
      <c r="T35" s="293"/>
      <c r="U35" s="293"/>
      <c r="V35" s="293"/>
      <c r="W35" s="293"/>
      <c r="X35" s="293"/>
      <c r="Y35" s="293"/>
      <c r="Z35" s="293"/>
    </row>
    <row r="36" spans="1:26" ht="13.5" customHeight="1">
      <c r="A36" s="73" t="s">
        <v>128</v>
      </c>
      <c r="B36" s="192" t="s">
        <v>129</v>
      </c>
      <c r="C36" s="192"/>
      <c r="D36" s="193">
        <v>11</v>
      </c>
      <c r="E36" s="192" t="s">
        <v>114</v>
      </c>
      <c r="F36" s="194" t="s">
        <v>130</v>
      </c>
      <c r="G36" s="294"/>
      <c r="H36" s="293"/>
      <c r="I36" s="293"/>
      <c r="J36" s="293"/>
      <c r="K36" s="293"/>
      <c r="L36" s="293"/>
      <c r="M36" s="293"/>
      <c r="N36" s="293"/>
      <c r="O36" s="293"/>
      <c r="P36" s="293"/>
      <c r="Q36" s="293"/>
      <c r="R36" s="293"/>
      <c r="S36" s="293"/>
      <c r="T36" s="293"/>
      <c r="U36" s="293"/>
      <c r="V36" s="293"/>
      <c r="W36" s="293"/>
      <c r="X36" s="293"/>
      <c r="Y36" s="293"/>
      <c r="Z36" s="293"/>
    </row>
    <row r="37" spans="1:26" ht="13.5" customHeight="1">
      <c r="A37" s="73" t="s">
        <v>131</v>
      </c>
      <c r="B37" s="189" t="s">
        <v>132</v>
      </c>
      <c r="C37" s="189" t="s">
        <v>133</v>
      </c>
      <c r="D37" s="190">
        <v>11</v>
      </c>
      <c r="E37" s="189" t="s">
        <v>64</v>
      </c>
      <c r="F37" s="191" t="s">
        <v>134</v>
      </c>
      <c r="G37" s="294"/>
      <c r="H37" s="293"/>
      <c r="I37" s="293"/>
      <c r="J37" s="293"/>
      <c r="K37" s="293"/>
      <c r="L37" s="293"/>
      <c r="M37" s="293"/>
      <c r="N37" s="293"/>
      <c r="O37" s="293"/>
      <c r="P37" s="293"/>
      <c r="Q37" s="293"/>
      <c r="R37" s="293"/>
      <c r="S37" s="293"/>
      <c r="T37" s="293"/>
      <c r="U37" s="293"/>
      <c r="V37" s="293"/>
      <c r="W37" s="293"/>
      <c r="X37" s="293"/>
      <c r="Y37" s="293"/>
      <c r="Z37" s="293"/>
    </row>
    <row r="38" spans="1:26" ht="12" customHeight="1">
      <c r="A38" s="73" t="s">
        <v>52</v>
      </c>
      <c r="B38" s="192" t="s">
        <v>135</v>
      </c>
      <c r="C38" s="192"/>
      <c r="D38" s="193">
        <v>11</v>
      </c>
      <c r="E38" s="192" t="s">
        <v>78</v>
      </c>
      <c r="F38" s="194" t="s">
        <v>136</v>
      </c>
      <c r="G38" s="294"/>
      <c r="H38" s="293"/>
      <c r="I38" s="293"/>
      <c r="J38" s="293"/>
      <c r="K38" s="293"/>
      <c r="L38" s="293"/>
      <c r="M38" s="293"/>
      <c r="N38" s="293"/>
      <c r="O38" s="293"/>
      <c r="P38" s="293"/>
      <c r="Q38" s="293"/>
      <c r="R38" s="293"/>
      <c r="S38" s="293"/>
      <c r="T38" s="293"/>
      <c r="U38" s="293"/>
      <c r="V38" s="293"/>
      <c r="W38" s="293"/>
      <c r="X38" s="293"/>
      <c r="Y38" s="293"/>
      <c r="Z38" s="293"/>
    </row>
    <row r="39" spans="1:26" ht="12" customHeight="1">
      <c r="A39" s="73"/>
      <c r="B39" s="73" t="s">
        <v>137</v>
      </c>
      <c r="C39" s="73"/>
      <c r="D39" s="62">
        <v>11</v>
      </c>
      <c r="E39" s="73" t="s">
        <v>89</v>
      </c>
      <c r="F39" s="74" t="s">
        <v>136</v>
      </c>
      <c r="G39" s="294"/>
      <c r="H39" s="293"/>
      <c r="I39" s="293"/>
      <c r="J39" s="293"/>
      <c r="K39" s="293"/>
      <c r="L39" s="293"/>
      <c r="M39" s="293"/>
      <c r="N39" s="293"/>
      <c r="O39" s="293"/>
      <c r="P39" s="293"/>
      <c r="Q39" s="293"/>
      <c r="R39" s="293"/>
      <c r="S39" s="293"/>
      <c r="T39" s="293"/>
      <c r="U39" s="293"/>
      <c r="V39" s="293"/>
      <c r="W39" s="293"/>
      <c r="X39" s="293"/>
      <c r="Y39" s="293"/>
      <c r="Z39" s="293"/>
    </row>
    <row r="40" spans="1:26" ht="12" customHeight="1">
      <c r="A40" s="76"/>
      <c r="B40" s="195" t="s">
        <v>138</v>
      </c>
      <c r="C40" s="195"/>
      <c r="D40" s="196">
        <v>11</v>
      </c>
      <c r="E40" s="195" t="s">
        <v>89</v>
      </c>
      <c r="F40" s="197" t="s">
        <v>139</v>
      </c>
      <c r="G40" s="294"/>
      <c r="H40" s="293"/>
      <c r="I40" s="293"/>
      <c r="J40" s="293"/>
      <c r="K40" s="293"/>
      <c r="L40" s="293"/>
      <c r="M40" s="293"/>
      <c r="N40" s="293"/>
      <c r="O40" s="293"/>
      <c r="P40" s="293"/>
      <c r="Q40" s="293"/>
      <c r="R40" s="293"/>
      <c r="S40" s="293"/>
      <c r="T40" s="293"/>
      <c r="U40" s="293"/>
      <c r="V40" s="293"/>
      <c r="W40" s="293"/>
      <c r="X40" s="293"/>
      <c r="Y40" s="293"/>
      <c r="Z40" s="293"/>
    </row>
    <row r="41" spans="1:26" ht="12" customHeight="1">
      <c r="A41" s="293"/>
      <c r="B41" s="293"/>
      <c r="C41" s="293"/>
      <c r="D41" s="293"/>
      <c r="E41" s="293"/>
      <c r="F41" s="293"/>
      <c r="G41" s="294"/>
      <c r="H41" s="293"/>
      <c r="I41" s="293"/>
      <c r="J41" s="293"/>
      <c r="K41" s="293"/>
      <c r="L41" s="293"/>
      <c r="M41" s="293"/>
      <c r="N41" s="293"/>
      <c r="O41" s="293"/>
      <c r="P41" s="293"/>
      <c r="Q41" s="293"/>
      <c r="R41" s="293"/>
      <c r="S41" s="293"/>
      <c r="T41" s="293"/>
      <c r="U41" s="293"/>
      <c r="V41" s="293"/>
      <c r="W41" s="293"/>
      <c r="X41" s="293"/>
      <c r="Y41" s="293"/>
      <c r="Z41" s="293"/>
    </row>
    <row r="42" spans="1:26" ht="13.5" customHeight="1">
      <c r="A42" s="4" t="s">
        <v>140</v>
      </c>
      <c r="B42" s="293"/>
      <c r="C42" s="293"/>
      <c r="D42" s="293"/>
      <c r="E42" s="293"/>
      <c r="F42" s="293"/>
      <c r="G42" s="294"/>
      <c r="H42" s="293"/>
      <c r="I42" s="293"/>
      <c r="J42" s="293"/>
      <c r="K42" s="293"/>
      <c r="L42" s="293"/>
      <c r="M42" s="293"/>
      <c r="N42" s="293"/>
      <c r="O42" s="293"/>
      <c r="P42" s="293"/>
      <c r="Q42" s="293"/>
      <c r="R42" s="293"/>
      <c r="S42" s="293"/>
      <c r="T42" s="293"/>
      <c r="U42" s="293"/>
      <c r="V42" s="293"/>
      <c r="W42" s="293"/>
      <c r="X42" s="293"/>
      <c r="Y42" s="293"/>
      <c r="Z42" s="293"/>
    </row>
    <row r="43" spans="1:26" ht="13.5" customHeight="1">
      <c r="A43" s="4"/>
      <c r="B43" s="293" t="s">
        <v>141</v>
      </c>
      <c r="C43" s="293"/>
      <c r="D43" s="293"/>
      <c r="E43" s="293"/>
      <c r="F43" s="293"/>
      <c r="G43" s="294"/>
      <c r="H43" s="293"/>
      <c r="I43" s="293"/>
      <c r="J43" s="293"/>
      <c r="K43" s="293"/>
      <c r="L43" s="293"/>
      <c r="M43" s="293"/>
      <c r="N43" s="293"/>
      <c r="O43" s="293"/>
      <c r="P43" s="293"/>
      <c r="Q43" s="293"/>
      <c r="R43" s="293"/>
      <c r="S43" s="293"/>
      <c r="T43" s="293"/>
      <c r="U43" s="293"/>
      <c r="V43" s="293"/>
      <c r="W43" s="293"/>
      <c r="X43" s="293"/>
      <c r="Y43" s="293"/>
      <c r="Z43" s="293"/>
    </row>
    <row r="44" spans="1:26" ht="12" customHeight="1">
      <c r="A44" s="293"/>
      <c r="B44" s="293"/>
      <c r="C44" s="293"/>
      <c r="D44" s="293"/>
      <c r="E44" s="293"/>
      <c r="F44" s="293"/>
      <c r="G44" s="294"/>
      <c r="H44" s="293"/>
      <c r="I44" s="293"/>
      <c r="J44" s="293"/>
      <c r="K44" s="293"/>
      <c r="L44" s="293"/>
      <c r="M44" s="293"/>
      <c r="N44" s="293"/>
      <c r="O44" s="293"/>
      <c r="P44" s="293"/>
      <c r="Q44" s="293"/>
      <c r="R44" s="293"/>
      <c r="S44" s="293"/>
      <c r="T44" s="293"/>
      <c r="U44" s="293"/>
      <c r="V44" s="293"/>
      <c r="W44" s="293"/>
      <c r="X44" s="293"/>
      <c r="Y44" s="293"/>
      <c r="Z44" s="293"/>
    </row>
    <row r="45" spans="1:26" ht="12" customHeight="1">
      <c r="A45" s="293"/>
      <c r="B45" s="293"/>
      <c r="C45" s="293"/>
      <c r="D45" s="293"/>
      <c r="E45" s="293"/>
      <c r="F45" s="293"/>
      <c r="G45" s="294"/>
      <c r="H45" s="293"/>
      <c r="I45" s="293"/>
      <c r="J45" s="293"/>
      <c r="K45" s="293"/>
      <c r="L45" s="293"/>
      <c r="M45" s="293"/>
      <c r="N45" s="293"/>
      <c r="O45" s="293"/>
      <c r="P45" s="293"/>
      <c r="Q45" s="293"/>
      <c r="R45" s="293"/>
      <c r="S45" s="293"/>
      <c r="T45" s="293"/>
      <c r="U45" s="293"/>
      <c r="V45" s="293"/>
      <c r="W45" s="293"/>
      <c r="X45" s="293"/>
      <c r="Y45" s="293"/>
      <c r="Z45" s="293"/>
    </row>
    <row r="46" spans="1:26" ht="12" customHeight="1">
      <c r="A46" s="293"/>
      <c r="B46" s="293"/>
      <c r="C46" s="293"/>
      <c r="D46" s="293"/>
      <c r="E46" s="293"/>
      <c r="F46" s="293"/>
      <c r="G46" s="294"/>
      <c r="H46" s="293"/>
      <c r="I46" s="293"/>
      <c r="J46" s="293"/>
      <c r="K46" s="293"/>
      <c r="L46" s="293"/>
      <c r="M46" s="293"/>
      <c r="N46" s="293"/>
      <c r="O46" s="293"/>
      <c r="P46" s="293"/>
      <c r="Q46" s="293"/>
      <c r="R46" s="293"/>
      <c r="S46" s="293"/>
      <c r="T46" s="293"/>
      <c r="U46" s="293"/>
      <c r="V46" s="293"/>
      <c r="W46" s="293"/>
      <c r="X46" s="293"/>
      <c r="Y46" s="293"/>
      <c r="Z46" s="293"/>
    </row>
    <row r="47" spans="1:26" ht="12" customHeight="1">
      <c r="A47" s="293"/>
      <c r="B47" s="293"/>
      <c r="C47" s="293"/>
      <c r="D47" s="293"/>
      <c r="E47" s="293"/>
      <c r="F47" s="293"/>
      <c r="G47" s="294"/>
      <c r="H47" s="293"/>
      <c r="I47" s="293"/>
      <c r="J47" s="293"/>
      <c r="K47" s="293"/>
      <c r="L47" s="293"/>
      <c r="M47" s="293"/>
      <c r="N47" s="293"/>
      <c r="O47" s="293"/>
      <c r="P47" s="293"/>
      <c r="Q47" s="293"/>
      <c r="R47" s="293"/>
      <c r="S47" s="293"/>
      <c r="T47" s="293"/>
      <c r="U47" s="293"/>
      <c r="V47" s="293"/>
      <c r="W47" s="293"/>
      <c r="X47" s="293"/>
      <c r="Y47" s="293"/>
      <c r="Z47" s="293"/>
    </row>
    <row r="48" spans="1:26" ht="12" customHeight="1">
      <c r="A48" s="293"/>
      <c r="B48" s="293"/>
      <c r="C48" s="293"/>
      <c r="D48" s="293"/>
      <c r="E48" s="293"/>
      <c r="F48" s="293"/>
      <c r="G48" s="294"/>
      <c r="H48" s="293"/>
      <c r="I48" s="293"/>
      <c r="J48" s="293"/>
      <c r="K48" s="293"/>
      <c r="L48" s="293"/>
      <c r="M48" s="293"/>
      <c r="N48" s="293"/>
      <c r="O48" s="293"/>
      <c r="P48" s="293"/>
      <c r="Q48" s="293"/>
      <c r="R48" s="293"/>
      <c r="S48" s="293"/>
      <c r="T48" s="293"/>
      <c r="U48" s="293"/>
      <c r="V48" s="293"/>
      <c r="W48" s="293"/>
      <c r="X48" s="293"/>
      <c r="Y48" s="293"/>
      <c r="Z48" s="293"/>
    </row>
    <row r="49" spans="1:26" ht="12" customHeight="1">
      <c r="A49" s="293"/>
      <c r="B49" s="293"/>
      <c r="C49" s="293"/>
      <c r="D49" s="293"/>
      <c r="E49" s="293"/>
      <c r="F49" s="293"/>
      <c r="G49" s="294"/>
      <c r="H49" s="293"/>
      <c r="I49" s="293"/>
      <c r="J49" s="293"/>
      <c r="K49" s="293"/>
      <c r="L49" s="293"/>
      <c r="M49" s="293"/>
      <c r="N49" s="293"/>
      <c r="O49" s="293"/>
      <c r="P49" s="293"/>
      <c r="Q49" s="293"/>
      <c r="R49" s="293"/>
      <c r="S49" s="293"/>
      <c r="T49" s="293"/>
      <c r="U49" s="293"/>
      <c r="V49" s="293"/>
      <c r="W49" s="293"/>
      <c r="X49" s="293"/>
      <c r="Y49" s="293"/>
      <c r="Z49" s="293"/>
    </row>
    <row r="50" spans="1:26" ht="12" customHeight="1">
      <c r="A50" s="293"/>
      <c r="B50" s="293"/>
      <c r="C50" s="293"/>
      <c r="D50" s="293"/>
      <c r="E50" s="293"/>
      <c r="F50" s="293"/>
      <c r="G50" s="294"/>
      <c r="H50" s="293"/>
      <c r="I50" s="293"/>
      <c r="J50" s="293"/>
      <c r="K50" s="293"/>
      <c r="L50" s="293"/>
      <c r="M50" s="293"/>
      <c r="N50" s="293"/>
      <c r="O50" s="293"/>
      <c r="P50" s="293"/>
      <c r="Q50" s="293"/>
      <c r="R50" s="293"/>
      <c r="S50" s="293"/>
      <c r="T50" s="293"/>
      <c r="U50" s="293"/>
      <c r="V50" s="293"/>
      <c r="W50" s="293"/>
      <c r="X50" s="293"/>
      <c r="Y50" s="293"/>
      <c r="Z50" s="293"/>
    </row>
    <row r="51" spans="1:26" ht="12" customHeight="1">
      <c r="A51" s="293"/>
      <c r="B51" s="293"/>
      <c r="C51" s="293"/>
      <c r="D51" s="293"/>
      <c r="E51" s="293"/>
      <c r="F51" s="293"/>
      <c r="G51" s="294"/>
      <c r="H51" s="293"/>
      <c r="I51" s="293"/>
      <c r="J51" s="293"/>
      <c r="K51" s="293"/>
      <c r="L51" s="293"/>
      <c r="M51" s="293"/>
      <c r="N51" s="293"/>
      <c r="O51" s="293"/>
      <c r="P51" s="293"/>
      <c r="Q51" s="293"/>
      <c r="R51" s="293"/>
      <c r="S51" s="293"/>
      <c r="T51" s="293"/>
      <c r="U51" s="293"/>
      <c r="V51" s="293"/>
      <c r="W51" s="293"/>
      <c r="X51" s="293"/>
      <c r="Y51" s="293"/>
      <c r="Z51" s="293"/>
    </row>
    <row r="52" spans="1:26" ht="12" customHeight="1">
      <c r="A52" s="293"/>
      <c r="B52" s="293"/>
      <c r="C52" s="293"/>
      <c r="D52" s="293"/>
      <c r="E52" s="293"/>
      <c r="F52" s="293"/>
      <c r="G52" s="294"/>
      <c r="H52" s="293"/>
      <c r="I52" s="293"/>
      <c r="J52" s="293"/>
      <c r="K52" s="293"/>
      <c r="L52" s="293"/>
      <c r="M52" s="293"/>
      <c r="N52" s="293"/>
      <c r="O52" s="293"/>
      <c r="P52" s="293"/>
      <c r="Q52" s="293"/>
      <c r="R52" s="293"/>
      <c r="S52" s="293"/>
      <c r="T52" s="293"/>
      <c r="U52" s="293"/>
      <c r="V52" s="293"/>
      <c r="W52" s="293"/>
      <c r="X52" s="293"/>
      <c r="Y52" s="293"/>
      <c r="Z52" s="293"/>
    </row>
    <row r="53" spans="1:26" ht="12" customHeight="1">
      <c r="A53" s="293"/>
      <c r="B53" s="293"/>
      <c r="C53" s="293"/>
      <c r="D53" s="293"/>
      <c r="E53" s="293"/>
      <c r="F53" s="293"/>
      <c r="G53" s="294"/>
      <c r="H53" s="293"/>
      <c r="I53" s="293"/>
      <c r="J53" s="293"/>
      <c r="K53" s="293"/>
      <c r="L53" s="293"/>
      <c r="M53" s="293"/>
      <c r="N53" s="293"/>
      <c r="O53" s="293"/>
      <c r="P53" s="293"/>
      <c r="Q53" s="293"/>
      <c r="R53" s="293"/>
      <c r="S53" s="293"/>
      <c r="T53" s="293"/>
      <c r="U53" s="293"/>
      <c r="V53" s="293"/>
      <c r="W53" s="293"/>
      <c r="X53" s="293"/>
      <c r="Y53" s="293"/>
      <c r="Z53" s="293"/>
    </row>
    <row r="54" spans="1:26" ht="12" customHeight="1">
      <c r="A54" s="293"/>
      <c r="B54" s="293"/>
      <c r="C54" s="293"/>
      <c r="D54" s="293"/>
      <c r="E54" s="293"/>
      <c r="F54" s="293"/>
      <c r="G54" s="294"/>
      <c r="H54" s="293"/>
      <c r="I54" s="293"/>
      <c r="J54" s="293"/>
      <c r="K54" s="293"/>
      <c r="L54" s="293"/>
      <c r="M54" s="293"/>
      <c r="N54" s="293"/>
      <c r="O54" s="293"/>
      <c r="P54" s="293"/>
      <c r="Q54" s="293"/>
      <c r="R54" s="293"/>
      <c r="S54" s="293"/>
      <c r="T54" s="293"/>
      <c r="U54" s="293"/>
      <c r="V54" s="293"/>
      <c r="W54" s="293"/>
      <c r="X54" s="293"/>
      <c r="Y54" s="293"/>
      <c r="Z54" s="293"/>
    </row>
    <row r="55" spans="1:26" ht="12" customHeight="1">
      <c r="A55" s="293"/>
      <c r="B55" s="293"/>
      <c r="C55" s="293"/>
      <c r="D55" s="293"/>
      <c r="E55" s="293"/>
      <c r="F55" s="293"/>
      <c r="G55" s="294"/>
      <c r="H55" s="293"/>
      <c r="I55" s="293"/>
      <c r="J55" s="293"/>
      <c r="K55" s="293"/>
      <c r="L55" s="293"/>
      <c r="M55" s="293"/>
      <c r="N55" s="293"/>
      <c r="O55" s="293"/>
      <c r="P55" s="293"/>
      <c r="Q55" s="293"/>
      <c r="R55" s="293"/>
      <c r="S55" s="293"/>
      <c r="T55" s="293"/>
      <c r="U55" s="293"/>
      <c r="V55" s="293"/>
      <c r="W55" s="293"/>
      <c r="X55" s="293"/>
      <c r="Y55" s="293"/>
      <c r="Z55" s="293"/>
    </row>
    <row r="56" spans="1:26" ht="12" customHeight="1">
      <c r="A56" s="293"/>
      <c r="B56" s="293"/>
      <c r="C56" s="293"/>
      <c r="D56" s="293"/>
      <c r="E56" s="293"/>
      <c r="F56" s="293"/>
      <c r="G56" s="294"/>
      <c r="H56" s="293"/>
      <c r="I56" s="293"/>
      <c r="J56" s="293"/>
      <c r="K56" s="293"/>
      <c r="L56" s="293"/>
      <c r="M56" s="293"/>
      <c r="N56" s="293"/>
      <c r="O56" s="293"/>
      <c r="P56" s="293"/>
      <c r="Q56" s="293"/>
      <c r="R56" s="293"/>
      <c r="S56" s="293"/>
      <c r="T56" s="293"/>
      <c r="U56" s="293"/>
      <c r="V56" s="293"/>
      <c r="W56" s="293"/>
      <c r="X56" s="293"/>
      <c r="Y56" s="293"/>
      <c r="Z56" s="293"/>
    </row>
    <row r="57" spans="1:26" ht="12" customHeight="1">
      <c r="A57" s="293"/>
      <c r="B57" s="293"/>
      <c r="C57" s="293"/>
      <c r="D57" s="293"/>
      <c r="E57" s="293"/>
      <c r="F57" s="293"/>
      <c r="G57" s="294"/>
      <c r="H57" s="293"/>
      <c r="I57" s="293"/>
      <c r="J57" s="293"/>
      <c r="K57" s="293"/>
      <c r="L57" s="293"/>
      <c r="M57" s="293"/>
      <c r="N57" s="293"/>
      <c r="O57" s="293"/>
      <c r="P57" s="293"/>
      <c r="Q57" s="293"/>
      <c r="R57" s="293"/>
      <c r="S57" s="293"/>
      <c r="T57" s="293"/>
      <c r="U57" s="293"/>
      <c r="V57" s="293"/>
      <c r="W57" s="293"/>
      <c r="X57" s="293"/>
      <c r="Y57" s="293"/>
      <c r="Z57" s="293"/>
    </row>
    <row r="58" spans="1:26" ht="12" customHeight="1">
      <c r="A58" s="293"/>
      <c r="B58" s="293"/>
      <c r="C58" s="293"/>
      <c r="D58" s="293"/>
      <c r="E58" s="293"/>
      <c r="F58" s="293"/>
      <c r="G58" s="294"/>
      <c r="H58" s="293"/>
      <c r="I58" s="293"/>
      <c r="J58" s="293"/>
      <c r="K58" s="293"/>
      <c r="L58" s="293"/>
      <c r="M58" s="293"/>
      <c r="N58" s="293"/>
      <c r="O58" s="293"/>
      <c r="P58" s="293"/>
      <c r="Q58" s="293"/>
      <c r="R58" s="293"/>
      <c r="S58" s="293"/>
      <c r="T58" s="293"/>
      <c r="U58" s="293"/>
      <c r="V58" s="293"/>
      <c r="W58" s="293"/>
      <c r="X58" s="293"/>
      <c r="Y58" s="293"/>
      <c r="Z58" s="293"/>
    </row>
    <row r="59" spans="1:26" ht="12" customHeight="1">
      <c r="A59" s="293"/>
      <c r="B59" s="293"/>
      <c r="C59" s="293"/>
      <c r="D59" s="293"/>
      <c r="E59" s="293"/>
      <c r="F59" s="293"/>
      <c r="G59" s="294"/>
      <c r="H59" s="293"/>
      <c r="I59" s="293"/>
      <c r="J59" s="293"/>
      <c r="K59" s="293"/>
      <c r="L59" s="293"/>
      <c r="M59" s="293"/>
      <c r="N59" s="293"/>
      <c r="O59" s="293"/>
      <c r="P59" s="293"/>
      <c r="Q59" s="293"/>
      <c r="R59" s="293"/>
      <c r="S59" s="293"/>
      <c r="T59" s="293"/>
      <c r="U59" s="293"/>
      <c r="V59" s="293"/>
      <c r="W59" s="293"/>
      <c r="X59" s="293"/>
      <c r="Y59" s="293"/>
      <c r="Z59" s="293"/>
    </row>
    <row r="60" spans="1:26" ht="12" customHeight="1">
      <c r="A60" s="293"/>
      <c r="B60" s="293"/>
      <c r="C60" s="293"/>
      <c r="D60" s="293"/>
      <c r="E60" s="293"/>
      <c r="F60" s="293"/>
      <c r="G60" s="294"/>
      <c r="H60" s="293"/>
      <c r="I60" s="293"/>
      <c r="J60" s="293"/>
      <c r="K60" s="293"/>
      <c r="L60" s="293"/>
      <c r="M60" s="293"/>
      <c r="N60" s="293"/>
      <c r="O60" s="293"/>
      <c r="P60" s="293"/>
      <c r="Q60" s="293"/>
      <c r="R60" s="293"/>
      <c r="S60" s="293"/>
      <c r="T60" s="293"/>
      <c r="U60" s="293"/>
      <c r="V60" s="293"/>
      <c r="W60" s="293"/>
      <c r="X60" s="293"/>
      <c r="Y60" s="293"/>
      <c r="Z60" s="293"/>
    </row>
    <row r="61" spans="1:26" ht="12" customHeight="1">
      <c r="A61" s="293"/>
      <c r="B61" s="293"/>
      <c r="C61" s="293"/>
      <c r="D61" s="293"/>
      <c r="E61" s="293"/>
      <c r="F61" s="293"/>
      <c r="G61" s="294"/>
      <c r="H61" s="293"/>
      <c r="I61" s="293"/>
      <c r="J61" s="293"/>
      <c r="K61" s="293"/>
      <c r="L61" s="293"/>
      <c r="M61" s="293"/>
      <c r="N61" s="293"/>
      <c r="O61" s="293"/>
      <c r="P61" s="293"/>
      <c r="Q61" s="293"/>
      <c r="R61" s="293"/>
      <c r="S61" s="293"/>
      <c r="T61" s="293"/>
      <c r="U61" s="293"/>
      <c r="V61" s="293"/>
      <c r="W61" s="293"/>
      <c r="X61" s="293"/>
      <c r="Y61" s="293"/>
      <c r="Z61" s="293"/>
    </row>
    <row r="62" spans="1:26" ht="12" customHeight="1">
      <c r="A62" s="293"/>
      <c r="B62" s="293"/>
      <c r="C62" s="293"/>
      <c r="D62" s="293"/>
      <c r="E62" s="293"/>
      <c r="F62" s="293"/>
      <c r="G62" s="294"/>
      <c r="H62" s="293"/>
      <c r="I62" s="293"/>
      <c r="J62" s="293"/>
      <c r="K62" s="293"/>
      <c r="L62" s="293"/>
      <c r="M62" s="293"/>
      <c r="N62" s="293"/>
      <c r="O62" s="293"/>
      <c r="P62" s="293"/>
      <c r="Q62" s="293"/>
      <c r="R62" s="293"/>
      <c r="S62" s="293"/>
      <c r="T62" s="293"/>
      <c r="U62" s="293"/>
      <c r="V62" s="293"/>
      <c r="W62" s="293"/>
      <c r="X62" s="293"/>
      <c r="Y62" s="293"/>
      <c r="Z62" s="293"/>
    </row>
    <row r="63" spans="1:26" ht="12" customHeight="1">
      <c r="A63" s="293"/>
      <c r="B63" s="293"/>
      <c r="C63" s="293"/>
      <c r="D63" s="293"/>
      <c r="E63" s="293"/>
      <c r="F63" s="293"/>
      <c r="G63" s="294"/>
      <c r="H63" s="293"/>
      <c r="I63" s="293"/>
      <c r="J63" s="293"/>
      <c r="K63" s="293"/>
      <c r="L63" s="293"/>
      <c r="M63" s="293"/>
      <c r="N63" s="293"/>
      <c r="O63" s="293"/>
      <c r="P63" s="293"/>
      <c r="Q63" s="293"/>
      <c r="R63" s="293"/>
      <c r="S63" s="293"/>
      <c r="T63" s="293"/>
      <c r="U63" s="293"/>
      <c r="V63" s="293"/>
      <c r="W63" s="293"/>
      <c r="X63" s="293"/>
      <c r="Y63" s="293"/>
      <c r="Z63" s="293"/>
    </row>
    <row r="64" spans="1:26" ht="12" customHeight="1">
      <c r="A64" s="293"/>
      <c r="B64" s="293"/>
      <c r="C64" s="293"/>
      <c r="D64" s="293"/>
      <c r="E64" s="293"/>
      <c r="F64" s="293"/>
      <c r="G64" s="294"/>
      <c r="H64" s="293"/>
      <c r="I64" s="293"/>
      <c r="J64" s="293"/>
      <c r="K64" s="293"/>
      <c r="L64" s="293"/>
      <c r="M64" s="293"/>
      <c r="N64" s="293"/>
      <c r="O64" s="293"/>
      <c r="P64" s="293"/>
      <c r="Q64" s="293"/>
      <c r="R64" s="293"/>
      <c r="S64" s="293"/>
      <c r="T64" s="293"/>
      <c r="U64" s="293"/>
      <c r="V64" s="293"/>
      <c r="W64" s="293"/>
      <c r="X64" s="293"/>
      <c r="Y64" s="293"/>
      <c r="Z64" s="293"/>
    </row>
    <row r="65" spans="1:26" ht="12" customHeight="1">
      <c r="A65" s="293"/>
      <c r="B65" s="293"/>
      <c r="C65" s="293"/>
      <c r="D65" s="293"/>
      <c r="E65" s="293"/>
      <c r="F65" s="293"/>
      <c r="G65" s="294"/>
      <c r="H65" s="293"/>
      <c r="I65" s="293"/>
      <c r="J65" s="293"/>
      <c r="K65" s="293"/>
      <c r="L65" s="293"/>
      <c r="M65" s="293"/>
      <c r="N65" s="293"/>
      <c r="O65" s="293"/>
      <c r="P65" s="293"/>
      <c r="Q65" s="293"/>
      <c r="R65" s="293"/>
      <c r="S65" s="293"/>
      <c r="T65" s="293"/>
      <c r="U65" s="293"/>
      <c r="V65" s="293"/>
      <c r="W65" s="293"/>
      <c r="X65" s="293"/>
      <c r="Y65" s="293"/>
      <c r="Z65" s="293"/>
    </row>
    <row r="66" spans="1:26" ht="12" customHeight="1">
      <c r="A66" s="293"/>
      <c r="B66" s="293"/>
      <c r="C66" s="293"/>
      <c r="D66" s="293"/>
      <c r="E66" s="293"/>
      <c r="F66" s="293"/>
      <c r="G66" s="294"/>
      <c r="H66" s="293"/>
      <c r="I66" s="293"/>
      <c r="J66" s="293"/>
      <c r="K66" s="293"/>
      <c r="L66" s="293"/>
      <c r="M66" s="293"/>
      <c r="N66" s="293"/>
      <c r="O66" s="293"/>
      <c r="P66" s="293"/>
      <c r="Q66" s="293"/>
      <c r="R66" s="293"/>
      <c r="S66" s="293"/>
      <c r="T66" s="293"/>
      <c r="U66" s="293"/>
      <c r="V66" s="293"/>
      <c r="W66" s="293"/>
      <c r="X66" s="293"/>
      <c r="Y66" s="293"/>
      <c r="Z66" s="293"/>
    </row>
    <row r="67" spans="1:26" ht="12" customHeight="1">
      <c r="A67" s="293"/>
      <c r="B67" s="293"/>
      <c r="C67" s="293"/>
      <c r="D67" s="293"/>
      <c r="E67" s="293"/>
      <c r="F67" s="293"/>
      <c r="G67" s="294"/>
      <c r="H67" s="293"/>
      <c r="I67" s="293"/>
      <c r="J67" s="293"/>
      <c r="K67" s="293"/>
      <c r="L67" s="293"/>
      <c r="M67" s="293"/>
      <c r="N67" s="293"/>
      <c r="O67" s="293"/>
      <c r="P67" s="293"/>
      <c r="Q67" s="293"/>
      <c r="R67" s="293"/>
      <c r="S67" s="293"/>
      <c r="T67" s="293"/>
      <c r="U67" s="293"/>
      <c r="V67" s="293"/>
      <c r="W67" s="293"/>
      <c r="X67" s="293"/>
      <c r="Y67" s="293"/>
      <c r="Z67" s="293"/>
    </row>
    <row r="68" spans="1:26" ht="12" customHeight="1">
      <c r="A68" s="293"/>
      <c r="B68" s="293"/>
      <c r="C68" s="293"/>
      <c r="D68" s="293"/>
      <c r="E68" s="293"/>
      <c r="F68" s="293"/>
      <c r="G68" s="294"/>
      <c r="H68" s="293"/>
      <c r="I68" s="293"/>
      <c r="J68" s="293"/>
      <c r="K68" s="293"/>
      <c r="L68" s="293"/>
      <c r="M68" s="293"/>
      <c r="N68" s="293"/>
      <c r="O68" s="293"/>
      <c r="P68" s="293"/>
      <c r="Q68" s="293"/>
      <c r="R68" s="293"/>
      <c r="S68" s="293"/>
      <c r="T68" s="293"/>
      <c r="U68" s="293"/>
      <c r="V68" s="293"/>
      <c r="W68" s="293"/>
      <c r="X68" s="293"/>
      <c r="Y68" s="293"/>
      <c r="Z68" s="293"/>
    </row>
    <row r="69" spans="1:26" ht="12" customHeight="1">
      <c r="A69" s="293"/>
      <c r="B69" s="293"/>
      <c r="C69" s="293"/>
      <c r="D69" s="293"/>
      <c r="E69" s="293"/>
      <c r="F69" s="293"/>
      <c r="G69" s="294"/>
      <c r="H69" s="293"/>
      <c r="I69" s="293"/>
      <c r="J69" s="293"/>
      <c r="K69" s="293"/>
      <c r="L69" s="293"/>
      <c r="M69" s="293"/>
      <c r="N69" s="293"/>
      <c r="O69" s="293"/>
      <c r="P69" s="293"/>
      <c r="Q69" s="293"/>
      <c r="R69" s="293"/>
      <c r="S69" s="293"/>
      <c r="T69" s="293"/>
      <c r="U69" s="293"/>
      <c r="V69" s="293"/>
      <c r="W69" s="293"/>
      <c r="X69" s="293"/>
      <c r="Y69" s="293"/>
      <c r="Z69" s="293"/>
    </row>
    <row r="70" spans="1:26" ht="12" customHeight="1">
      <c r="A70" s="293"/>
      <c r="B70" s="293"/>
      <c r="C70" s="293"/>
      <c r="D70" s="293"/>
      <c r="E70" s="293"/>
      <c r="F70" s="293"/>
      <c r="G70" s="294"/>
      <c r="H70" s="293"/>
      <c r="I70" s="293"/>
      <c r="J70" s="293"/>
      <c r="K70" s="293"/>
      <c r="L70" s="293"/>
      <c r="M70" s="293"/>
      <c r="N70" s="293"/>
      <c r="O70" s="293"/>
      <c r="P70" s="293"/>
      <c r="Q70" s="293"/>
      <c r="R70" s="293"/>
      <c r="S70" s="293"/>
      <c r="T70" s="293"/>
      <c r="U70" s="293"/>
      <c r="V70" s="293"/>
      <c r="W70" s="293"/>
      <c r="X70" s="293"/>
      <c r="Y70" s="293"/>
      <c r="Z70" s="293"/>
    </row>
    <row r="71" spans="1:26" ht="12" customHeight="1">
      <c r="A71" s="293"/>
      <c r="B71" s="293"/>
      <c r="C71" s="293"/>
      <c r="D71" s="293"/>
      <c r="E71" s="293"/>
      <c r="F71" s="293"/>
      <c r="G71" s="294"/>
      <c r="H71" s="293"/>
      <c r="I71" s="293"/>
      <c r="J71" s="293"/>
      <c r="K71" s="293"/>
      <c r="L71" s="293"/>
      <c r="M71" s="293"/>
      <c r="N71" s="293"/>
      <c r="O71" s="293"/>
      <c r="P71" s="293"/>
      <c r="Q71" s="293"/>
      <c r="R71" s="293"/>
      <c r="S71" s="293"/>
      <c r="T71" s="293"/>
      <c r="U71" s="293"/>
      <c r="V71" s="293"/>
      <c r="W71" s="293"/>
      <c r="X71" s="293"/>
      <c r="Y71" s="293"/>
      <c r="Z71" s="293"/>
    </row>
    <row r="72" spans="1:26" ht="12" customHeight="1">
      <c r="A72" s="293"/>
      <c r="B72" s="293"/>
      <c r="C72" s="293"/>
      <c r="D72" s="293"/>
      <c r="E72" s="293"/>
      <c r="F72" s="293"/>
      <c r="G72" s="294"/>
      <c r="H72" s="293"/>
      <c r="I72" s="293"/>
      <c r="J72" s="293"/>
      <c r="K72" s="293"/>
      <c r="L72" s="293"/>
      <c r="M72" s="293"/>
      <c r="N72" s="293"/>
      <c r="O72" s="293"/>
      <c r="P72" s="293"/>
      <c r="Q72" s="293"/>
      <c r="R72" s="293"/>
      <c r="S72" s="293"/>
      <c r="T72" s="293"/>
      <c r="U72" s="293"/>
      <c r="V72" s="293"/>
      <c r="W72" s="293"/>
      <c r="X72" s="293"/>
      <c r="Y72" s="293"/>
      <c r="Z72" s="293"/>
    </row>
    <row r="73" spans="1:26" ht="12" customHeight="1">
      <c r="A73" s="293"/>
      <c r="B73" s="293"/>
      <c r="C73" s="293"/>
      <c r="D73" s="293"/>
      <c r="E73" s="293"/>
      <c r="F73" s="293"/>
      <c r="G73" s="294"/>
      <c r="H73" s="293"/>
      <c r="I73" s="293"/>
      <c r="J73" s="293"/>
      <c r="K73" s="293"/>
      <c r="L73" s="293"/>
      <c r="M73" s="293"/>
      <c r="N73" s="293"/>
      <c r="O73" s="293"/>
      <c r="P73" s="293"/>
      <c r="Q73" s="293"/>
      <c r="R73" s="293"/>
      <c r="S73" s="293"/>
      <c r="T73" s="293"/>
      <c r="U73" s="293"/>
      <c r="V73" s="293"/>
      <c r="W73" s="293"/>
      <c r="X73" s="293"/>
      <c r="Y73" s="293"/>
      <c r="Z73" s="293"/>
    </row>
    <row r="74" spans="1:26" ht="12" customHeight="1">
      <c r="A74" s="293"/>
      <c r="B74" s="293"/>
      <c r="C74" s="293"/>
      <c r="D74" s="293"/>
      <c r="E74" s="293"/>
      <c r="F74" s="293"/>
      <c r="G74" s="294"/>
      <c r="H74" s="293"/>
      <c r="I74" s="293"/>
      <c r="J74" s="293"/>
      <c r="K74" s="293"/>
      <c r="L74" s="293"/>
      <c r="M74" s="293"/>
      <c r="N74" s="293"/>
      <c r="O74" s="293"/>
      <c r="P74" s="293"/>
      <c r="Q74" s="293"/>
      <c r="R74" s="293"/>
      <c r="S74" s="293"/>
      <c r="T74" s="293"/>
      <c r="U74" s="293"/>
      <c r="V74" s="293"/>
      <c r="W74" s="293"/>
      <c r="X74" s="293"/>
      <c r="Y74" s="293"/>
      <c r="Z74" s="293"/>
    </row>
    <row r="75" spans="1:26" ht="12" customHeight="1">
      <c r="A75" s="293"/>
      <c r="B75" s="293"/>
      <c r="C75" s="293"/>
      <c r="D75" s="293"/>
      <c r="E75" s="293"/>
      <c r="F75" s="293"/>
      <c r="G75" s="294"/>
      <c r="H75" s="293"/>
      <c r="I75" s="293"/>
      <c r="J75" s="293"/>
      <c r="K75" s="293"/>
      <c r="L75" s="293"/>
      <c r="M75" s="293"/>
      <c r="N75" s="293"/>
      <c r="O75" s="293"/>
      <c r="P75" s="293"/>
      <c r="Q75" s="293"/>
      <c r="R75" s="293"/>
      <c r="S75" s="293"/>
      <c r="T75" s="293"/>
      <c r="U75" s="293"/>
      <c r="V75" s="293"/>
      <c r="W75" s="293"/>
      <c r="X75" s="293"/>
      <c r="Y75" s="293"/>
      <c r="Z75" s="293"/>
    </row>
    <row r="76" spans="1:26" ht="12" customHeight="1">
      <c r="A76" s="293"/>
      <c r="B76" s="293"/>
      <c r="C76" s="293"/>
      <c r="D76" s="293"/>
      <c r="E76" s="293"/>
      <c r="F76" s="293"/>
      <c r="G76" s="294"/>
      <c r="H76" s="293"/>
      <c r="I76" s="293"/>
      <c r="J76" s="293"/>
      <c r="K76" s="293"/>
      <c r="L76" s="293"/>
      <c r="M76" s="293"/>
      <c r="N76" s="293"/>
      <c r="O76" s="293"/>
      <c r="P76" s="293"/>
      <c r="Q76" s="293"/>
      <c r="R76" s="293"/>
      <c r="S76" s="293"/>
      <c r="T76" s="293"/>
      <c r="U76" s="293"/>
      <c r="V76" s="293"/>
      <c r="W76" s="293"/>
      <c r="X76" s="293"/>
      <c r="Y76" s="293"/>
      <c r="Z76" s="293"/>
    </row>
    <row r="77" spans="1:26" ht="12" customHeight="1">
      <c r="A77" s="293"/>
      <c r="B77" s="293"/>
      <c r="C77" s="293"/>
      <c r="D77" s="293"/>
      <c r="E77" s="293"/>
      <c r="F77" s="293"/>
      <c r="G77" s="294"/>
      <c r="H77" s="293"/>
      <c r="I77" s="293"/>
      <c r="J77" s="293"/>
      <c r="K77" s="293"/>
      <c r="L77" s="293"/>
      <c r="M77" s="293"/>
      <c r="N77" s="293"/>
      <c r="O77" s="293"/>
      <c r="P77" s="293"/>
      <c r="Q77" s="293"/>
      <c r="R77" s="293"/>
      <c r="S77" s="293"/>
      <c r="T77" s="293"/>
      <c r="U77" s="293"/>
      <c r="V77" s="293"/>
      <c r="W77" s="293"/>
      <c r="X77" s="293"/>
      <c r="Y77" s="293"/>
      <c r="Z77" s="293"/>
    </row>
    <row r="78" spans="1:26" ht="12" customHeight="1">
      <c r="A78" s="293"/>
      <c r="B78" s="293"/>
      <c r="C78" s="293"/>
      <c r="D78" s="293"/>
      <c r="E78" s="293"/>
      <c r="F78" s="293"/>
      <c r="G78" s="294"/>
      <c r="H78" s="293"/>
      <c r="I78" s="293"/>
      <c r="J78" s="293"/>
      <c r="K78" s="293"/>
      <c r="L78" s="293"/>
      <c r="M78" s="293"/>
      <c r="N78" s="293"/>
      <c r="O78" s="293"/>
      <c r="P78" s="293"/>
      <c r="Q78" s="293"/>
      <c r="R78" s="293"/>
      <c r="S78" s="293"/>
      <c r="T78" s="293"/>
      <c r="U78" s="293"/>
      <c r="V78" s="293"/>
      <c r="W78" s="293"/>
      <c r="X78" s="293"/>
      <c r="Y78" s="293"/>
      <c r="Z78" s="293"/>
    </row>
    <row r="79" spans="1:26" ht="12" customHeight="1">
      <c r="A79" s="293"/>
      <c r="B79" s="293"/>
      <c r="C79" s="293"/>
      <c r="D79" s="293"/>
      <c r="E79" s="293"/>
      <c r="F79" s="293"/>
      <c r="G79" s="294"/>
      <c r="H79" s="293"/>
      <c r="I79" s="293"/>
      <c r="J79" s="293"/>
      <c r="K79" s="293"/>
      <c r="L79" s="293"/>
      <c r="M79" s="293"/>
      <c r="N79" s="293"/>
      <c r="O79" s="293"/>
      <c r="P79" s="293"/>
      <c r="Q79" s="293"/>
      <c r="R79" s="293"/>
      <c r="S79" s="293"/>
      <c r="T79" s="293"/>
      <c r="U79" s="293"/>
      <c r="V79" s="293"/>
      <c r="W79" s="293"/>
      <c r="X79" s="293"/>
      <c r="Y79" s="293"/>
      <c r="Z79" s="293"/>
    </row>
    <row r="80" spans="1:26" ht="12" customHeight="1">
      <c r="A80" s="293"/>
      <c r="B80" s="293"/>
      <c r="C80" s="293"/>
      <c r="D80" s="293"/>
      <c r="E80" s="293"/>
      <c r="F80" s="293"/>
      <c r="G80" s="294"/>
      <c r="H80" s="293"/>
      <c r="I80" s="293"/>
      <c r="J80" s="293"/>
      <c r="K80" s="293"/>
      <c r="L80" s="293"/>
      <c r="M80" s="293"/>
      <c r="N80" s="293"/>
      <c r="O80" s="293"/>
      <c r="P80" s="293"/>
      <c r="Q80" s="293"/>
      <c r="R80" s="293"/>
      <c r="S80" s="293"/>
      <c r="T80" s="293"/>
      <c r="U80" s="293"/>
      <c r="V80" s="293"/>
      <c r="W80" s="293"/>
      <c r="X80" s="293"/>
      <c r="Y80" s="293"/>
      <c r="Z80" s="293"/>
    </row>
    <row r="81" spans="1:26" ht="12" customHeight="1">
      <c r="A81" s="293"/>
      <c r="B81" s="293"/>
      <c r="C81" s="293"/>
      <c r="D81" s="293"/>
      <c r="E81" s="293"/>
      <c r="F81" s="293"/>
      <c r="G81" s="294"/>
      <c r="H81" s="293"/>
      <c r="I81" s="293"/>
      <c r="J81" s="293"/>
      <c r="K81" s="293"/>
      <c r="L81" s="293"/>
      <c r="M81" s="293"/>
      <c r="N81" s="293"/>
      <c r="O81" s="293"/>
      <c r="P81" s="293"/>
      <c r="Q81" s="293"/>
      <c r="R81" s="293"/>
      <c r="S81" s="293"/>
      <c r="T81" s="293"/>
      <c r="U81" s="293"/>
      <c r="V81" s="293"/>
      <c r="W81" s="293"/>
      <c r="X81" s="293"/>
      <c r="Y81" s="293"/>
      <c r="Z81" s="293"/>
    </row>
    <row r="82" spans="1:26" ht="12" customHeight="1">
      <c r="A82" s="293"/>
      <c r="B82" s="293"/>
      <c r="C82" s="293"/>
      <c r="D82" s="293"/>
      <c r="E82" s="293"/>
      <c r="F82" s="293"/>
      <c r="G82" s="294"/>
      <c r="H82" s="293"/>
      <c r="I82" s="293"/>
      <c r="J82" s="293"/>
      <c r="K82" s="293"/>
      <c r="L82" s="293"/>
      <c r="M82" s="293"/>
      <c r="N82" s="293"/>
      <c r="O82" s="293"/>
      <c r="P82" s="293"/>
      <c r="Q82" s="293"/>
      <c r="R82" s="293"/>
      <c r="S82" s="293"/>
      <c r="T82" s="293"/>
      <c r="U82" s="293"/>
      <c r="V82" s="293"/>
      <c r="W82" s="293"/>
      <c r="X82" s="293"/>
      <c r="Y82" s="293"/>
      <c r="Z82" s="293"/>
    </row>
    <row r="83" spans="1:26" ht="12" customHeight="1">
      <c r="A83" s="293"/>
      <c r="B83" s="293"/>
      <c r="C83" s="293"/>
      <c r="D83" s="293"/>
      <c r="E83" s="293"/>
      <c r="F83" s="293"/>
      <c r="G83" s="294"/>
      <c r="H83" s="293"/>
      <c r="I83" s="293"/>
      <c r="J83" s="293"/>
      <c r="K83" s="293"/>
      <c r="L83" s="293"/>
      <c r="M83" s="293"/>
      <c r="N83" s="293"/>
      <c r="O83" s="293"/>
      <c r="P83" s="293"/>
      <c r="Q83" s="293"/>
      <c r="R83" s="293"/>
      <c r="S83" s="293"/>
      <c r="T83" s="293"/>
      <c r="U83" s="293"/>
      <c r="V83" s="293"/>
      <c r="W83" s="293"/>
      <c r="X83" s="293"/>
      <c r="Y83" s="293"/>
      <c r="Z83" s="293"/>
    </row>
    <row r="84" spans="1:26" ht="12" customHeight="1">
      <c r="A84" s="293"/>
      <c r="B84" s="293"/>
      <c r="C84" s="293"/>
      <c r="D84" s="293"/>
      <c r="E84" s="293"/>
      <c r="F84" s="293"/>
      <c r="G84" s="294"/>
      <c r="H84" s="293"/>
      <c r="I84" s="293"/>
      <c r="J84" s="293"/>
      <c r="K84" s="293"/>
      <c r="L84" s="293"/>
      <c r="M84" s="293"/>
      <c r="N84" s="293"/>
      <c r="O84" s="293"/>
      <c r="P84" s="293"/>
      <c r="Q84" s="293"/>
      <c r="R84" s="293"/>
      <c r="S84" s="293"/>
      <c r="T84" s="293"/>
      <c r="U84" s="293"/>
      <c r="V84" s="293"/>
      <c r="W84" s="293"/>
      <c r="X84" s="293"/>
      <c r="Y84" s="293"/>
      <c r="Z84" s="293"/>
    </row>
    <row r="85" spans="1:26" ht="12" customHeight="1">
      <c r="A85" s="293"/>
      <c r="B85" s="293"/>
      <c r="C85" s="293"/>
      <c r="D85" s="293"/>
      <c r="E85" s="293"/>
      <c r="F85" s="293"/>
      <c r="G85" s="294"/>
      <c r="H85" s="293"/>
      <c r="I85" s="293"/>
      <c r="J85" s="293"/>
      <c r="K85" s="293"/>
      <c r="L85" s="293"/>
      <c r="M85" s="293"/>
      <c r="N85" s="293"/>
      <c r="O85" s="293"/>
      <c r="P85" s="293"/>
      <c r="Q85" s="293"/>
      <c r="R85" s="293"/>
      <c r="S85" s="293"/>
      <c r="T85" s="293"/>
      <c r="U85" s="293"/>
      <c r="V85" s="293"/>
      <c r="W85" s="293"/>
      <c r="X85" s="293"/>
      <c r="Y85" s="293"/>
      <c r="Z85" s="293"/>
    </row>
    <row r="86" spans="1:26" ht="12" customHeight="1">
      <c r="A86" s="293"/>
      <c r="B86" s="293"/>
      <c r="C86" s="293"/>
      <c r="D86" s="293"/>
      <c r="E86" s="293"/>
      <c r="F86" s="293"/>
      <c r="G86" s="294"/>
      <c r="H86" s="293"/>
      <c r="I86" s="293"/>
      <c r="J86" s="293"/>
      <c r="K86" s="293"/>
      <c r="L86" s="293"/>
      <c r="M86" s="293"/>
      <c r="N86" s="293"/>
      <c r="O86" s="293"/>
      <c r="P86" s="293"/>
      <c r="Q86" s="293"/>
      <c r="R86" s="293"/>
      <c r="S86" s="293"/>
      <c r="T86" s="293"/>
      <c r="U86" s="293"/>
      <c r="V86" s="293"/>
      <c r="W86" s="293"/>
      <c r="X86" s="293"/>
      <c r="Y86" s="293"/>
      <c r="Z86" s="293"/>
    </row>
    <row r="87" spans="1:26" ht="12" customHeight="1">
      <c r="A87" s="293"/>
      <c r="B87" s="293"/>
      <c r="C87" s="293"/>
      <c r="D87" s="293"/>
      <c r="E87" s="293"/>
      <c r="F87" s="293"/>
      <c r="G87" s="294"/>
      <c r="H87" s="293"/>
      <c r="I87" s="293"/>
      <c r="J87" s="293"/>
      <c r="K87" s="293"/>
      <c r="L87" s="293"/>
      <c r="M87" s="293"/>
      <c r="N87" s="293"/>
      <c r="O87" s="293"/>
      <c r="P87" s="293"/>
      <c r="Q87" s="293"/>
      <c r="R87" s="293"/>
      <c r="S87" s="293"/>
      <c r="T87" s="293"/>
      <c r="U87" s="293"/>
      <c r="V87" s="293"/>
      <c r="W87" s="293"/>
      <c r="X87" s="293"/>
      <c r="Y87" s="293"/>
      <c r="Z87" s="293"/>
    </row>
    <row r="88" spans="1:26" ht="12" customHeight="1">
      <c r="A88" s="293"/>
      <c r="B88" s="293"/>
      <c r="C88" s="293"/>
      <c r="D88" s="293"/>
      <c r="E88" s="293"/>
      <c r="F88" s="293"/>
      <c r="G88" s="294"/>
      <c r="H88" s="293"/>
      <c r="I88" s="293"/>
      <c r="J88" s="293"/>
      <c r="K88" s="293"/>
      <c r="L88" s="293"/>
      <c r="M88" s="293"/>
      <c r="N88" s="293"/>
      <c r="O88" s="293"/>
      <c r="P88" s="293"/>
      <c r="Q88" s="293"/>
      <c r="R88" s="293"/>
      <c r="S88" s="293"/>
      <c r="T88" s="293"/>
      <c r="U88" s="293"/>
      <c r="V88" s="293"/>
      <c r="W88" s="293"/>
      <c r="X88" s="293"/>
      <c r="Y88" s="293"/>
      <c r="Z88" s="293"/>
    </row>
    <row r="89" spans="1:26" ht="12" customHeight="1">
      <c r="A89" s="293"/>
      <c r="B89" s="293"/>
      <c r="C89" s="293"/>
      <c r="D89" s="293"/>
      <c r="E89" s="293"/>
      <c r="F89" s="293"/>
      <c r="G89" s="294"/>
      <c r="H89" s="293"/>
      <c r="I89" s="293"/>
      <c r="J89" s="293"/>
      <c r="K89" s="293"/>
      <c r="L89" s="293"/>
      <c r="M89" s="293"/>
      <c r="N89" s="293"/>
      <c r="O89" s="293"/>
      <c r="P89" s="293"/>
      <c r="Q89" s="293"/>
      <c r="R89" s="293"/>
      <c r="S89" s="293"/>
      <c r="T89" s="293"/>
      <c r="U89" s="293"/>
      <c r="V89" s="293"/>
      <c r="W89" s="293"/>
      <c r="X89" s="293"/>
      <c r="Y89" s="293"/>
      <c r="Z89" s="293"/>
    </row>
    <row r="90" spans="1:26" ht="12" customHeight="1">
      <c r="A90" s="293"/>
      <c r="B90" s="293"/>
      <c r="C90" s="293"/>
      <c r="D90" s="293"/>
      <c r="E90" s="293"/>
      <c r="F90" s="293"/>
      <c r="G90" s="294"/>
      <c r="H90" s="293"/>
      <c r="I90" s="293"/>
      <c r="J90" s="293"/>
      <c r="K90" s="293"/>
      <c r="L90" s="293"/>
      <c r="M90" s="293"/>
      <c r="N90" s="293"/>
      <c r="O90" s="293"/>
      <c r="P90" s="293"/>
      <c r="Q90" s="293"/>
      <c r="R90" s="293"/>
      <c r="S90" s="293"/>
      <c r="T90" s="293"/>
      <c r="U90" s="293"/>
      <c r="V90" s="293"/>
      <c r="W90" s="293"/>
      <c r="X90" s="293"/>
      <c r="Y90" s="293"/>
      <c r="Z90" s="293"/>
    </row>
    <row r="91" spans="1:26" ht="12" customHeight="1">
      <c r="A91" s="293"/>
      <c r="B91" s="293"/>
      <c r="C91" s="293"/>
      <c r="D91" s="293"/>
      <c r="E91" s="293"/>
      <c r="F91" s="293"/>
      <c r="G91" s="294"/>
      <c r="H91" s="293"/>
      <c r="I91" s="293"/>
      <c r="J91" s="293"/>
      <c r="K91" s="293"/>
      <c r="L91" s="293"/>
      <c r="M91" s="293"/>
      <c r="N91" s="293"/>
      <c r="O91" s="293"/>
      <c r="P91" s="293"/>
      <c r="Q91" s="293"/>
      <c r="R91" s="293"/>
      <c r="S91" s="293"/>
      <c r="T91" s="293"/>
      <c r="U91" s="293"/>
      <c r="V91" s="293"/>
      <c r="W91" s="293"/>
      <c r="X91" s="293"/>
      <c r="Y91" s="293"/>
      <c r="Z91" s="293"/>
    </row>
    <row r="92" spans="1:26" ht="12" customHeight="1">
      <c r="A92" s="293"/>
      <c r="B92" s="293"/>
      <c r="C92" s="293"/>
      <c r="D92" s="293"/>
      <c r="E92" s="293"/>
      <c r="F92" s="293"/>
      <c r="G92" s="294"/>
      <c r="H92" s="293"/>
      <c r="I92" s="293"/>
      <c r="J92" s="293"/>
      <c r="K92" s="293"/>
      <c r="L92" s="293"/>
      <c r="M92" s="293"/>
      <c r="N92" s="293"/>
      <c r="O92" s="293"/>
      <c r="P92" s="293"/>
      <c r="Q92" s="293"/>
      <c r="R92" s="293"/>
      <c r="S92" s="293"/>
      <c r="T92" s="293"/>
      <c r="U92" s="293"/>
      <c r="V92" s="293"/>
      <c r="W92" s="293"/>
      <c r="X92" s="293"/>
      <c r="Y92" s="293"/>
      <c r="Z92" s="293"/>
    </row>
    <row r="93" spans="1:26" ht="12" customHeight="1">
      <c r="A93" s="293"/>
      <c r="B93" s="293"/>
      <c r="C93" s="293"/>
      <c r="D93" s="293"/>
      <c r="E93" s="293"/>
      <c r="F93" s="293"/>
      <c r="G93" s="294"/>
      <c r="H93" s="293"/>
      <c r="I93" s="293"/>
      <c r="J93" s="293"/>
      <c r="K93" s="293"/>
      <c r="L93" s="293"/>
      <c r="M93" s="293"/>
      <c r="N93" s="293"/>
      <c r="O93" s="293"/>
      <c r="P93" s="293"/>
      <c r="Q93" s="293"/>
      <c r="R93" s="293"/>
      <c r="S93" s="293"/>
      <c r="T93" s="293"/>
      <c r="U93" s="293"/>
      <c r="V93" s="293"/>
      <c r="W93" s="293"/>
      <c r="X93" s="293"/>
      <c r="Y93" s="293"/>
      <c r="Z93" s="293"/>
    </row>
    <row r="94" spans="1:26" ht="12" customHeight="1">
      <c r="A94" s="293"/>
      <c r="B94" s="293"/>
      <c r="C94" s="293"/>
      <c r="D94" s="293"/>
      <c r="E94" s="293"/>
      <c r="F94" s="293"/>
      <c r="G94" s="294"/>
      <c r="H94" s="293"/>
      <c r="I94" s="293"/>
      <c r="J94" s="293"/>
      <c r="K94" s="293"/>
      <c r="L94" s="293"/>
      <c r="M94" s="293"/>
      <c r="N94" s="293"/>
      <c r="O94" s="293"/>
      <c r="P94" s="293"/>
      <c r="Q94" s="293"/>
      <c r="R94" s="293"/>
      <c r="S94" s="293"/>
      <c r="T94" s="293"/>
      <c r="U94" s="293"/>
      <c r="V94" s="293"/>
      <c r="W94" s="293"/>
      <c r="X94" s="293"/>
      <c r="Y94" s="293"/>
      <c r="Z94" s="293"/>
    </row>
    <row r="95" spans="1:26" ht="12" customHeight="1">
      <c r="A95" s="293"/>
      <c r="B95" s="293"/>
      <c r="C95" s="293"/>
      <c r="D95" s="293"/>
      <c r="E95" s="293"/>
      <c r="F95" s="293"/>
      <c r="G95" s="294"/>
      <c r="H95" s="293"/>
      <c r="I95" s="293"/>
      <c r="J95" s="293"/>
      <c r="K95" s="293"/>
      <c r="L95" s="293"/>
      <c r="M95" s="293"/>
      <c r="N95" s="293"/>
      <c r="O95" s="293"/>
      <c r="P95" s="293"/>
      <c r="Q95" s="293"/>
      <c r="R95" s="293"/>
      <c r="S95" s="293"/>
      <c r="T95" s="293"/>
      <c r="U95" s="293"/>
      <c r="V95" s="293"/>
      <c r="W95" s="293"/>
      <c r="X95" s="293"/>
      <c r="Y95" s="293"/>
      <c r="Z95" s="293"/>
    </row>
    <row r="96" spans="1:26" ht="12" customHeight="1">
      <c r="A96" s="293"/>
      <c r="B96" s="293"/>
      <c r="C96" s="293"/>
      <c r="D96" s="293"/>
      <c r="E96" s="293"/>
      <c r="F96" s="293"/>
      <c r="G96" s="294"/>
      <c r="H96" s="293"/>
      <c r="I96" s="293"/>
      <c r="J96" s="293"/>
      <c r="K96" s="293"/>
      <c r="L96" s="293"/>
      <c r="M96" s="293"/>
      <c r="N96" s="293"/>
      <c r="O96" s="293"/>
      <c r="P96" s="293"/>
      <c r="Q96" s="293"/>
      <c r="R96" s="293"/>
      <c r="S96" s="293"/>
      <c r="T96" s="293"/>
      <c r="U96" s="293"/>
      <c r="V96" s="293"/>
      <c r="W96" s="293"/>
      <c r="X96" s="293"/>
      <c r="Y96" s="293"/>
      <c r="Z96" s="293"/>
    </row>
    <row r="97" spans="1:26" ht="12" customHeight="1">
      <c r="A97" s="293"/>
      <c r="B97" s="293"/>
      <c r="C97" s="293"/>
      <c r="D97" s="293"/>
      <c r="E97" s="293"/>
      <c r="F97" s="293"/>
      <c r="G97" s="294"/>
      <c r="H97" s="293"/>
      <c r="I97" s="293"/>
      <c r="J97" s="293"/>
      <c r="K97" s="293"/>
      <c r="L97" s="293"/>
      <c r="M97" s="293"/>
      <c r="N97" s="293"/>
      <c r="O97" s="293"/>
      <c r="P97" s="293"/>
      <c r="Q97" s="293"/>
      <c r="R97" s="293"/>
      <c r="S97" s="293"/>
      <c r="T97" s="293"/>
      <c r="U97" s="293"/>
      <c r="V97" s="293"/>
      <c r="W97" s="293"/>
      <c r="X97" s="293"/>
      <c r="Y97" s="293"/>
      <c r="Z97" s="293"/>
    </row>
    <row r="98" spans="1:26" ht="12" customHeight="1">
      <c r="A98" s="293"/>
      <c r="B98" s="293"/>
      <c r="C98" s="293"/>
      <c r="D98" s="293"/>
      <c r="E98" s="293"/>
      <c r="F98" s="293"/>
      <c r="G98" s="294"/>
      <c r="H98" s="293"/>
      <c r="I98" s="293"/>
      <c r="J98" s="293"/>
      <c r="K98" s="293"/>
      <c r="L98" s="293"/>
      <c r="M98" s="293"/>
      <c r="N98" s="293"/>
      <c r="O98" s="293"/>
      <c r="P98" s="293"/>
      <c r="Q98" s="293"/>
      <c r="R98" s="293"/>
      <c r="S98" s="293"/>
      <c r="T98" s="293"/>
      <c r="U98" s="293"/>
      <c r="V98" s="293"/>
      <c r="W98" s="293"/>
      <c r="X98" s="293"/>
      <c r="Y98" s="293"/>
      <c r="Z98" s="293"/>
    </row>
    <row r="99" spans="1:26" ht="12" customHeight="1">
      <c r="A99" s="293"/>
      <c r="B99" s="293"/>
      <c r="C99" s="293"/>
      <c r="D99" s="293"/>
      <c r="E99" s="293"/>
      <c r="F99" s="293"/>
      <c r="G99" s="294"/>
      <c r="H99" s="293"/>
      <c r="I99" s="293"/>
      <c r="J99" s="293"/>
      <c r="K99" s="293"/>
      <c r="L99" s="293"/>
      <c r="M99" s="293"/>
      <c r="N99" s="293"/>
      <c r="O99" s="293"/>
      <c r="P99" s="293"/>
      <c r="Q99" s="293"/>
      <c r="R99" s="293"/>
      <c r="S99" s="293"/>
      <c r="T99" s="293"/>
      <c r="U99" s="293"/>
      <c r="V99" s="293"/>
      <c r="W99" s="293"/>
      <c r="X99" s="293"/>
      <c r="Y99" s="293"/>
      <c r="Z99" s="293"/>
    </row>
    <row r="100" spans="1:26" ht="12" customHeight="1">
      <c r="A100" s="293"/>
      <c r="B100" s="293"/>
      <c r="C100" s="293"/>
      <c r="D100" s="293"/>
      <c r="E100" s="293"/>
      <c r="F100" s="293"/>
      <c r="G100" s="294"/>
      <c r="H100" s="293"/>
      <c r="I100" s="293"/>
      <c r="J100" s="293"/>
      <c r="K100" s="293"/>
      <c r="L100" s="293"/>
      <c r="M100" s="293"/>
      <c r="N100" s="293"/>
      <c r="O100" s="293"/>
      <c r="P100" s="293"/>
      <c r="Q100" s="293"/>
      <c r="R100" s="293"/>
      <c r="S100" s="293"/>
      <c r="T100" s="293"/>
      <c r="U100" s="293"/>
      <c r="V100" s="293"/>
      <c r="W100" s="293"/>
      <c r="X100" s="293"/>
      <c r="Y100" s="293"/>
      <c r="Z100" s="293"/>
    </row>
    <row r="101" spans="1:26" ht="12" customHeight="1">
      <c r="A101" s="293"/>
      <c r="B101" s="293"/>
      <c r="C101" s="293"/>
      <c r="D101" s="293"/>
      <c r="E101" s="293"/>
      <c r="F101" s="293"/>
      <c r="G101" s="294"/>
      <c r="H101" s="293"/>
      <c r="I101" s="293"/>
      <c r="J101" s="293"/>
      <c r="K101" s="293"/>
      <c r="L101" s="293"/>
      <c r="M101" s="293"/>
      <c r="N101" s="293"/>
      <c r="O101" s="293"/>
      <c r="P101" s="293"/>
      <c r="Q101" s="293"/>
      <c r="R101" s="293"/>
      <c r="S101" s="293"/>
      <c r="T101" s="293"/>
      <c r="U101" s="293"/>
      <c r="V101" s="293"/>
      <c r="W101" s="293"/>
      <c r="X101" s="293"/>
      <c r="Y101" s="293"/>
      <c r="Z101" s="293"/>
    </row>
    <row r="102" spans="1:26" ht="12" customHeight="1">
      <c r="A102" s="293"/>
      <c r="B102" s="293"/>
      <c r="C102" s="293"/>
      <c r="D102" s="293"/>
      <c r="E102" s="293"/>
      <c r="F102" s="293"/>
      <c r="G102" s="294"/>
      <c r="H102" s="293"/>
      <c r="I102" s="293"/>
      <c r="J102" s="293"/>
      <c r="K102" s="293"/>
      <c r="L102" s="293"/>
      <c r="M102" s="293"/>
      <c r="N102" s="293"/>
      <c r="O102" s="293"/>
      <c r="P102" s="293"/>
      <c r="Q102" s="293"/>
      <c r="R102" s="293"/>
      <c r="S102" s="293"/>
      <c r="T102" s="293"/>
      <c r="U102" s="293"/>
      <c r="V102" s="293"/>
      <c r="W102" s="293"/>
      <c r="X102" s="293"/>
      <c r="Y102" s="293"/>
      <c r="Z102" s="293"/>
    </row>
    <row r="103" spans="1:26" ht="12" customHeight="1">
      <c r="A103" s="293"/>
      <c r="B103" s="293"/>
      <c r="C103" s="293"/>
      <c r="D103" s="293"/>
      <c r="E103" s="293"/>
      <c r="F103" s="293"/>
      <c r="G103" s="294"/>
      <c r="H103" s="293"/>
      <c r="I103" s="293"/>
      <c r="J103" s="293"/>
      <c r="K103" s="293"/>
      <c r="L103" s="293"/>
      <c r="M103" s="293"/>
      <c r="N103" s="293"/>
      <c r="O103" s="293"/>
      <c r="P103" s="293"/>
      <c r="Q103" s="293"/>
      <c r="R103" s="293"/>
      <c r="S103" s="293"/>
      <c r="T103" s="293"/>
      <c r="U103" s="293"/>
      <c r="V103" s="293"/>
      <c r="W103" s="293"/>
      <c r="X103" s="293"/>
      <c r="Y103" s="293"/>
      <c r="Z103" s="293"/>
    </row>
    <row r="104" spans="1:26" ht="12" customHeight="1">
      <c r="A104" s="293"/>
      <c r="B104" s="293"/>
      <c r="C104" s="293"/>
      <c r="D104" s="293"/>
      <c r="E104" s="293"/>
      <c r="F104" s="293"/>
      <c r="G104" s="294"/>
      <c r="H104" s="293"/>
      <c r="I104" s="293"/>
      <c r="J104" s="293"/>
      <c r="K104" s="293"/>
      <c r="L104" s="293"/>
      <c r="M104" s="293"/>
      <c r="N104" s="293"/>
      <c r="O104" s="293"/>
      <c r="P104" s="293"/>
      <c r="Q104" s="293"/>
      <c r="R104" s="293"/>
      <c r="S104" s="293"/>
      <c r="T104" s="293"/>
      <c r="U104" s="293"/>
      <c r="V104" s="293"/>
      <c r="W104" s="293"/>
      <c r="X104" s="293"/>
      <c r="Y104" s="293"/>
      <c r="Z104" s="293"/>
    </row>
    <row r="105" spans="1:26" ht="12" customHeight="1">
      <c r="A105" s="293"/>
      <c r="B105" s="293"/>
      <c r="C105" s="293"/>
      <c r="D105" s="293"/>
      <c r="E105" s="293"/>
      <c r="F105" s="293"/>
      <c r="G105" s="294"/>
      <c r="H105" s="293"/>
      <c r="I105" s="293"/>
      <c r="J105" s="293"/>
      <c r="K105" s="293"/>
      <c r="L105" s="293"/>
      <c r="M105" s="293"/>
      <c r="N105" s="293"/>
      <c r="O105" s="293"/>
      <c r="P105" s="293"/>
      <c r="Q105" s="293"/>
      <c r="R105" s="293"/>
      <c r="S105" s="293"/>
      <c r="T105" s="293"/>
      <c r="U105" s="293"/>
      <c r="V105" s="293"/>
      <c r="W105" s="293"/>
      <c r="X105" s="293"/>
      <c r="Y105" s="293"/>
      <c r="Z105" s="293"/>
    </row>
    <row r="106" spans="1:26" ht="12" customHeight="1">
      <c r="A106" s="293"/>
      <c r="B106" s="293"/>
      <c r="C106" s="293"/>
      <c r="D106" s="293"/>
      <c r="E106" s="293"/>
      <c r="F106" s="293"/>
      <c r="G106" s="294"/>
      <c r="H106" s="293"/>
      <c r="I106" s="293"/>
      <c r="J106" s="293"/>
      <c r="K106" s="293"/>
      <c r="L106" s="293"/>
      <c r="M106" s="293"/>
      <c r="N106" s="293"/>
      <c r="O106" s="293"/>
      <c r="P106" s="293"/>
      <c r="Q106" s="293"/>
      <c r="R106" s="293"/>
      <c r="S106" s="293"/>
      <c r="T106" s="293"/>
      <c r="U106" s="293"/>
      <c r="V106" s="293"/>
      <c r="W106" s="293"/>
      <c r="X106" s="293"/>
      <c r="Y106" s="293"/>
      <c r="Z106" s="293"/>
    </row>
    <row r="107" spans="1:26" ht="12" customHeight="1">
      <c r="A107" s="293"/>
      <c r="B107" s="293"/>
      <c r="C107" s="293"/>
      <c r="D107" s="293"/>
      <c r="E107" s="293"/>
      <c r="F107" s="293"/>
      <c r="G107" s="294"/>
      <c r="H107" s="293"/>
      <c r="I107" s="293"/>
      <c r="J107" s="293"/>
      <c r="K107" s="293"/>
      <c r="L107" s="293"/>
      <c r="M107" s="293"/>
      <c r="N107" s="293"/>
      <c r="O107" s="293"/>
      <c r="P107" s="293"/>
      <c r="Q107" s="293"/>
      <c r="R107" s="293"/>
      <c r="S107" s="293"/>
      <c r="T107" s="293"/>
      <c r="U107" s="293"/>
      <c r="V107" s="293"/>
      <c r="W107" s="293"/>
      <c r="X107" s="293"/>
      <c r="Y107" s="293"/>
      <c r="Z107" s="293"/>
    </row>
    <row r="108" spans="1:26" ht="12" customHeight="1">
      <c r="A108" s="293"/>
      <c r="B108" s="293"/>
      <c r="C108" s="293"/>
      <c r="D108" s="293"/>
      <c r="E108" s="293"/>
      <c r="F108" s="293"/>
      <c r="G108" s="294"/>
      <c r="H108" s="293"/>
      <c r="I108" s="293"/>
      <c r="J108" s="293"/>
      <c r="K108" s="293"/>
      <c r="L108" s="293"/>
      <c r="M108" s="293"/>
      <c r="N108" s="293"/>
      <c r="O108" s="293"/>
      <c r="P108" s="293"/>
      <c r="Q108" s="293"/>
      <c r="R108" s="293"/>
      <c r="S108" s="293"/>
      <c r="T108" s="293"/>
      <c r="U108" s="293"/>
      <c r="V108" s="293"/>
      <c r="W108" s="293"/>
      <c r="X108" s="293"/>
      <c r="Y108" s="293"/>
      <c r="Z108" s="293"/>
    </row>
    <row r="109" spans="1:26" ht="12" customHeight="1">
      <c r="A109" s="293"/>
      <c r="B109" s="293"/>
      <c r="C109" s="293"/>
      <c r="D109" s="293"/>
      <c r="E109" s="293"/>
      <c r="F109" s="293"/>
      <c r="G109" s="294"/>
      <c r="H109" s="293"/>
      <c r="I109" s="293"/>
      <c r="J109" s="293"/>
      <c r="K109" s="293"/>
      <c r="L109" s="293"/>
      <c r="M109" s="293"/>
      <c r="N109" s="293"/>
      <c r="O109" s="293"/>
      <c r="P109" s="293"/>
      <c r="Q109" s="293"/>
      <c r="R109" s="293"/>
      <c r="S109" s="293"/>
      <c r="T109" s="293"/>
      <c r="U109" s="293"/>
      <c r="V109" s="293"/>
      <c r="W109" s="293"/>
      <c r="X109" s="293"/>
      <c r="Y109" s="293"/>
      <c r="Z109" s="293"/>
    </row>
    <row r="110" spans="1:26" ht="12" customHeight="1">
      <c r="A110" s="293"/>
      <c r="B110" s="293"/>
      <c r="C110" s="293"/>
      <c r="D110" s="293"/>
      <c r="E110" s="293"/>
      <c r="F110" s="293"/>
      <c r="G110" s="294"/>
      <c r="H110" s="293"/>
      <c r="I110" s="293"/>
      <c r="J110" s="293"/>
      <c r="K110" s="293"/>
      <c r="L110" s="293"/>
      <c r="M110" s="293"/>
      <c r="N110" s="293"/>
      <c r="O110" s="293"/>
      <c r="P110" s="293"/>
      <c r="Q110" s="293"/>
      <c r="R110" s="293"/>
      <c r="S110" s="293"/>
      <c r="T110" s="293"/>
      <c r="U110" s="293"/>
      <c r="V110" s="293"/>
      <c r="W110" s="293"/>
      <c r="X110" s="293"/>
      <c r="Y110" s="293"/>
      <c r="Z110" s="293"/>
    </row>
    <row r="111" spans="1:26" ht="12" customHeight="1">
      <c r="A111" s="293"/>
      <c r="B111" s="293"/>
      <c r="C111" s="293"/>
      <c r="D111" s="293"/>
      <c r="E111" s="293"/>
      <c r="F111" s="293"/>
      <c r="G111" s="294"/>
      <c r="H111" s="293"/>
      <c r="I111" s="293"/>
      <c r="J111" s="293"/>
      <c r="K111" s="293"/>
      <c r="L111" s="293"/>
      <c r="M111" s="293"/>
      <c r="N111" s="293"/>
      <c r="O111" s="293"/>
      <c r="P111" s="293"/>
      <c r="Q111" s="293"/>
      <c r="R111" s="293"/>
      <c r="S111" s="293"/>
      <c r="T111" s="293"/>
      <c r="U111" s="293"/>
      <c r="V111" s="293"/>
      <c r="W111" s="293"/>
      <c r="X111" s="293"/>
      <c r="Y111" s="293"/>
      <c r="Z111" s="293"/>
    </row>
    <row r="112" spans="1:26" ht="12" customHeight="1">
      <c r="A112" s="293"/>
      <c r="B112" s="293"/>
      <c r="C112" s="293"/>
      <c r="D112" s="293"/>
      <c r="E112" s="293"/>
      <c r="F112" s="293"/>
      <c r="G112" s="294"/>
      <c r="H112" s="293"/>
      <c r="I112" s="293"/>
      <c r="J112" s="293"/>
      <c r="K112" s="293"/>
      <c r="L112" s="293"/>
      <c r="M112" s="293"/>
      <c r="N112" s="293"/>
      <c r="O112" s="293"/>
      <c r="P112" s="293"/>
      <c r="Q112" s="293"/>
      <c r="R112" s="293"/>
      <c r="S112" s="293"/>
      <c r="T112" s="293"/>
      <c r="U112" s="293"/>
      <c r="V112" s="293"/>
      <c r="W112" s="293"/>
      <c r="X112" s="293"/>
      <c r="Y112" s="293"/>
      <c r="Z112" s="293"/>
    </row>
    <row r="113" spans="1:26" ht="12" customHeight="1">
      <c r="A113" s="293"/>
      <c r="B113" s="293"/>
      <c r="C113" s="293"/>
      <c r="D113" s="293"/>
      <c r="E113" s="293"/>
      <c r="F113" s="293"/>
      <c r="G113" s="294"/>
      <c r="H113" s="293"/>
      <c r="I113" s="293"/>
      <c r="J113" s="293"/>
      <c r="K113" s="293"/>
      <c r="L113" s="293"/>
      <c r="M113" s="293"/>
      <c r="N113" s="293"/>
      <c r="O113" s="293"/>
      <c r="P113" s="293"/>
      <c r="Q113" s="293"/>
      <c r="R113" s="293"/>
      <c r="S113" s="293"/>
      <c r="T113" s="293"/>
      <c r="U113" s="293"/>
      <c r="V113" s="293"/>
      <c r="W113" s="293"/>
      <c r="X113" s="293"/>
      <c r="Y113" s="293"/>
      <c r="Z113" s="293"/>
    </row>
    <row r="114" spans="1:26" ht="12" customHeight="1">
      <c r="A114" s="293"/>
      <c r="B114" s="293"/>
      <c r="C114" s="293"/>
      <c r="D114" s="293"/>
      <c r="E114" s="293"/>
      <c r="F114" s="293"/>
      <c r="G114" s="294"/>
      <c r="H114" s="293"/>
      <c r="I114" s="293"/>
      <c r="J114" s="293"/>
      <c r="K114" s="293"/>
      <c r="L114" s="293"/>
      <c r="M114" s="293"/>
      <c r="N114" s="293"/>
      <c r="O114" s="293"/>
      <c r="P114" s="293"/>
      <c r="Q114" s="293"/>
      <c r="R114" s="293"/>
      <c r="S114" s="293"/>
      <c r="T114" s="293"/>
      <c r="U114" s="293"/>
      <c r="V114" s="293"/>
      <c r="W114" s="293"/>
      <c r="X114" s="293"/>
      <c r="Y114" s="293"/>
      <c r="Z114" s="293"/>
    </row>
    <row r="115" spans="1:26" ht="12" customHeight="1">
      <c r="A115" s="293"/>
      <c r="B115" s="293"/>
      <c r="C115" s="293"/>
      <c r="D115" s="293"/>
      <c r="E115" s="293"/>
      <c r="F115" s="293"/>
      <c r="G115" s="294"/>
      <c r="H115" s="293"/>
      <c r="I115" s="293"/>
      <c r="J115" s="293"/>
      <c r="K115" s="293"/>
      <c r="L115" s="293"/>
      <c r="M115" s="293"/>
      <c r="N115" s="293"/>
      <c r="O115" s="293"/>
      <c r="P115" s="293"/>
      <c r="Q115" s="293"/>
      <c r="R115" s="293"/>
      <c r="S115" s="293"/>
      <c r="T115" s="293"/>
      <c r="U115" s="293"/>
      <c r="V115" s="293"/>
      <c r="W115" s="293"/>
      <c r="X115" s="293"/>
      <c r="Y115" s="293"/>
      <c r="Z115" s="293"/>
    </row>
    <row r="116" spans="1:26" ht="12" customHeight="1">
      <c r="A116" s="293"/>
      <c r="B116" s="293"/>
      <c r="C116" s="293"/>
      <c r="D116" s="293"/>
      <c r="E116" s="293"/>
      <c r="F116" s="293"/>
      <c r="G116" s="294"/>
      <c r="H116" s="293"/>
      <c r="I116" s="293"/>
      <c r="J116" s="293"/>
      <c r="K116" s="293"/>
      <c r="L116" s="293"/>
      <c r="M116" s="293"/>
      <c r="N116" s="293"/>
      <c r="O116" s="293"/>
      <c r="P116" s="293"/>
      <c r="Q116" s="293"/>
      <c r="R116" s="293"/>
      <c r="S116" s="293"/>
      <c r="T116" s="293"/>
      <c r="U116" s="293"/>
      <c r="V116" s="293"/>
      <c r="W116" s="293"/>
      <c r="X116" s="293"/>
      <c r="Y116" s="293"/>
      <c r="Z116" s="293"/>
    </row>
    <row r="117" spans="1:26" ht="12" customHeight="1">
      <c r="A117" s="293"/>
      <c r="B117" s="293"/>
      <c r="C117" s="293"/>
      <c r="D117" s="293"/>
      <c r="E117" s="293"/>
      <c r="F117" s="293"/>
      <c r="G117" s="294"/>
      <c r="H117" s="293"/>
      <c r="I117" s="293"/>
      <c r="J117" s="293"/>
      <c r="K117" s="293"/>
      <c r="L117" s="293"/>
      <c r="M117" s="293"/>
      <c r="N117" s="293"/>
      <c r="O117" s="293"/>
      <c r="P117" s="293"/>
      <c r="Q117" s="293"/>
      <c r="R117" s="293"/>
      <c r="S117" s="293"/>
      <c r="T117" s="293"/>
      <c r="U117" s="293"/>
      <c r="V117" s="293"/>
      <c r="W117" s="293"/>
      <c r="X117" s="293"/>
      <c r="Y117" s="293"/>
      <c r="Z117" s="293"/>
    </row>
    <row r="118" spans="1:26" ht="12" customHeight="1">
      <c r="A118" s="293"/>
      <c r="B118" s="293"/>
      <c r="C118" s="293"/>
      <c r="D118" s="293"/>
      <c r="E118" s="293"/>
      <c r="F118" s="293"/>
      <c r="G118" s="294"/>
      <c r="H118" s="293"/>
      <c r="I118" s="293"/>
      <c r="J118" s="293"/>
      <c r="K118" s="293"/>
      <c r="L118" s="293"/>
      <c r="M118" s="293"/>
      <c r="N118" s="293"/>
      <c r="O118" s="293"/>
      <c r="P118" s="293"/>
      <c r="Q118" s="293"/>
      <c r="R118" s="293"/>
      <c r="S118" s="293"/>
      <c r="T118" s="293"/>
      <c r="U118" s="293"/>
      <c r="V118" s="293"/>
      <c r="W118" s="293"/>
      <c r="X118" s="293"/>
      <c r="Y118" s="293"/>
      <c r="Z118" s="293"/>
    </row>
    <row r="119" spans="1:26" ht="12" customHeight="1">
      <c r="A119" s="293"/>
      <c r="B119" s="293"/>
      <c r="C119" s="293"/>
      <c r="D119" s="293"/>
      <c r="E119" s="293"/>
      <c r="F119" s="293"/>
      <c r="G119" s="294"/>
      <c r="H119" s="293"/>
      <c r="I119" s="293"/>
      <c r="J119" s="293"/>
      <c r="K119" s="293"/>
      <c r="L119" s="293"/>
      <c r="M119" s="293"/>
      <c r="N119" s="293"/>
      <c r="O119" s="293"/>
      <c r="P119" s="293"/>
      <c r="Q119" s="293"/>
      <c r="R119" s="293"/>
      <c r="S119" s="293"/>
      <c r="T119" s="293"/>
      <c r="U119" s="293"/>
      <c r="V119" s="293"/>
      <c r="W119" s="293"/>
      <c r="X119" s="293"/>
      <c r="Y119" s="293"/>
      <c r="Z119" s="293"/>
    </row>
    <row r="120" spans="1:26" ht="12" customHeight="1">
      <c r="A120" s="293"/>
      <c r="B120" s="293"/>
      <c r="C120" s="293"/>
      <c r="D120" s="293"/>
      <c r="E120" s="293"/>
      <c r="F120" s="293"/>
      <c r="G120" s="294"/>
      <c r="H120" s="293"/>
      <c r="I120" s="293"/>
      <c r="J120" s="293"/>
      <c r="K120" s="293"/>
      <c r="L120" s="293"/>
      <c r="M120" s="293"/>
      <c r="N120" s="293"/>
      <c r="O120" s="293"/>
      <c r="P120" s="293"/>
      <c r="Q120" s="293"/>
      <c r="R120" s="293"/>
      <c r="S120" s="293"/>
      <c r="T120" s="293"/>
      <c r="U120" s="293"/>
      <c r="V120" s="293"/>
      <c r="W120" s="293"/>
      <c r="X120" s="293"/>
      <c r="Y120" s="293"/>
      <c r="Z120" s="293"/>
    </row>
    <row r="121" spans="1:26" ht="12" customHeight="1">
      <c r="A121" s="293"/>
      <c r="B121" s="293"/>
      <c r="C121" s="293"/>
      <c r="D121" s="293"/>
      <c r="E121" s="293"/>
      <c r="F121" s="293"/>
      <c r="G121" s="294"/>
      <c r="H121" s="293"/>
      <c r="I121" s="293"/>
      <c r="J121" s="293"/>
      <c r="K121" s="293"/>
      <c r="L121" s="293"/>
      <c r="M121" s="293"/>
      <c r="N121" s="293"/>
      <c r="O121" s="293"/>
      <c r="P121" s="293"/>
      <c r="Q121" s="293"/>
      <c r="R121" s="293"/>
      <c r="S121" s="293"/>
      <c r="T121" s="293"/>
      <c r="U121" s="293"/>
      <c r="V121" s="293"/>
      <c r="W121" s="293"/>
      <c r="X121" s="293"/>
      <c r="Y121" s="293"/>
      <c r="Z121" s="293"/>
    </row>
    <row r="122" spans="1:26" ht="12" customHeight="1">
      <c r="A122" s="293"/>
      <c r="B122" s="293"/>
      <c r="C122" s="293"/>
      <c r="D122" s="293"/>
      <c r="E122" s="293"/>
      <c r="F122" s="293"/>
      <c r="G122" s="294"/>
      <c r="H122" s="293"/>
      <c r="I122" s="293"/>
      <c r="J122" s="293"/>
      <c r="K122" s="293"/>
      <c r="L122" s="293"/>
      <c r="M122" s="293"/>
      <c r="N122" s="293"/>
      <c r="O122" s="293"/>
      <c r="P122" s="293"/>
      <c r="Q122" s="293"/>
      <c r="R122" s="293"/>
      <c r="S122" s="293"/>
      <c r="T122" s="293"/>
      <c r="U122" s="293"/>
      <c r="V122" s="293"/>
      <c r="W122" s="293"/>
      <c r="X122" s="293"/>
      <c r="Y122" s="293"/>
      <c r="Z122" s="293"/>
    </row>
    <row r="123" spans="1:26" ht="12" customHeight="1">
      <c r="A123" s="293"/>
      <c r="B123" s="293"/>
      <c r="C123" s="293"/>
      <c r="D123" s="293"/>
      <c r="E123" s="293"/>
      <c r="F123" s="293"/>
      <c r="G123" s="294"/>
      <c r="H123" s="293"/>
      <c r="I123" s="293"/>
      <c r="J123" s="293"/>
      <c r="K123" s="293"/>
      <c r="L123" s="293"/>
      <c r="M123" s="293"/>
      <c r="N123" s="293"/>
      <c r="O123" s="293"/>
      <c r="P123" s="293"/>
      <c r="Q123" s="293"/>
      <c r="R123" s="293"/>
      <c r="S123" s="293"/>
      <c r="T123" s="293"/>
      <c r="U123" s="293"/>
      <c r="V123" s="293"/>
      <c r="W123" s="293"/>
      <c r="X123" s="293"/>
      <c r="Y123" s="293"/>
      <c r="Z123" s="293"/>
    </row>
    <row r="124" spans="1:26" ht="12" customHeight="1">
      <c r="A124" s="293"/>
      <c r="B124" s="293"/>
      <c r="C124" s="293"/>
      <c r="D124" s="293"/>
      <c r="E124" s="293"/>
      <c r="F124" s="293"/>
      <c r="G124" s="294"/>
      <c r="H124" s="293"/>
      <c r="I124" s="293"/>
      <c r="J124" s="293"/>
      <c r="K124" s="293"/>
      <c r="L124" s="293"/>
      <c r="M124" s="293"/>
      <c r="N124" s="293"/>
      <c r="O124" s="293"/>
      <c r="P124" s="293"/>
      <c r="Q124" s="293"/>
      <c r="R124" s="293"/>
      <c r="S124" s="293"/>
      <c r="T124" s="293"/>
      <c r="U124" s="293"/>
      <c r="V124" s="293"/>
      <c r="W124" s="293"/>
      <c r="X124" s="293"/>
      <c r="Y124" s="293"/>
      <c r="Z124" s="293"/>
    </row>
    <row r="125" spans="1:26" ht="12" customHeight="1">
      <c r="A125" s="293"/>
      <c r="B125" s="293"/>
      <c r="C125" s="293"/>
      <c r="D125" s="293"/>
      <c r="E125" s="293"/>
      <c r="F125" s="293"/>
      <c r="G125" s="294"/>
      <c r="H125" s="293"/>
      <c r="I125" s="293"/>
      <c r="J125" s="293"/>
      <c r="K125" s="293"/>
      <c r="L125" s="293"/>
      <c r="M125" s="293"/>
      <c r="N125" s="293"/>
      <c r="O125" s="293"/>
      <c r="P125" s="293"/>
      <c r="Q125" s="293"/>
      <c r="R125" s="293"/>
      <c r="S125" s="293"/>
      <c r="T125" s="293"/>
      <c r="U125" s="293"/>
      <c r="V125" s="293"/>
      <c r="W125" s="293"/>
      <c r="X125" s="293"/>
      <c r="Y125" s="293"/>
      <c r="Z125" s="293"/>
    </row>
    <row r="126" spans="1:26" ht="12" customHeight="1">
      <c r="A126" s="293"/>
      <c r="B126" s="293"/>
      <c r="C126" s="293"/>
      <c r="D126" s="293"/>
      <c r="E126" s="293"/>
      <c r="F126" s="293"/>
      <c r="G126" s="294"/>
      <c r="H126" s="293"/>
      <c r="I126" s="293"/>
      <c r="J126" s="293"/>
      <c r="K126" s="293"/>
      <c r="L126" s="293"/>
      <c r="M126" s="293"/>
      <c r="N126" s="293"/>
      <c r="O126" s="293"/>
      <c r="P126" s="293"/>
      <c r="Q126" s="293"/>
      <c r="R126" s="293"/>
      <c r="S126" s="293"/>
      <c r="T126" s="293"/>
      <c r="U126" s="293"/>
      <c r="V126" s="293"/>
      <c r="W126" s="293"/>
      <c r="X126" s="293"/>
      <c r="Y126" s="293"/>
      <c r="Z126" s="293"/>
    </row>
    <row r="127" spans="1:26" ht="12" customHeight="1">
      <c r="A127" s="293"/>
      <c r="B127" s="293"/>
      <c r="C127" s="293"/>
      <c r="D127" s="293"/>
      <c r="E127" s="293"/>
      <c r="F127" s="293"/>
      <c r="G127" s="294"/>
      <c r="H127" s="293"/>
      <c r="I127" s="293"/>
      <c r="J127" s="293"/>
      <c r="K127" s="293"/>
      <c r="L127" s="293"/>
      <c r="M127" s="293"/>
      <c r="N127" s="293"/>
      <c r="O127" s="293"/>
      <c r="P127" s="293"/>
      <c r="Q127" s="293"/>
      <c r="R127" s="293"/>
      <c r="S127" s="293"/>
      <c r="T127" s="293"/>
      <c r="U127" s="293"/>
      <c r="V127" s="293"/>
      <c r="W127" s="293"/>
      <c r="X127" s="293"/>
      <c r="Y127" s="293"/>
      <c r="Z127" s="293"/>
    </row>
    <row r="128" spans="1:26" ht="12" customHeight="1">
      <c r="A128" s="293"/>
      <c r="B128" s="293"/>
      <c r="C128" s="293"/>
      <c r="D128" s="293"/>
      <c r="E128" s="293"/>
      <c r="F128" s="293"/>
      <c r="G128" s="294"/>
      <c r="H128" s="293"/>
      <c r="I128" s="293"/>
      <c r="J128" s="293"/>
      <c r="K128" s="293"/>
      <c r="L128" s="293"/>
      <c r="M128" s="293"/>
      <c r="N128" s="293"/>
      <c r="O128" s="293"/>
      <c r="P128" s="293"/>
      <c r="Q128" s="293"/>
      <c r="R128" s="293"/>
      <c r="S128" s="293"/>
      <c r="T128" s="293"/>
      <c r="U128" s="293"/>
      <c r="V128" s="293"/>
      <c r="W128" s="293"/>
      <c r="X128" s="293"/>
      <c r="Y128" s="293"/>
      <c r="Z128" s="293"/>
    </row>
    <row r="129" spans="1:26" ht="12" customHeight="1">
      <c r="A129" s="293"/>
      <c r="B129" s="293"/>
      <c r="C129" s="293"/>
      <c r="D129" s="293"/>
      <c r="E129" s="293"/>
      <c r="F129" s="293"/>
      <c r="G129" s="294"/>
      <c r="H129" s="293"/>
      <c r="I129" s="293"/>
      <c r="J129" s="293"/>
      <c r="K129" s="293"/>
      <c r="L129" s="293"/>
      <c r="M129" s="293"/>
      <c r="N129" s="293"/>
      <c r="O129" s="293"/>
      <c r="P129" s="293"/>
      <c r="Q129" s="293"/>
      <c r="R129" s="293"/>
      <c r="S129" s="293"/>
      <c r="T129" s="293"/>
      <c r="U129" s="293"/>
      <c r="V129" s="293"/>
      <c r="W129" s="293"/>
      <c r="X129" s="293"/>
      <c r="Y129" s="293"/>
      <c r="Z129" s="293"/>
    </row>
    <row r="130" spans="1:26" ht="12" customHeight="1">
      <c r="A130" s="293"/>
      <c r="B130" s="293"/>
      <c r="C130" s="293"/>
      <c r="D130" s="293"/>
      <c r="E130" s="293"/>
      <c r="F130" s="293"/>
      <c r="G130" s="294"/>
      <c r="H130" s="293"/>
      <c r="I130" s="293"/>
      <c r="J130" s="293"/>
      <c r="K130" s="293"/>
      <c r="L130" s="293"/>
      <c r="M130" s="293"/>
      <c r="N130" s="293"/>
      <c r="O130" s="293"/>
      <c r="P130" s="293"/>
      <c r="Q130" s="293"/>
      <c r="R130" s="293"/>
      <c r="S130" s="293"/>
      <c r="T130" s="293"/>
      <c r="U130" s="293"/>
      <c r="V130" s="293"/>
      <c r="W130" s="293"/>
      <c r="X130" s="293"/>
      <c r="Y130" s="293"/>
      <c r="Z130" s="293"/>
    </row>
    <row r="131" spans="1:26" ht="12" customHeight="1">
      <c r="A131" s="293"/>
      <c r="B131" s="293"/>
      <c r="C131" s="293"/>
      <c r="D131" s="293"/>
      <c r="E131" s="293"/>
      <c r="F131" s="293"/>
      <c r="G131" s="294"/>
      <c r="H131" s="293"/>
      <c r="I131" s="293"/>
      <c r="J131" s="293"/>
      <c r="K131" s="293"/>
      <c r="L131" s="293"/>
      <c r="M131" s="293"/>
      <c r="N131" s="293"/>
      <c r="O131" s="293"/>
      <c r="P131" s="293"/>
      <c r="Q131" s="293"/>
      <c r="R131" s="293"/>
      <c r="S131" s="293"/>
      <c r="T131" s="293"/>
      <c r="U131" s="293"/>
      <c r="V131" s="293"/>
      <c r="W131" s="293"/>
      <c r="X131" s="293"/>
      <c r="Y131" s="293"/>
      <c r="Z131" s="293"/>
    </row>
    <row r="132" spans="1:26" ht="12" customHeight="1">
      <c r="A132" s="293"/>
      <c r="B132" s="293"/>
      <c r="C132" s="293"/>
      <c r="D132" s="293"/>
      <c r="E132" s="293"/>
      <c r="F132" s="293"/>
      <c r="G132" s="294"/>
      <c r="H132" s="293"/>
      <c r="I132" s="293"/>
      <c r="J132" s="293"/>
      <c r="K132" s="293"/>
      <c r="L132" s="293"/>
      <c r="M132" s="293"/>
      <c r="N132" s="293"/>
      <c r="O132" s="293"/>
      <c r="P132" s="293"/>
      <c r="Q132" s="293"/>
      <c r="R132" s="293"/>
      <c r="S132" s="293"/>
      <c r="T132" s="293"/>
      <c r="U132" s="293"/>
      <c r="V132" s="293"/>
      <c r="W132" s="293"/>
      <c r="X132" s="293"/>
      <c r="Y132" s="293"/>
      <c r="Z132" s="293"/>
    </row>
    <row r="133" spans="1:26" ht="12" customHeight="1">
      <c r="A133" s="293"/>
      <c r="B133" s="293"/>
      <c r="C133" s="293"/>
      <c r="D133" s="293"/>
      <c r="E133" s="293"/>
      <c r="F133" s="293"/>
      <c r="G133" s="294"/>
      <c r="H133" s="293"/>
      <c r="I133" s="293"/>
      <c r="J133" s="293"/>
      <c r="K133" s="293"/>
      <c r="L133" s="293"/>
      <c r="M133" s="293"/>
      <c r="N133" s="293"/>
      <c r="O133" s="293"/>
      <c r="P133" s="293"/>
      <c r="Q133" s="293"/>
      <c r="R133" s="293"/>
      <c r="S133" s="293"/>
      <c r="T133" s="293"/>
      <c r="U133" s="293"/>
      <c r="V133" s="293"/>
      <c r="W133" s="293"/>
      <c r="X133" s="293"/>
      <c r="Y133" s="293"/>
      <c r="Z133" s="293"/>
    </row>
    <row r="134" spans="1:26" ht="12" customHeight="1">
      <c r="A134" s="293"/>
      <c r="B134" s="293"/>
      <c r="C134" s="293"/>
      <c r="D134" s="293"/>
      <c r="E134" s="293"/>
      <c r="F134" s="293"/>
      <c r="G134" s="294"/>
      <c r="H134" s="293"/>
      <c r="I134" s="293"/>
      <c r="J134" s="293"/>
      <c r="K134" s="293"/>
      <c r="L134" s="293"/>
      <c r="M134" s="293"/>
      <c r="N134" s="293"/>
      <c r="O134" s="293"/>
      <c r="P134" s="293"/>
      <c r="Q134" s="293"/>
      <c r="R134" s="293"/>
      <c r="S134" s="293"/>
      <c r="T134" s="293"/>
      <c r="U134" s="293"/>
      <c r="V134" s="293"/>
      <c r="W134" s="293"/>
      <c r="X134" s="293"/>
      <c r="Y134" s="293"/>
      <c r="Z134" s="293"/>
    </row>
    <row r="135" spans="1:26" ht="12" customHeight="1">
      <c r="A135" s="293"/>
      <c r="B135" s="293"/>
      <c r="C135" s="293"/>
      <c r="D135" s="293"/>
      <c r="E135" s="293"/>
      <c r="F135" s="293"/>
      <c r="G135" s="294"/>
      <c r="H135" s="293"/>
      <c r="I135" s="293"/>
      <c r="J135" s="293"/>
      <c r="K135" s="293"/>
      <c r="L135" s="293"/>
      <c r="M135" s="293"/>
      <c r="N135" s="293"/>
      <c r="O135" s="293"/>
      <c r="P135" s="293"/>
      <c r="Q135" s="293"/>
      <c r="R135" s="293"/>
      <c r="S135" s="293"/>
      <c r="T135" s="293"/>
      <c r="U135" s="293"/>
      <c r="V135" s="293"/>
      <c r="W135" s="293"/>
      <c r="X135" s="293"/>
      <c r="Y135" s="293"/>
      <c r="Z135" s="293"/>
    </row>
    <row r="136" spans="1:26" ht="12" customHeight="1">
      <c r="A136" s="293"/>
      <c r="B136" s="293"/>
      <c r="C136" s="293"/>
      <c r="D136" s="293"/>
      <c r="E136" s="293"/>
      <c r="F136" s="293"/>
      <c r="G136" s="294"/>
      <c r="H136" s="293"/>
      <c r="I136" s="293"/>
      <c r="J136" s="293"/>
      <c r="K136" s="293"/>
      <c r="L136" s="293"/>
      <c r="M136" s="293"/>
      <c r="N136" s="293"/>
      <c r="O136" s="293"/>
      <c r="P136" s="293"/>
      <c r="Q136" s="293"/>
      <c r="R136" s="293"/>
      <c r="S136" s="293"/>
      <c r="T136" s="293"/>
      <c r="U136" s="293"/>
      <c r="V136" s="293"/>
      <c r="W136" s="293"/>
      <c r="X136" s="293"/>
      <c r="Y136" s="293"/>
      <c r="Z136" s="293"/>
    </row>
    <row r="137" spans="1:26" ht="12" customHeight="1">
      <c r="A137" s="293"/>
      <c r="B137" s="293"/>
      <c r="C137" s="293"/>
      <c r="D137" s="293"/>
      <c r="E137" s="293"/>
      <c r="F137" s="293"/>
      <c r="G137" s="294"/>
      <c r="H137" s="293"/>
      <c r="I137" s="293"/>
      <c r="J137" s="293"/>
      <c r="K137" s="293"/>
      <c r="L137" s="293"/>
      <c r="M137" s="293"/>
      <c r="N137" s="293"/>
      <c r="O137" s="293"/>
      <c r="P137" s="293"/>
      <c r="Q137" s="293"/>
      <c r="R137" s="293"/>
      <c r="S137" s="293"/>
      <c r="T137" s="293"/>
      <c r="U137" s="293"/>
      <c r="V137" s="293"/>
      <c r="W137" s="293"/>
      <c r="X137" s="293"/>
      <c r="Y137" s="293"/>
      <c r="Z137" s="293"/>
    </row>
    <row r="138" spans="1:26" ht="12" customHeight="1">
      <c r="A138" s="293"/>
      <c r="B138" s="293"/>
      <c r="C138" s="293"/>
      <c r="D138" s="293"/>
      <c r="E138" s="293"/>
      <c r="F138" s="293"/>
      <c r="G138" s="294"/>
      <c r="H138" s="293"/>
      <c r="I138" s="293"/>
      <c r="J138" s="293"/>
      <c r="K138" s="293"/>
      <c r="L138" s="293"/>
      <c r="M138" s="293"/>
      <c r="N138" s="293"/>
      <c r="O138" s="293"/>
      <c r="P138" s="293"/>
      <c r="Q138" s="293"/>
      <c r="R138" s="293"/>
      <c r="S138" s="293"/>
      <c r="T138" s="293"/>
      <c r="U138" s="293"/>
      <c r="V138" s="293"/>
      <c r="W138" s="293"/>
      <c r="X138" s="293"/>
      <c r="Y138" s="293"/>
      <c r="Z138" s="293"/>
    </row>
    <row r="139" spans="1:26" ht="12" customHeight="1">
      <c r="A139" s="293"/>
      <c r="B139" s="293"/>
      <c r="C139" s="293"/>
      <c r="D139" s="293"/>
      <c r="E139" s="293"/>
      <c r="F139" s="293"/>
      <c r="G139" s="294"/>
      <c r="H139" s="293"/>
      <c r="I139" s="293"/>
      <c r="J139" s="293"/>
      <c r="K139" s="293"/>
      <c r="L139" s="293"/>
      <c r="M139" s="293"/>
      <c r="N139" s="293"/>
      <c r="O139" s="293"/>
      <c r="P139" s="293"/>
      <c r="Q139" s="293"/>
      <c r="R139" s="293"/>
      <c r="S139" s="293"/>
      <c r="T139" s="293"/>
      <c r="U139" s="293"/>
      <c r="V139" s="293"/>
      <c r="W139" s="293"/>
      <c r="X139" s="293"/>
      <c r="Y139" s="293"/>
      <c r="Z139" s="293"/>
    </row>
    <row r="140" spans="1:26" ht="12" customHeight="1">
      <c r="A140" s="293"/>
      <c r="B140" s="293"/>
      <c r="C140" s="293"/>
      <c r="D140" s="293"/>
      <c r="E140" s="293"/>
      <c r="F140" s="293"/>
      <c r="G140" s="294"/>
      <c r="H140" s="293"/>
      <c r="I140" s="293"/>
      <c r="J140" s="293"/>
      <c r="K140" s="293"/>
      <c r="L140" s="293"/>
      <c r="M140" s="293"/>
      <c r="N140" s="293"/>
      <c r="O140" s="293"/>
      <c r="P140" s="293"/>
      <c r="Q140" s="293"/>
      <c r="R140" s="293"/>
      <c r="S140" s="293"/>
      <c r="T140" s="293"/>
      <c r="U140" s="293"/>
      <c r="V140" s="293"/>
      <c r="W140" s="293"/>
      <c r="X140" s="293"/>
      <c r="Y140" s="293"/>
      <c r="Z140" s="293"/>
    </row>
    <row r="141" spans="1:26" ht="12" customHeight="1">
      <c r="A141" s="293"/>
      <c r="B141" s="293"/>
      <c r="C141" s="293"/>
      <c r="D141" s="293"/>
      <c r="E141" s="293"/>
      <c r="F141" s="293"/>
      <c r="G141" s="294"/>
      <c r="H141" s="293"/>
      <c r="I141" s="293"/>
      <c r="J141" s="293"/>
      <c r="K141" s="293"/>
      <c r="L141" s="293"/>
      <c r="M141" s="293"/>
      <c r="N141" s="293"/>
      <c r="O141" s="293"/>
      <c r="P141" s="293"/>
      <c r="Q141" s="293"/>
      <c r="R141" s="293"/>
      <c r="S141" s="293"/>
      <c r="T141" s="293"/>
      <c r="U141" s="293"/>
      <c r="V141" s="293"/>
      <c r="W141" s="293"/>
      <c r="X141" s="293"/>
      <c r="Y141" s="293"/>
      <c r="Z141" s="293"/>
    </row>
    <row r="142" spans="1:26" ht="12" customHeight="1">
      <c r="A142" s="293"/>
      <c r="B142" s="293"/>
      <c r="C142" s="293"/>
      <c r="D142" s="293"/>
      <c r="E142" s="293"/>
      <c r="F142" s="293"/>
      <c r="G142" s="294"/>
      <c r="H142" s="293"/>
      <c r="I142" s="293"/>
      <c r="J142" s="293"/>
      <c r="K142" s="293"/>
      <c r="L142" s="293"/>
      <c r="M142" s="293"/>
      <c r="N142" s="293"/>
      <c r="O142" s="293"/>
      <c r="P142" s="293"/>
      <c r="Q142" s="293"/>
      <c r="R142" s="293"/>
      <c r="S142" s="293"/>
      <c r="T142" s="293"/>
      <c r="U142" s="293"/>
      <c r="V142" s="293"/>
      <c r="W142" s="293"/>
      <c r="X142" s="293"/>
      <c r="Y142" s="293"/>
      <c r="Z142" s="293"/>
    </row>
    <row r="143" spans="1:26" ht="12" customHeight="1">
      <c r="A143" s="293"/>
      <c r="B143" s="293"/>
      <c r="C143" s="293"/>
      <c r="D143" s="293"/>
      <c r="E143" s="293"/>
      <c r="F143" s="293"/>
      <c r="G143" s="294"/>
      <c r="H143" s="293"/>
      <c r="I143" s="293"/>
      <c r="J143" s="293"/>
      <c r="K143" s="293"/>
      <c r="L143" s="293"/>
      <c r="M143" s="293"/>
      <c r="N143" s="293"/>
      <c r="O143" s="293"/>
      <c r="P143" s="293"/>
      <c r="Q143" s="293"/>
      <c r="R143" s="293"/>
      <c r="S143" s="293"/>
      <c r="T143" s="293"/>
      <c r="U143" s="293"/>
      <c r="V143" s="293"/>
      <c r="W143" s="293"/>
      <c r="X143" s="293"/>
      <c r="Y143" s="293"/>
      <c r="Z143" s="293"/>
    </row>
    <row r="144" spans="1:26" ht="12" customHeight="1">
      <c r="A144" s="293"/>
      <c r="B144" s="293"/>
      <c r="C144" s="293"/>
      <c r="D144" s="293"/>
      <c r="E144" s="293"/>
      <c r="F144" s="293"/>
      <c r="G144" s="294"/>
      <c r="H144" s="293"/>
      <c r="I144" s="293"/>
      <c r="J144" s="293"/>
      <c r="K144" s="293"/>
      <c r="L144" s="293"/>
      <c r="M144" s="293"/>
      <c r="N144" s="293"/>
      <c r="O144" s="293"/>
      <c r="P144" s="293"/>
      <c r="Q144" s="293"/>
      <c r="R144" s="293"/>
      <c r="S144" s="293"/>
      <c r="T144" s="293"/>
      <c r="U144" s="293"/>
      <c r="V144" s="293"/>
      <c r="W144" s="293"/>
      <c r="X144" s="293"/>
      <c r="Y144" s="293"/>
      <c r="Z144" s="293"/>
    </row>
    <row r="145" spans="1:26" ht="12" customHeight="1">
      <c r="A145" s="293"/>
      <c r="B145" s="293"/>
      <c r="C145" s="293"/>
      <c r="D145" s="293"/>
      <c r="E145" s="293"/>
      <c r="F145" s="293"/>
      <c r="G145" s="294"/>
      <c r="H145" s="293"/>
      <c r="I145" s="293"/>
      <c r="J145" s="293"/>
      <c r="K145" s="293"/>
      <c r="L145" s="293"/>
      <c r="M145" s="293"/>
      <c r="N145" s="293"/>
      <c r="O145" s="293"/>
      <c r="P145" s="293"/>
      <c r="Q145" s="293"/>
      <c r="R145" s="293"/>
      <c r="S145" s="293"/>
      <c r="T145" s="293"/>
      <c r="U145" s="293"/>
      <c r="V145" s="293"/>
      <c r="W145" s="293"/>
      <c r="X145" s="293"/>
      <c r="Y145" s="293"/>
      <c r="Z145" s="293"/>
    </row>
    <row r="146" spans="1:26" ht="12" customHeight="1">
      <c r="A146" s="293"/>
      <c r="B146" s="293"/>
      <c r="C146" s="293"/>
      <c r="D146" s="293"/>
      <c r="E146" s="293"/>
      <c r="F146" s="293"/>
      <c r="G146" s="294"/>
      <c r="H146" s="293"/>
      <c r="I146" s="293"/>
      <c r="J146" s="293"/>
      <c r="K146" s="293"/>
      <c r="L146" s="293"/>
      <c r="M146" s="293"/>
      <c r="N146" s="293"/>
      <c r="O146" s="293"/>
      <c r="P146" s="293"/>
      <c r="Q146" s="293"/>
      <c r="R146" s="293"/>
      <c r="S146" s="293"/>
      <c r="T146" s="293"/>
      <c r="U146" s="293"/>
      <c r="V146" s="293"/>
      <c r="W146" s="293"/>
      <c r="X146" s="293"/>
      <c r="Y146" s="293"/>
      <c r="Z146" s="293"/>
    </row>
    <row r="147" spans="1:26" ht="12" customHeight="1">
      <c r="A147" s="293"/>
      <c r="B147" s="293"/>
      <c r="C147" s="293"/>
      <c r="D147" s="293"/>
      <c r="E147" s="293"/>
      <c r="F147" s="293"/>
      <c r="G147" s="294"/>
      <c r="H147" s="293"/>
      <c r="I147" s="293"/>
      <c r="J147" s="293"/>
      <c r="K147" s="293"/>
      <c r="L147" s="293"/>
      <c r="M147" s="293"/>
      <c r="N147" s="293"/>
      <c r="O147" s="293"/>
      <c r="P147" s="293"/>
      <c r="Q147" s="293"/>
      <c r="R147" s="293"/>
      <c r="S147" s="293"/>
      <c r="T147" s="293"/>
      <c r="U147" s="293"/>
      <c r="V147" s="293"/>
      <c r="W147" s="293"/>
      <c r="X147" s="293"/>
      <c r="Y147" s="293"/>
      <c r="Z147" s="293"/>
    </row>
    <row r="148" spans="1:26" ht="12" customHeight="1">
      <c r="A148" s="293"/>
      <c r="B148" s="293"/>
      <c r="C148" s="293"/>
      <c r="D148" s="293"/>
      <c r="E148" s="293"/>
      <c r="F148" s="293"/>
      <c r="G148" s="294"/>
      <c r="H148" s="293"/>
      <c r="I148" s="293"/>
      <c r="J148" s="293"/>
      <c r="K148" s="293"/>
      <c r="L148" s="293"/>
      <c r="M148" s="293"/>
      <c r="N148" s="293"/>
      <c r="O148" s="293"/>
      <c r="P148" s="293"/>
      <c r="Q148" s="293"/>
      <c r="R148" s="293"/>
      <c r="S148" s="293"/>
      <c r="T148" s="293"/>
      <c r="U148" s="293"/>
      <c r="V148" s="293"/>
      <c r="W148" s="293"/>
      <c r="X148" s="293"/>
      <c r="Y148" s="293"/>
      <c r="Z148" s="293"/>
    </row>
    <row r="149" spans="1:26" ht="12" customHeight="1">
      <c r="A149" s="293"/>
      <c r="B149" s="293"/>
      <c r="C149" s="293"/>
      <c r="D149" s="293"/>
      <c r="E149" s="293"/>
      <c r="F149" s="293"/>
      <c r="G149" s="294"/>
      <c r="H149" s="293"/>
      <c r="I149" s="293"/>
      <c r="J149" s="293"/>
      <c r="K149" s="293"/>
      <c r="L149" s="293"/>
      <c r="M149" s="293"/>
      <c r="N149" s="293"/>
      <c r="O149" s="293"/>
      <c r="P149" s="293"/>
      <c r="Q149" s="293"/>
      <c r="R149" s="293"/>
      <c r="S149" s="293"/>
      <c r="T149" s="293"/>
      <c r="U149" s="293"/>
      <c r="V149" s="293"/>
      <c r="W149" s="293"/>
      <c r="X149" s="293"/>
      <c r="Y149" s="293"/>
      <c r="Z149" s="293"/>
    </row>
    <row r="150" spans="1:26" ht="12" customHeight="1">
      <c r="A150" s="293"/>
      <c r="B150" s="293"/>
      <c r="C150" s="293"/>
      <c r="D150" s="293"/>
      <c r="E150" s="293"/>
      <c r="F150" s="293"/>
      <c r="G150" s="294"/>
      <c r="H150" s="293"/>
      <c r="I150" s="293"/>
      <c r="J150" s="293"/>
      <c r="K150" s="293"/>
      <c r="L150" s="293"/>
      <c r="M150" s="293"/>
      <c r="N150" s="293"/>
      <c r="O150" s="293"/>
      <c r="P150" s="293"/>
      <c r="Q150" s="293"/>
      <c r="R150" s="293"/>
      <c r="S150" s="293"/>
      <c r="T150" s="293"/>
      <c r="U150" s="293"/>
      <c r="V150" s="293"/>
      <c r="W150" s="293"/>
      <c r="X150" s="293"/>
      <c r="Y150" s="293"/>
      <c r="Z150" s="293"/>
    </row>
    <row r="151" spans="1:26" ht="12" customHeight="1">
      <c r="A151" s="293"/>
      <c r="B151" s="293"/>
      <c r="C151" s="293"/>
      <c r="D151" s="293"/>
      <c r="E151" s="293"/>
      <c r="F151" s="293"/>
      <c r="G151" s="294"/>
      <c r="H151" s="293"/>
      <c r="I151" s="293"/>
      <c r="J151" s="293"/>
      <c r="K151" s="293"/>
      <c r="L151" s="293"/>
      <c r="M151" s="293"/>
      <c r="N151" s="293"/>
      <c r="O151" s="293"/>
      <c r="P151" s="293"/>
      <c r="Q151" s="293"/>
      <c r="R151" s="293"/>
      <c r="S151" s="293"/>
      <c r="T151" s="293"/>
      <c r="U151" s="293"/>
      <c r="V151" s="293"/>
      <c r="W151" s="293"/>
      <c r="X151" s="293"/>
      <c r="Y151" s="293"/>
      <c r="Z151" s="293"/>
    </row>
    <row r="152" spans="1:26" ht="12" customHeight="1">
      <c r="A152" s="293"/>
      <c r="B152" s="293"/>
      <c r="C152" s="293"/>
      <c r="D152" s="293"/>
      <c r="E152" s="293"/>
      <c r="F152" s="293"/>
      <c r="G152" s="294"/>
      <c r="H152" s="293"/>
      <c r="I152" s="293"/>
      <c r="J152" s="293"/>
      <c r="K152" s="293"/>
      <c r="L152" s="293"/>
      <c r="M152" s="293"/>
      <c r="N152" s="293"/>
      <c r="O152" s="293"/>
      <c r="P152" s="293"/>
      <c r="Q152" s="293"/>
      <c r="R152" s="293"/>
      <c r="S152" s="293"/>
      <c r="T152" s="293"/>
      <c r="U152" s="293"/>
      <c r="V152" s="293"/>
      <c r="W152" s="293"/>
      <c r="X152" s="293"/>
      <c r="Y152" s="293"/>
      <c r="Z152" s="293"/>
    </row>
    <row r="153" spans="1:26" ht="12" customHeight="1">
      <c r="A153" s="293"/>
      <c r="B153" s="293"/>
      <c r="C153" s="293"/>
      <c r="D153" s="293"/>
      <c r="E153" s="293"/>
      <c r="F153" s="293"/>
      <c r="G153" s="294"/>
      <c r="H153" s="293"/>
      <c r="I153" s="293"/>
      <c r="J153" s="293"/>
      <c r="K153" s="293"/>
      <c r="L153" s="293"/>
      <c r="M153" s="293"/>
      <c r="N153" s="293"/>
      <c r="O153" s="293"/>
      <c r="P153" s="293"/>
      <c r="Q153" s="293"/>
      <c r="R153" s="293"/>
      <c r="S153" s="293"/>
      <c r="T153" s="293"/>
      <c r="U153" s="293"/>
      <c r="V153" s="293"/>
      <c r="W153" s="293"/>
      <c r="X153" s="293"/>
      <c r="Y153" s="293"/>
      <c r="Z153" s="293"/>
    </row>
    <row r="154" spans="1:26" ht="12" customHeight="1">
      <c r="A154" s="293"/>
      <c r="B154" s="293"/>
      <c r="C154" s="293"/>
      <c r="D154" s="293"/>
      <c r="E154" s="293"/>
      <c r="F154" s="293"/>
      <c r="G154" s="294"/>
      <c r="H154" s="293"/>
      <c r="I154" s="293"/>
      <c r="J154" s="293"/>
      <c r="K154" s="293"/>
      <c r="L154" s="293"/>
      <c r="M154" s="293"/>
      <c r="N154" s="293"/>
      <c r="O154" s="293"/>
      <c r="P154" s="293"/>
      <c r="Q154" s="293"/>
      <c r="R154" s="293"/>
      <c r="S154" s="293"/>
      <c r="T154" s="293"/>
      <c r="U154" s="293"/>
      <c r="V154" s="293"/>
      <c r="W154" s="293"/>
      <c r="X154" s="293"/>
      <c r="Y154" s="293"/>
      <c r="Z154" s="293"/>
    </row>
    <row r="155" spans="1:26" ht="12" customHeight="1">
      <c r="A155" s="293"/>
      <c r="B155" s="293"/>
      <c r="C155" s="293"/>
      <c r="D155" s="293"/>
      <c r="E155" s="293"/>
      <c r="F155" s="293"/>
      <c r="G155" s="294"/>
      <c r="H155" s="293"/>
      <c r="I155" s="293"/>
      <c r="J155" s="293"/>
      <c r="K155" s="293"/>
      <c r="L155" s="293"/>
      <c r="M155" s="293"/>
      <c r="N155" s="293"/>
      <c r="O155" s="293"/>
      <c r="P155" s="293"/>
      <c r="Q155" s="293"/>
      <c r="R155" s="293"/>
      <c r="S155" s="293"/>
      <c r="T155" s="293"/>
      <c r="U155" s="293"/>
      <c r="V155" s="293"/>
      <c r="W155" s="293"/>
      <c r="X155" s="293"/>
      <c r="Y155" s="293"/>
      <c r="Z155" s="293"/>
    </row>
    <row r="156" spans="1:26" ht="12" customHeight="1">
      <c r="A156" s="293"/>
      <c r="B156" s="293"/>
      <c r="C156" s="293"/>
      <c r="D156" s="293"/>
      <c r="E156" s="293"/>
      <c r="F156" s="293"/>
      <c r="G156" s="294"/>
      <c r="H156" s="293"/>
      <c r="I156" s="293"/>
      <c r="J156" s="293"/>
      <c r="K156" s="293"/>
      <c r="L156" s="293"/>
      <c r="M156" s="293"/>
      <c r="N156" s="293"/>
      <c r="O156" s="293"/>
      <c r="P156" s="293"/>
      <c r="Q156" s="293"/>
      <c r="R156" s="293"/>
      <c r="S156" s="293"/>
      <c r="T156" s="293"/>
      <c r="U156" s="293"/>
      <c r="V156" s="293"/>
      <c r="W156" s="293"/>
      <c r="X156" s="293"/>
      <c r="Y156" s="293"/>
      <c r="Z156" s="293"/>
    </row>
    <row r="157" spans="1:26" ht="12" customHeight="1">
      <c r="A157" s="293"/>
      <c r="B157" s="293"/>
      <c r="C157" s="293"/>
      <c r="D157" s="293"/>
      <c r="E157" s="293"/>
      <c r="F157" s="293"/>
      <c r="G157" s="294"/>
      <c r="H157" s="293"/>
      <c r="I157" s="293"/>
      <c r="J157" s="293"/>
      <c r="K157" s="293"/>
      <c r="L157" s="293"/>
      <c r="M157" s="293"/>
      <c r="N157" s="293"/>
      <c r="O157" s="293"/>
      <c r="P157" s="293"/>
      <c r="Q157" s="293"/>
      <c r="R157" s="293"/>
      <c r="S157" s="293"/>
      <c r="T157" s="293"/>
      <c r="U157" s="293"/>
      <c r="V157" s="293"/>
      <c r="W157" s="293"/>
      <c r="X157" s="293"/>
      <c r="Y157" s="293"/>
      <c r="Z157" s="293"/>
    </row>
    <row r="158" spans="1:26" ht="12" customHeight="1">
      <c r="A158" s="293"/>
      <c r="B158" s="293"/>
      <c r="C158" s="293"/>
      <c r="D158" s="293"/>
      <c r="E158" s="293"/>
      <c r="F158" s="293"/>
      <c r="G158" s="294"/>
      <c r="H158" s="293"/>
      <c r="I158" s="293"/>
      <c r="J158" s="293"/>
      <c r="K158" s="293"/>
      <c r="L158" s="293"/>
      <c r="M158" s="293"/>
      <c r="N158" s="293"/>
      <c r="O158" s="293"/>
      <c r="P158" s="293"/>
      <c r="Q158" s="293"/>
      <c r="R158" s="293"/>
      <c r="S158" s="293"/>
      <c r="T158" s="293"/>
      <c r="U158" s="293"/>
      <c r="V158" s="293"/>
      <c r="W158" s="293"/>
      <c r="X158" s="293"/>
      <c r="Y158" s="293"/>
      <c r="Z158" s="293"/>
    </row>
    <row r="159" spans="1:26" ht="12" customHeight="1">
      <c r="A159" s="293"/>
      <c r="B159" s="293"/>
      <c r="C159" s="293"/>
      <c r="D159" s="293"/>
      <c r="E159" s="293"/>
      <c r="F159" s="293"/>
      <c r="G159" s="294"/>
      <c r="H159" s="293"/>
      <c r="I159" s="293"/>
      <c r="J159" s="293"/>
      <c r="K159" s="293"/>
      <c r="L159" s="293"/>
      <c r="M159" s="293"/>
      <c r="N159" s="293"/>
      <c r="O159" s="293"/>
      <c r="P159" s="293"/>
      <c r="Q159" s="293"/>
      <c r="R159" s="293"/>
      <c r="S159" s="293"/>
      <c r="T159" s="293"/>
      <c r="U159" s="293"/>
      <c r="V159" s="293"/>
      <c r="W159" s="293"/>
      <c r="X159" s="293"/>
      <c r="Y159" s="293"/>
      <c r="Z159" s="293"/>
    </row>
    <row r="160" spans="1:26" ht="12" customHeight="1">
      <c r="A160" s="293"/>
      <c r="B160" s="293"/>
      <c r="C160" s="293"/>
      <c r="D160" s="293"/>
      <c r="E160" s="293"/>
      <c r="F160" s="293"/>
      <c r="G160" s="294"/>
      <c r="H160" s="293"/>
      <c r="I160" s="293"/>
      <c r="J160" s="293"/>
      <c r="K160" s="293"/>
      <c r="L160" s="293"/>
      <c r="M160" s="293"/>
      <c r="N160" s="293"/>
      <c r="O160" s="293"/>
      <c r="P160" s="293"/>
      <c r="Q160" s="293"/>
      <c r="R160" s="293"/>
      <c r="S160" s="293"/>
      <c r="T160" s="293"/>
      <c r="U160" s="293"/>
      <c r="V160" s="293"/>
      <c r="W160" s="293"/>
      <c r="X160" s="293"/>
      <c r="Y160" s="293"/>
      <c r="Z160" s="293"/>
    </row>
    <row r="161" spans="1:26" ht="12" customHeight="1">
      <c r="A161" s="293"/>
      <c r="B161" s="293"/>
      <c r="C161" s="293"/>
      <c r="D161" s="293"/>
      <c r="E161" s="293"/>
      <c r="F161" s="293"/>
      <c r="G161" s="294"/>
      <c r="H161" s="293"/>
      <c r="I161" s="293"/>
      <c r="J161" s="293"/>
      <c r="K161" s="293"/>
      <c r="L161" s="293"/>
      <c r="M161" s="293"/>
      <c r="N161" s="293"/>
      <c r="O161" s="293"/>
      <c r="P161" s="293"/>
      <c r="Q161" s="293"/>
      <c r="R161" s="293"/>
      <c r="S161" s="293"/>
      <c r="T161" s="293"/>
      <c r="U161" s="293"/>
      <c r="V161" s="293"/>
      <c r="W161" s="293"/>
      <c r="X161" s="293"/>
      <c r="Y161" s="293"/>
      <c r="Z161" s="293"/>
    </row>
    <row r="162" spans="1:26" ht="12" customHeight="1">
      <c r="A162" s="293"/>
      <c r="B162" s="293"/>
      <c r="C162" s="293"/>
      <c r="D162" s="293"/>
      <c r="E162" s="293"/>
      <c r="F162" s="293"/>
      <c r="G162" s="294"/>
      <c r="H162" s="293"/>
      <c r="I162" s="293"/>
      <c r="J162" s="293"/>
      <c r="K162" s="293"/>
      <c r="L162" s="293"/>
      <c r="M162" s="293"/>
      <c r="N162" s="293"/>
      <c r="O162" s="293"/>
      <c r="P162" s="293"/>
      <c r="Q162" s="293"/>
      <c r="R162" s="293"/>
      <c r="S162" s="293"/>
      <c r="T162" s="293"/>
      <c r="U162" s="293"/>
      <c r="V162" s="293"/>
      <c r="W162" s="293"/>
      <c r="X162" s="293"/>
      <c r="Y162" s="293"/>
      <c r="Z162" s="293"/>
    </row>
    <row r="163" spans="1:26" ht="12" customHeight="1">
      <c r="A163" s="293"/>
      <c r="B163" s="293"/>
      <c r="C163" s="293"/>
      <c r="D163" s="293"/>
      <c r="E163" s="293"/>
      <c r="F163" s="293"/>
      <c r="G163" s="294"/>
      <c r="H163" s="293"/>
      <c r="I163" s="293"/>
      <c r="J163" s="293"/>
      <c r="K163" s="293"/>
      <c r="L163" s="293"/>
      <c r="M163" s="293"/>
      <c r="N163" s="293"/>
      <c r="O163" s="293"/>
      <c r="P163" s="293"/>
      <c r="Q163" s="293"/>
      <c r="R163" s="293"/>
      <c r="S163" s="293"/>
      <c r="T163" s="293"/>
      <c r="U163" s="293"/>
      <c r="V163" s="293"/>
      <c r="W163" s="293"/>
      <c r="X163" s="293"/>
      <c r="Y163" s="293"/>
      <c r="Z163" s="293"/>
    </row>
    <row r="164" spans="1:26" ht="12" customHeight="1">
      <c r="A164" s="293"/>
      <c r="B164" s="293"/>
      <c r="C164" s="293"/>
      <c r="D164" s="293"/>
      <c r="E164" s="293"/>
      <c r="F164" s="293"/>
      <c r="G164" s="294"/>
      <c r="H164" s="293"/>
      <c r="I164" s="293"/>
      <c r="J164" s="293"/>
      <c r="K164" s="293"/>
      <c r="L164" s="293"/>
      <c r="M164" s="293"/>
      <c r="N164" s="293"/>
      <c r="O164" s="293"/>
      <c r="P164" s="293"/>
      <c r="Q164" s="293"/>
      <c r="R164" s="293"/>
      <c r="S164" s="293"/>
      <c r="T164" s="293"/>
      <c r="U164" s="293"/>
      <c r="V164" s="293"/>
      <c r="W164" s="293"/>
      <c r="X164" s="293"/>
      <c r="Y164" s="293"/>
      <c r="Z164" s="293"/>
    </row>
    <row r="165" spans="1:26" ht="12" customHeight="1">
      <c r="A165" s="293"/>
      <c r="B165" s="293"/>
      <c r="C165" s="293"/>
      <c r="D165" s="293"/>
      <c r="E165" s="293"/>
      <c r="F165" s="293"/>
      <c r="G165" s="294"/>
      <c r="H165" s="293"/>
      <c r="I165" s="293"/>
      <c r="J165" s="293"/>
      <c r="K165" s="293"/>
      <c r="L165" s="293"/>
      <c r="M165" s="293"/>
      <c r="N165" s="293"/>
      <c r="O165" s="293"/>
      <c r="P165" s="293"/>
      <c r="Q165" s="293"/>
      <c r="R165" s="293"/>
      <c r="S165" s="293"/>
      <c r="T165" s="293"/>
      <c r="U165" s="293"/>
      <c r="V165" s="293"/>
      <c r="W165" s="293"/>
      <c r="X165" s="293"/>
      <c r="Y165" s="293"/>
      <c r="Z165" s="293"/>
    </row>
    <row r="166" spans="1:26" ht="12" customHeight="1">
      <c r="A166" s="293"/>
      <c r="B166" s="293"/>
      <c r="C166" s="293"/>
      <c r="D166" s="293"/>
      <c r="E166" s="293"/>
      <c r="F166" s="293"/>
      <c r="G166" s="294"/>
      <c r="H166" s="293"/>
      <c r="I166" s="293"/>
      <c r="J166" s="293"/>
      <c r="K166" s="293"/>
      <c r="L166" s="293"/>
      <c r="M166" s="293"/>
      <c r="N166" s="293"/>
      <c r="O166" s="293"/>
      <c r="P166" s="293"/>
      <c r="Q166" s="293"/>
      <c r="R166" s="293"/>
      <c r="S166" s="293"/>
      <c r="T166" s="293"/>
      <c r="U166" s="293"/>
      <c r="V166" s="293"/>
      <c r="W166" s="293"/>
      <c r="X166" s="293"/>
      <c r="Y166" s="293"/>
      <c r="Z166" s="293"/>
    </row>
    <row r="167" spans="1:26" ht="12" customHeight="1">
      <c r="A167" s="293"/>
      <c r="B167" s="293"/>
      <c r="C167" s="293"/>
      <c r="D167" s="293"/>
      <c r="E167" s="293"/>
      <c r="F167" s="293"/>
      <c r="G167" s="294"/>
      <c r="H167" s="293"/>
      <c r="I167" s="293"/>
      <c r="J167" s="293"/>
      <c r="K167" s="293"/>
      <c r="L167" s="293"/>
      <c r="M167" s="293"/>
      <c r="N167" s="293"/>
      <c r="O167" s="293"/>
      <c r="P167" s="293"/>
      <c r="Q167" s="293"/>
      <c r="R167" s="293"/>
      <c r="S167" s="293"/>
      <c r="T167" s="293"/>
      <c r="U167" s="293"/>
      <c r="V167" s="293"/>
      <c r="W167" s="293"/>
      <c r="X167" s="293"/>
      <c r="Y167" s="293"/>
      <c r="Z167" s="293"/>
    </row>
    <row r="168" spans="1:26" ht="12" customHeight="1">
      <c r="A168" s="293"/>
      <c r="B168" s="293"/>
      <c r="C168" s="293"/>
      <c r="D168" s="293"/>
      <c r="E168" s="293"/>
      <c r="F168" s="293"/>
      <c r="G168" s="294"/>
      <c r="H168" s="293"/>
      <c r="I168" s="293"/>
      <c r="J168" s="293"/>
      <c r="K168" s="293"/>
      <c r="L168" s="293"/>
      <c r="M168" s="293"/>
      <c r="N168" s="293"/>
      <c r="O168" s="293"/>
      <c r="P168" s="293"/>
      <c r="Q168" s="293"/>
      <c r="R168" s="293"/>
      <c r="S168" s="293"/>
      <c r="T168" s="293"/>
      <c r="U168" s="293"/>
      <c r="V168" s="293"/>
      <c r="W168" s="293"/>
      <c r="X168" s="293"/>
      <c r="Y168" s="293"/>
      <c r="Z168" s="293"/>
    </row>
    <row r="169" spans="1:26" ht="12" customHeight="1">
      <c r="A169" s="293"/>
      <c r="B169" s="293"/>
      <c r="C169" s="293"/>
      <c r="D169" s="293"/>
      <c r="E169" s="293"/>
      <c r="F169" s="293"/>
      <c r="G169" s="294"/>
      <c r="H169" s="293"/>
      <c r="I169" s="293"/>
      <c r="J169" s="293"/>
      <c r="K169" s="293"/>
      <c r="L169" s="293"/>
      <c r="M169" s="293"/>
      <c r="N169" s="293"/>
      <c r="O169" s="293"/>
      <c r="P169" s="293"/>
      <c r="Q169" s="293"/>
      <c r="R169" s="293"/>
      <c r="S169" s="293"/>
      <c r="T169" s="293"/>
      <c r="U169" s="293"/>
      <c r="V169" s="293"/>
      <c r="W169" s="293"/>
      <c r="X169" s="293"/>
      <c r="Y169" s="293"/>
      <c r="Z169" s="293"/>
    </row>
    <row r="170" spans="1:26" ht="12" customHeight="1">
      <c r="A170" s="293"/>
      <c r="B170" s="293"/>
      <c r="C170" s="293"/>
      <c r="D170" s="293"/>
      <c r="E170" s="293"/>
      <c r="F170" s="293"/>
      <c r="G170" s="294"/>
      <c r="H170" s="293"/>
      <c r="I170" s="293"/>
      <c r="J170" s="293"/>
      <c r="K170" s="293"/>
      <c r="L170" s="293"/>
      <c r="M170" s="293"/>
      <c r="N170" s="293"/>
      <c r="O170" s="293"/>
      <c r="P170" s="293"/>
      <c r="Q170" s="293"/>
      <c r="R170" s="293"/>
      <c r="S170" s="293"/>
      <c r="T170" s="293"/>
      <c r="U170" s="293"/>
      <c r="V170" s="293"/>
      <c r="W170" s="293"/>
      <c r="X170" s="293"/>
      <c r="Y170" s="293"/>
      <c r="Z170" s="293"/>
    </row>
    <row r="171" spans="1:26" ht="12" customHeight="1">
      <c r="A171" s="293"/>
      <c r="B171" s="293"/>
      <c r="C171" s="293"/>
      <c r="D171" s="293"/>
      <c r="E171" s="293"/>
      <c r="F171" s="293"/>
      <c r="G171" s="294"/>
      <c r="H171" s="293"/>
      <c r="I171" s="293"/>
      <c r="J171" s="293"/>
      <c r="K171" s="293"/>
      <c r="L171" s="293"/>
      <c r="M171" s="293"/>
      <c r="N171" s="293"/>
      <c r="O171" s="293"/>
      <c r="P171" s="293"/>
      <c r="Q171" s="293"/>
      <c r="R171" s="293"/>
      <c r="S171" s="293"/>
      <c r="T171" s="293"/>
      <c r="U171" s="293"/>
      <c r="V171" s="293"/>
      <c r="W171" s="293"/>
      <c r="X171" s="293"/>
      <c r="Y171" s="293"/>
      <c r="Z171" s="293"/>
    </row>
    <row r="172" spans="1:26" ht="12" customHeight="1">
      <c r="A172" s="293"/>
      <c r="B172" s="293"/>
      <c r="C172" s="293"/>
      <c r="D172" s="293"/>
      <c r="E172" s="293"/>
      <c r="F172" s="293"/>
      <c r="G172" s="294"/>
      <c r="H172" s="293"/>
      <c r="I172" s="293"/>
      <c r="J172" s="293"/>
      <c r="K172" s="293"/>
      <c r="L172" s="293"/>
      <c r="M172" s="293"/>
      <c r="N172" s="293"/>
      <c r="O172" s="293"/>
      <c r="P172" s="293"/>
      <c r="Q172" s="293"/>
      <c r="R172" s="293"/>
      <c r="S172" s="293"/>
      <c r="T172" s="293"/>
      <c r="U172" s="293"/>
      <c r="V172" s="293"/>
      <c r="W172" s="293"/>
      <c r="X172" s="293"/>
      <c r="Y172" s="293"/>
      <c r="Z172" s="293"/>
    </row>
    <row r="173" spans="1:26" ht="12" customHeight="1">
      <c r="A173" s="293"/>
      <c r="B173" s="293"/>
      <c r="C173" s="293"/>
      <c r="D173" s="293"/>
      <c r="E173" s="293"/>
      <c r="F173" s="293"/>
      <c r="G173" s="294"/>
      <c r="H173" s="293"/>
      <c r="I173" s="293"/>
      <c r="J173" s="293"/>
      <c r="K173" s="293"/>
      <c r="L173" s="293"/>
      <c r="M173" s="293"/>
      <c r="N173" s="293"/>
      <c r="O173" s="293"/>
      <c r="P173" s="293"/>
      <c r="Q173" s="293"/>
      <c r="R173" s="293"/>
      <c r="S173" s="293"/>
      <c r="T173" s="293"/>
      <c r="U173" s="293"/>
      <c r="V173" s="293"/>
      <c r="W173" s="293"/>
      <c r="X173" s="293"/>
      <c r="Y173" s="293"/>
      <c r="Z173" s="293"/>
    </row>
    <row r="174" spans="1:26" ht="12" customHeight="1">
      <c r="A174" s="293"/>
      <c r="B174" s="293"/>
      <c r="C174" s="293"/>
      <c r="D174" s="293"/>
      <c r="E174" s="293"/>
      <c r="F174" s="293"/>
      <c r="G174" s="294"/>
      <c r="H174" s="293"/>
      <c r="I174" s="293"/>
      <c r="J174" s="293"/>
      <c r="K174" s="293"/>
      <c r="L174" s="293"/>
      <c r="M174" s="293"/>
      <c r="N174" s="293"/>
      <c r="O174" s="293"/>
      <c r="P174" s="293"/>
      <c r="Q174" s="293"/>
      <c r="R174" s="293"/>
      <c r="S174" s="293"/>
      <c r="T174" s="293"/>
      <c r="U174" s="293"/>
      <c r="V174" s="293"/>
      <c r="W174" s="293"/>
      <c r="X174" s="293"/>
      <c r="Y174" s="293"/>
      <c r="Z174" s="293"/>
    </row>
    <row r="175" spans="1:26" ht="12" customHeight="1">
      <c r="A175" s="293"/>
      <c r="B175" s="293"/>
      <c r="C175" s="293"/>
      <c r="D175" s="293"/>
      <c r="E175" s="293"/>
      <c r="F175" s="293"/>
      <c r="G175" s="294"/>
      <c r="H175" s="293"/>
      <c r="I175" s="293"/>
      <c r="J175" s="293"/>
      <c r="K175" s="293"/>
      <c r="L175" s="293"/>
      <c r="M175" s="293"/>
      <c r="N175" s="293"/>
      <c r="O175" s="293"/>
      <c r="P175" s="293"/>
      <c r="Q175" s="293"/>
      <c r="R175" s="293"/>
      <c r="S175" s="293"/>
      <c r="T175" s="293"/>
      <c r="U175" s="293"/>
      <c r="V175" s="293"/>
      <c r="W175" s="293"/>
      <c r="X175" s="293"/>
      <c r="Y175" s="293"/>
      <c r="Z175" s="293"/>
    </row>
    <row r="176" spans="1:26" ht="12" customHeight="1">
      <c r="A176" s="293"/>
      <c r="B176" s="293"/>
      <c r="C176" s="293"/>
      <c r="D176" s="293"/>
      <c r="E176" s="293"/>
      <c r="F176" s="293"/>
      <c r="G176" s="294"/>
      <c r="H176" s="293"/>
      <c r="I176" s="293"/>
      <c r="J176" s="293"/>
      <c r="K176" s="293"/>
      <c r="L176" s="293"/>
      <c r="M176" s="293"/>
      <c r="N176" s="293"/>
      <c r="O176" s="293"/>
      <c r="P176" s="293"/>
      <c r="Q176" s="293"/>
      <c r="R176" s="293"/>
      <c r="S176" s="293"/>
      <c r="T176" s="293"/>
      <c r="U176" s="293"/>
      <c r="V176" s="293"/>
      <c r="W176" s="293"/>
      <c r="X176" s="293"/>
      <c r="Y176" s="293"/>
      <c r="Z176" s="293"/>
    </row>
    <row r="177" spans="1:26" ht="12" customHeight="1">
      <c r="A177" s="293"/>
      <c r="B177" s="293"/>
      <c r="C177" s="293"/>
      <c r="D177" s="293"/>
      <c r="E177" s="293"/>
      <c r="F177" s="293"/>
      <c r="G177" s="294"/>
      <c r="H177" s="293"/>
      <c r="I177" s="293"/>
      <c r="J177" s="293"/>
      <c r="K177" s="293"/>
      <c r="L177" s="293"/>
      <c r="M177" s="293"/>
      <c r="N177" s="293"/>
      <c r="O177" s="293"/>
      <c r="P177" s="293"/>
      <c r="Q177" s="293"/>
      <c r="R177" s="293"/>
      <c r="S177" s="293"/>
      <c r="T177" s="293"/>
      <c r="U177" s="293"/>
      <c r="V177" s="293"/>
      <c r="W177" s="293"/>
      <c r="X177" s="293"/>
      <c r="Y177" s="293"/>
      <c r="Z177" s="293"/>
    </row>
    <row r="178" spans="1:26" ht="12" customHeight="1">
      <c r="A178" s="293"/>
      <c r="B178" s="293"/>
      <c r="C178" s="293"/>
      <c r="D178" s="293"/>
      <c r="E178" s="293"/>
      <c r="F178" s="293"/>
      <c r="G178" s="294"/>
      <c r="H178" s="293"/>
      <c r="I178" s="293"/>
      <c r="J178" s="293"/>
      <c r="K178" s="293"/>
      <c r="L178" s="293"/>
      <c r="M178" s="293"/>
      <c r="N178" s="293"/>
      <c r="O178" s="293"/>
      <c r="P178" s="293"/>
      <c r="Q178" s="293"/>
      <c r="R178" s="293"/>
      <c r="S178" s="293"/>
      <c r="T178" s="293"/>
      <c r="U178" s="293"/>
      <c r="V178" s="293"/>
      <c r="W178" s="293"/>
      <c r="X178" s="293"/>
      <c r="Y178" s="293"/>
      <c r="Z178" s="293"/>
    </row>
    <row r="179" spans="1:26" ht="12" customHeight="1">
      <c r="A179" s="293"/>
      <c r="B179" s="293"/>
      <c r="C179" s="293"/>
      <c r="D179" s="293"/>
      <c r="E179" s="293"/>
      <c r="F179" s="293"/>
      <c r="G179" s="294"/>
      <c r="H179" s="293"/>
      <c r="I179" s="293"/>
      <c r="J179" s="293"/>
      <c r="K179" s="293"/>
      <c r="L179" s="293"/>
      <c r="M179" s="293"/>
      <c r="N179" s="293"/>
      <c r="O179" s="293"/>
      <c r="P179" s="293"/>
      <c r="Q179" s="293"/>
      <c r="R179" s="293"/>
      <c r="S179" s="293"/>
      <c r="T179" s="293"/>
      <c r="U179" s="293"/>
      <c r="V179" s="293"/>
      <c r="W179" s="293"/>
      <c r="X179" s="293"/>
      <c r="Y179" s="293"/>
      <c r="Z179" s="293"/>
    </row>
    <row r="180" spans="1:26" ht="12" customHeight="1">
      <c r="A180" s="293"/>
      <c r="B180" s="293"/>
      <c r="C180" s="293"/>
      <c r="D180" s="293"/>
      <c r="E180" s="293"/>
      <c r="F180" s="293"/>
      <c r="G180" s="294"/>
      <c r="H180" s="293"/>
      <c r="I180" s="293"/>
      <c r="J180" s="293"/>
      <c r="K180" s="293"/>
      <c r="L180" s="293"/>
      <c r="M180" s="293"/>
      <c r="N180" s="293"/>
      <c r="O180" s="293"/>
      <c r="P180" s="293"/>
      <c r="Q180" s="293"/>
      <c r="R180" s="293"/>
      <c r="S180" s="293"/>
      <c r="T180" s="293"/>
      <c r="U180" s="293"/>
      <c r="V180" s="293"/>
      <c r="W180" s="293"/>
      <c r="X180" s="293"/>
      <c r="Y180" s="293"/>
      <c r="Z180" s="293"/>
    </row>
    <row r="181" spans="1:26" ht="12" customHeight="1">
      <c r="A181" s="293"/>
      <c r="B181" s="293"/>
      <c r="C181" s="293"/>
      <c r="D181" s="293"/>
      <c r="E181" s="293"/>
      <c r="F181" s="293"/>
      <c r="G181" s="294"/>
      <c r="H181" s="293"/>
      <c r="I181" s="293"/>
      <c r="J181" s="293"/>
      <c r="K181" s="293"/>
      <c r="L181" s="293"/>
      <c r="M181" s="293"/>
      <c r="N181" s="293"/>
      <c r="O181" s="293"/>
      <c r="P181" s="293"/>
      <c r="Q181" s="293"/>
      <c r="R181" s="293"/>
      <c r="S181" s="293"/>
      <c r="T181" s="293"/>
      <c r="U181" s="293"/>
      <c r="V181" s="293"/>
      <c r="W181" s="293"/>
      <c r="X181" s="293"/>
      <c r="Y181" s="293"/>
      <c r="Z181" s="293"/>
    </row>
    <row r="182" spans="1:26" ht="12" customHeight="1">
      <c r="A182" s="293"/>
      <c r="B182" s="293"/>
      <c r="C182" s="293"/>
      <c r="D182" s="293"/>
      <c r="E182" s="293"/>
      <c r="F182" s="293"/>
      <c r="G182" s="294"/>
      <c r="H182" s="293"/>
      <c r="I182" s="293"/>
      <c r="J182" s="293"/>
      <c r="K182" s="293"/>
      <c r="L182" s="293"/>
      <c r="M182" s="293"/>
      <c r="N182" s="293"/>
      <c r="O182" s="293"/>
      <c r="P182" s="293"/>
      <c r="Q182" s="293"/>
      <c r="R182" s="293"/>
      <c r="S182" s="293"/>
      <c r="T182" s="293"/>
      <c r="U182" s="293"/>
      <c r="V182" s="293"/>
      <c r="W182" s="293"/>
      <c r="X182" s="293"/>
      <c r="Y182" s="293"/>
      <c r="Z182" s="293"/>
    </row>
    <row r="183" spans="1:26" ht="12" customHeight="1">
      <c r="A183" s="293"/>
      <c r="B183" s="293"/>
      <c r="C183" s="293"/>
      <c r="D183" s="293"/>
      <c r="E183" s="293"/>
      <c r="F183" s="293"/>
      <c r="G183" s="294"/>
      <c r="H183" s="293"/>
      <c r="I183" s="293"/>
      <c r="J183" s="293"/>
      <c r="K183" s="293"/>
      <c r="L183" s="293"/>
      <c r="M183" s="293"/>
      <c r="N183" s="293"/>
      <c r="O183" s="293"/>
      <c r="P183" s="293"/>
      <c r="Q183" s="293"/>
      <c r="R183" s="293"/>
      <c r="S183" s="293"/>
      <c r="T183" s="293"/>
      <c r="U183" s="293"/>
      <c r="V183" s="293"/>
      <c r="W183" s="293"/>
      <c r="X183" s="293"/>
      <c r="Y183" s="293"/>
      <c r="Z183" s="293"/>
    </row>
    <row r="184" spans="1:26" ht="12" customHeight="1">
      <c r="A184" s="293"/>
      <c r="B184" s="293"/>
      <c r="C184" s="293"/>
      <c r="D184" s="293"/>
      <c r="E184" s="293"/>
      <c r="F184" s="293"/>
      <c r="G184" s="294"/>
      <c r="H184" s="293"/>
      <c r="I184" s="293"/>
      <c r="J184" s="293"/>
      <c r="K184" s="293"/>
      <c r="L184" s="293"/>
      <c r="M184" s="293"/>
      <c r="N184" s="293"/>
      <c r="O184" s="293"/>
      <c r="P184" s="293"/>
      <c r="Q184" s="293"/>
      <c r="R184" s="293"/>
      <c r="S184" s="293"/>
      <c r="T184" s="293"/>
      <c r="U184" s="293"/>
      <c r="V184" s="293"/>
      <c r="W184" s="293"/>
      <c r="X184" s="293"/>
      <c r="Y184" s="293"/>
      <c r="Z184" s="293"/>
    </row>
    <row r="185" spans="1:26" ht="12" customHeight="1">
      <c r="A185" s="293"/>
      <c r="B185" s="293"/>
      <c r="C185" s="293"/>
      <c r="D185" s="293"/>
      <c r="E185" s="293"/>
      <c r="F185" s="293"/>
      <c r="G185" s="294"/>
      <c r="H185" s="293"/>
      <c r="I185" s="293"/>
      <c r="J185" s="293"/>
      <c r="K185" s="293"/>
      <c r="L185" s="293"/>
      <c r="M185" s="293"/>
      <c r="N185" s="293"/>
      <c r="O185" s="293"/>
      <c r="P185" s="293"/>
      <c r="Q185" s="293"/>
      <c r="R185" s="293"/>
      <c r="S185" s="293"/>
      <c r="T185" s="293"/>
      <c r="U185" s="293"/>
      <c r="V185" s="293"/>
      <c r="W185" s="293"/>
      <c r="X185" s="293"/>
      <c r="Y185" s="293"/>
      <c r="Z185" s="293"/>
    </row>
    <row r="186" spans="1:26" ht="12" customHeight="1">
      <c r="A186" s="293"/>
      <c r="B186" s="293"/>
      <c r="C186" s="293"/>
      <c r="D186" s="293"/>
      <c r="E186" s="293"/>
      <c r="F186" s="293"/>
      <c r="G186" s="294"/>
      <c r="H186" s="293"/>
      <c r="I186" s="293"/>
      <c r="J186" s="293"/>
      <c r="K186" s="293"/>
      <c r="L186" s="293"/>
      <c r="M186" s="293"/>
      <c r="N186" s="293"/>
      <c r="O186" s="293"/>
      <c r="P186" s="293"/>
      <c r="Q186" s="293"/>
      <c r="R186" s="293"/>
      <c r="S186" s="293"/>
      <c r="T186" s="293"/>
      <c r="U186" s="293"/>
      <c r="V186" s="293"/>
      <c r="W186" s="293"/>
      <c r="X186" s="293"/>
      <c r="Y186" s="293"/>
      <c r="Z186" s="293"/>
    </row>
    <row r="187" spans="1:26" ht="12" customHeight="1">
      <c r="A187" s="293"/>
      <c r="B187" s="293"/>
      <c r="C187" s="293"/>
      <c r="D187" s="293"/>
      <c r="E187" s="293"/>
      <c r="F187" s="293"/>
      <c r="G187" s="294"/>
      <c r="H187" s="293"/>
      <c r="I187" s="293"/>
      <c r="J187" s="293"/>
      <c r="K187" s="293"/>
      <c r="L187" s="293"/>
      <c r="M187" s="293"/>
      <c r="N187" s="293"/>
      <c r="O187" s="293"/>
      <c r="P187" s="293"/>
      <c r="Q187" s="293"/>
      <c r="R187" s="293"/>
      <c r="S187" s="293"/>
      <c r="T187" s="293"/>
      <c r="U187" s="293"/>
      <c r="V187" s="293"/>
      <c r="W187" s="293"/>
      <c r="X187" s="293"/>
      <c r="Y187" s="293"/>
      <c r="Z187" s="293"/>
    </row>
    <row r="188" spans="1:26" ht="12" customHeight="1">
      <c r="A188" s="293"/>
      <c r="B188" s="293"/>
      <c r="C188" s="293"/>
      <c r="D188" s="293"/>
      <c r="E188" s="293"/>
      <c r="F188" s="293"/>
      <c r="G188" s="294"/>
      <c r="H188" s="293"/>
      <c r="I188" s="293"/>
      <c r="J188" s="293"/>
      <c r="K188" s="293"/>
      <c r="L188" s="293"/>
      <c r="M188" s="293"/>
      <c r="N188" s="293"/>
      <c r="O188" s="293"/>
      <c r="P188" s="293"/>
      <c r="Q188" s="293"/>
      <c r="R188" s="293"/>
      <c r="S188" s="293"/>
      <c r="T188" s="293"/>
      <c r="U188" s="293"/>
      <c r="V188" s="293"/>
      <c r="W188" s="293"/>
      <c r="X188" s="293"/>
      <c r="Y188" s="293"/>
      <c r="Z188" s="293"/>
    </row>
    <row r="189" spans="1:26" ht="12" customHeight="1">
      <c r="A189" s="293"/>
      <c r="B189" s="293"/>
      <c r="C189" s="293"/>
      <c r="D189" s="293"/>
      <c r="E189" s="293"/>
      <c r="F189" s="293"/>
      <c r="G189" s="294"/>
      <c r="H189" s="293"/>
      <c r="I189" s="293"/>
      <c r="J189" s="293"/>
      <c r="K189" s="293"/>
      <c r="L189" s="293"/>
      <c r="M189" s="293"/>
      <c r="N189" s="293"/>
      <c r="O189" s="293"/>
      <c r="P189" s="293"/>
      <c r="Q189" s="293"/>
      <c r="R189" s="293"/>
      <c r="S189" s="293"/>
      <c r="T189" s="293"/>
      <c r="U189" s="293"/>
      <c r="V189" s="293"/>
      <c r="W189" s="293"/>
      <c r="X189" s="293"/>
      <c r="Y189" s="293"/>
      <c r="Z189" s="293"/>
    </row>
    <row r="190" spans="1:26" ht="12" customHeight="1">
      <c r="A190" s="293"/>
      <c r="B190" s="293"/>
      <c r="C190" s="293"/>
      <c r="D190" s="293"/>
      <c r="E190" s="293"/>
      <c r="F190" s="293"/>
      <c r="G190" s="294"/>
      <c r="H190" s="293"/>
      <c r="I190" s="293"/>
      <c r="J190" s="293"/>
      <c r="K190" s="293"/>
      <c r="L190" s="293"/>
      <c r="M190" s="293"/>
      <c r="N190" s="293"/>
      <c r="O190" s="293"/>
      <c r="P190" s="293"/>
      <c r="Q190" s="293"/>
      <c r="R190" s="293"/>
      <c r="S190" s="293"/>
      <c r="T190" s="293"/>
      <c r="U190" s="293"/>
      <c r="V190" s="293"/>
      <c r="W190" s="293"/>
      <c r="X190" s="293"/>
      <c r="Y190" s="293"/>
      <c r="Z190" s="293"/>
    </row>
    <row r="191" spans="1:26" ht="12" customHeight="1">
      <c r="A191" s="293"/>
      <c r="B191" s="293"/>
      <c r="C191" s="293"/>
      <c r="D191" s="293"/>
      <c r="E191" s="293"/>
      <c r="F191" s="293"/>
      <c r="G191" s="294"/>
      <c r="H191" s="293"/>
      <c r="I191" s="293"/>
      <c r="J191" s="293"/>
      <c r="K191" s="293"/>
      <c r="L191" s="293"/>
      <c r="M191" s="293"/>
      <c r="N191" s="293"/>
      <c r="O191" s="293"/>
      <c r="P191" s="293"/>
      <c r="Q191" s="293"/>
      <c r="R191" s="293"/>
      <c r="S191" s="293"/>
      <c r="T191" s="293"/>
      <c r="U191" s="293"/>
      <c r="V191" s="293"/>
      <c r="W191" s="293"/>
      <c r="X191" s="293"/>
      <c r="Y191" s="293"/>
      <c r="Z191" s="293"/>
    </row>
    <row r="192" spans="1:26" ht="12" customHeight="1">
      <c r="A192" s="293"/>
      <c r="B192" s="293"/>
      <c r="C192" s="293"/>
      <c r="D192" s="293"/>
      <c r="E192" s="293"/>
      <c r="F192" s="293"/>
      <c r="G192" s="294"/>
      <c r="H192" s="293"/>
      <c r="I192" s="293"/>
      <c r="J192" s="293"/>
      <c r="K192" s="293"/>
      <c r="L192" s="293"/>
      <c r="M192" s="293"/>
      <c r="N192" s="293"/>
      <c r="O192" s="293"/>
      <c r="P192" s="293"/>
      <c r="Q192" s="293"/>
      <c r="R192" s="293"/>
      <c r="S192" s="293"/>
      <c r="T192" s="293"/>
      <c r="U192" s="293"/>
      <c r="V192" s="293"/>
      <c r="W192" s="293"/>
      <c r="X192" s="293"/>
      <c r="Y192" s="293"/>
      <c r="Z192" s="293"/>
    </row>
    <row r="193" spans="1:26" ht="12" customHeight="1">
      <c r="A193" s="293"/>
      <c r="B193" s="293"/>
      <c r="C193" s="293"/>
      <c r="D193" s="293"/>
      <c r="E193" s="293"/>
      <c r="F193" s="293"/>
      <c r="G193" s="294"/>
      <c r="H193" s="293"/>
      <c r="I193" s="293"/>
      <c r="J193" s="293"/>
      <c r="K193" s="293"/>
      <c r="L193" s="293"/>
      <c r="M193" s="293"/>
      <c r="N193" s="293"/>
      <c r="O193" s="293"/>
      <c r="P193" s="293"/>
      <c r="Q193" s="293"/>
      <c r="R193" s="293"/>
      <c r="S193" s="293"/>
      <c r="T193" s="293"/>
      <c r="U193" s="293"/>
      <c r="V193" s="293"/>
      <c r="W193" s="293"/>
      <c r="X193" s="293"/>
      <c r="Y193" s="293"/>
      <c r="Z193" s="293"/>
    </row>
    <row r="194" spans="1:26" ht="12" customHeight="1">
      <c r="A194" s="293"/>
      <c r="B194" s="293"/>
      <c r="C194" s="293"/>
      <c r="D194" s="293"/>
      <c r="E194" s="293"/>
      <c r="F194" s="293"/>
      <c r="G194" s="294"/>
      <c r="H194" s="293"/>
      <c r="I194" s="293"/>
      <c r="J194" s="293"/>
      <c r="K194" s="293"/>
      <c r="L194" s="293"/>
      <c r="M194" s="293"/>
      <c r="N194" s="293"/>
      <c r="O194" s="293"/>
      <c r="P194" s="293"/>
      <c r="Q194" s="293"/>
      <c r="R194" s="293"/>
      <c r="S194" s="293"/>
      <c r="T194" s="293"/>
      <c r="U194" s="293"/>
      <c r="V194" s="293"/>
      <c r="W194" s="293"/>
      <c r="X194" s="293"/>
      <c r="Y194" s="293"/>
      <c r="Z194" s="293"/>
    </row>
    <row r="195" spans="1:26" ht="12" customHeight="1">
      <c r="A195" s="293"/>
      <c r="B195" s="293"/>
      <c r="C195" s="293"/>
      <c r="D195" s="293"/>
      <c r="E195" s="293"/>
      <c r="F195" s="293"/>
      <c r="G195" s="294"/>
      <c r="H195" s="293"/>
      <c r="I195" s="293"/>
      <c r="J195" s="293"/>
      <c r="K195" s="293"/>
      <c r="L195" s="293"/>
      <c r="M195" s="293"/>
      <c r="N195" s="293"/>
      <c r="O195" s="293"/>
      <c r="P195" s="293"/>
      <c r="Q195" s="293"/>
      <c r="R195" s="293"/>
      <c r="S195" s="293"/>
      <c r="T195" s="293"/>
      <c r="U195" s="293"/>
      <c r="V195" s="293"/>
      <c r="W195" s="293"/>
      <c r="X195" s="293"/>
      <c r="Y195" s="293"/>
      <c r="Z195" s="293"/>
    </row>
    <row r="196" spans="1:26" ht="12" customHeight="1">
      <c r="A196" s="293"/>
      <c r="B196" s="293"/>
      <c r="C196" s="293"/>
      <c r="D196" s="293"/>
      <c r="E196" s="293"/>
      <c r="F196" s="293"/>
      <c r="G196" s="294"/>
      <c r="H196" s="293"/>
      <c r="I196" s="293"/>
      <c r="J196" s="293"/>
      <c r="K196" s="293"/>
      <c r="L196" s="293"/>
      <c r="M196" s="293"/>
      <c r="N196" s="293"/>
      <c r="O196" s="293"/>
      <c r="P196" s="293"/>
      <c r="Q196" s="293"/>
      <c r="R196" s="293"/>
      <c r="S196" s="293"/>
      <c r="T196" s="293"/>
      <c r="U196" s="293"/>
      <c r="V196" s="293"/>
      <c r="W196" s="293"/>
      <c r="X196" s="293"/>
      <c r="Y196" s="293"/>
      <c r="Z196" s="293"/>
    </row>
    <row r="197" spans="1:26" ht="12" customHeight="1">
      <c r="A197" s="293"/>
      <c r="B197" s="293"/>
      <c r="C197" s="293"/>
      <c r="D197" s="293"/>
      <c r="E197" s="293"/>
      <c r="F197" s="293"/>
      <c r="G197" s="294"/>
      <c r="H197" s="293"/>
      <c r="I197" s="293"/>
      <c r="J197" s="293"/>
      <c r="K197" s="293"/>
      <c r="L197" s="293"/>
      <c r="M197" s="293"/>
      <c r="N197" s="293"/>
      <c r="O197" s="293"/>
      <c r="P197" s="293"/>
      <c r="Q197" s="293"/>
      <c r="R197" s="293"/>
      <c r="S197" s="293"/>
      <c r="T197" s="293"/>
      <c r="U197" s="293"/>
      <c r="V197" s="293"/>
      <c r="W197" s="293"/>
      <c r="X197" s="293"/>
      <c r="Y197" s="293"/>
      <c r="Z197" s="293"/>
    </row>
    <row r="198" spans="1:26" ht="12" customHeight="1">
      <c r="A198" s="293"/>
      <c r="B198" s="293"/>
      <c r="C198" s="293"/>
      <c r="D198" s="293"/>
      <c r="E198" s="293"/>
      <c r="F198" s="293"/>
      <c r="G198" s="294"/>
      <c r="H198" s="293"/>
      <c r="I198" s="293"/>
      <c r="J198" s="293"/>
      <c r="K198" s="293"/>
      <c r="L198" s="293"/>
      <c r="M198" s="293"/>
      <c r="N198" s="293"/>
      <c r="O198" s="293"/>
      <c r="P198" s="293"/>
      <c r="Q198" s="293"/>
      <c r="R198" s="293"/>
      <c r="S198" s="293"/>
      <c r="T198" s="293"/>
      <c r="U198" s="293"/>
      <c r="V198" s="293"/>
      <c r="W198" s="293"/>
      <c r="X198" s="293"/>
      <c r="Y198" s="293"/>
      <c r="Z198" s="293"/>
    </row>
    <row r="199" spans="1:26" ht="12" customHeight="1">
      <c r="A199" s="293"/>
      <c r="B199" s="293"/>
      <c r="C199" s="293"/>
      <c r="D199" s="293"/>
      <c r="E199" s="293"/>
      <c r="F199" s="293"/>
      <c r="G199" s="294"/>
      <c r="H199" s="293"/>
      <c r="I199" s="293"/>
      <c r="J199" s="293"/>
      <c r="K199" s="293"/>
      <c r="L199" s="293"/>
      <c r="M199" s="293"/>
      <c r="N199" s="293"/>
      <c r="O199" s="293"/>
      <c r="P199" s="293"/>
      <c r="Q199" s="293"/>
      <c r="R199" s="293"/>
      <c r="S199" s="293"/>
      <c r="T199" s="293"/>
      <c r="U199" s="293"/>
      <c r="V199" s="293"/>
      <c r="W199" s="293"/>
      <c r="X199" s="293"/>
      <c r="Y199" s="293"/>
      <c r="Z199" s="293"/>
    </row>
    <row r="200" spans="1:26" ht="12" customHeight="1">
      <c r="A200" s="293"/>
      <c r="B200" s="293"/>
      <c r="C200" s="293"/>
      <c r="D200" s="293"/>
      <c r="E200" s="293"/>
      <c r="F200" s="293"/>
      <c r="G200" s="294"/>
      <c r="H200" s="293"/>
      <c r="I200" s="293"/>
      <c r="J200" s="293"/>
      <c r="K200" s="293"/>
      <c r="L200" s="293"/>
      <c r="M200" s="293"/>
      <c r="N200" s="293"/>
      <c r="O200" s="293"/>
      <c r="P200" s="293"/>
      <c r="Q200" s="293"/>
      <c r="R200" s="293"/>
      <c r="S200" s="293"/>
      <c r="T200" s="293"/>
      <c r="U200" s="293"/>
      <c r="V200" s="293"/>
      <c r="W200" s="293"/>
      <c r="X200" s="293"/>
      <c r="Y200" s="293"/>
      <c r="Z200" s="293"/>
    </row>
    <row r="201" spans="1:26" ht="12" customHeight="1">
      <c r="A201" s="293"/>
      <c r="B201" s="293"/>
      <c r="C201" s="293"/>
      <c r="D201" s="293"/>
      <c r="E201" s="293"/>
      <c r="F201" s="293"/>
      <c r="G201" s="294"/>
      <c r="H201" s="293"/>
      <c r="I201" s="293"/>
      <c r="J201" s="293"/>
      <c r="K201" s="293"/>
      <c r="L201" s="293"/>
      <c r="M201" s="293"/>
      <c r="N201" s="293"/>
      <c r="O201" s="293"/>
      <c r="P201" s="293"/>
      <c r="Q201" s="293"/>
      <c r="R201" s="293"/>
      <c r="S201" s="293"/>
      <c r="T201" s="293"/>
      <c r="U201" s="293"/>
      <c r="V201" s="293"/>
      <c r="W201" s="293"/>
      <c r="X201" s="293"/>
      <c r="Y201" s="293"/>
      <c r="Z201" s="293"/>
    </row>
    <row r="202" spans="1:26" ht="12" customHeight="1">
      <c r="A202" s="293"/>
      <c r="B202" s="293"/>
      <c r="C202" s="293"/>
      <c r="D202" s="293"/>
      <c r="E202" s="293"/>
      <c r="F202" s="293"/>
      <c r="G202" s="294"/>
      <c r="H202" s="293"/>
      <c r="I202" s="293"/>
      <c r="J202" s="293"/>
      <c r="K202" s="293"/>
      <c r="L202" s="293"/>
      <c r="M202" s="293"/>
      <c r="N202" s="293"/>
      <c r="O202" s="293"/>
      <c r="P202" s="293"/>
      <c r="Q202" s="293"/>
      <c r="R202" s="293"/>
      <c r="S202" s="293"/>
      <c r="T202" s="293"/>
      <c r="U202" s="293"/>
      <c r="V202" s="293"/>
      <c r="W202" s="293"/>
      <c r="X202" s="293"/>
      <c r="Y202" s="293"/>
      <c r="Z202" s="293"/>
    </row>
    <row r="203" spans="1:26" ht="12" customHeight="1">
      <c r="A203" s="293"/>
      <c r="B203" s="293"/>
      <c r="C203" s="293"/>
      <c r="D203" s="293"/>
      <c r="E203" s="293"/>
      <c r="F203" s="293"/>
      <c r="G203" s="294"/>
      <c r="H203" s="293"/>
      <c r="I203" s="293"/>
      <c r="J203" s="293"/>
      <c r="K203" s="293"/>
      <c r="L203" s="293"/>
      <c r="M203" s="293"/>
      <c r="N203" s="293"/>
      <c r="O203" s="293"/>
      <c r="P203" s="293"/>
      <c r="Q203" s="293"/>
      <c r="R203" s="293"/>
      <c r="S203" s="293"/>
      <c r="T203" s="293"/>
      <c r="U203" s="293"/>
      <c r="V203" s="293"/>
      <c r="W203" s="293"/>
      <c r="X203" s="293"/>
      <c r="Y203" s="293"/>
      <c r="Z203" s="293"/>
    </row>
    <row r="204" spans="1:26" ht="12" customHeight="1">
      <c r="A204" s="293"/>
      <c r="B204" s="293"/>
      <c r="C204" s="293"/>
      <c r="D204" s="293"/>
      <c r="E204" s="293"/>
      <c r="F204" s="293"/>
      <c r="G204" s="294"/>
      <c r="H204" s="293"/>
      <c r="I204" s="293"/>
      <c r="J204" s="293"/>
      <c r="K204" s="293"/>
      <c r="L204" s="293"/>
      <c r="M204" s="293"/>
      <c r="N204" s="293"/>
      <c r="O204" s="293"/>
      <c r="P204" s="293"/>
      <c r="Q204" s="293"/>
      <c r="R204" s="293"/>
      <c r="S204" s="293"/>
      <c r="T204" s="293"/>
      <c r="U204" s="293"/>
      <c r="V204" s="293"/>
      <c r="W204" s="293"/>
      <c r="X204" s="293"/>
      <c r="Y204" s="293"/>
      <c r="Z204" s="293"/>
    </row>
    <row r="205" spans="1:26" ht="12" customHeight="1">
      <c r="A205" s="293"/>
      <c r="B205" s="293"/>
      <c r="C205" s="293"/>
      <c r="D205" s="293"/>
      <c r="E205" s="293"/>
      <c r="F205" s="293"/>
      <c r="G205" s="294"/>
      <c r="H205" s="293"/>
      <c r="I205" s="293"/>
      <c r="J205" s="293"/>
      <c r="K205" s="293"/>
      <c r="L205" s="293"/>
      <c r="M205" s="293"/>
      <c r="N205" s="293"/>
      <c r="O205" s="293"/>
      <c r="P205" s="293"/>
      <c r="Q205" s="293"/>
      <c r="R205" s="293"/>
      <c r="S205" s="293"/>
      <c r="T205" s="293"/>
      <c r="U205" s="293"/>
      <c r="V205" s="293"/>
      <c r="W205" s="293"/>
      <c r="X205" s="293"/>
      <c r="Y205" s="293"/>
      <c r="Z205" s="293"/>
    </row>
    <row r="206" spans="1:26" ht="12" customHeight="1">
      <c r="A206" s="293"/>
      <c r="B206" s="293"/>
      <c r="C206" s="293"/>
      <c r="D206" s="293"/>
      <c r="E206" s="293"/>
      <c r="F206" s="293"/>
      <c r="G206" s="294"/>
      <c r="H206" s="293"/>
      <c r="I206" s="293"/>
      <c r="J206" s="293"/>
      <c r="K206" s="293"/>
      <c r="L206" s="293"/>
      <c r="M206" s="293"/>
      <c r="N206" s="293"/>
      <c r="O206" s="293"/>
      <c r="P206" s="293"/>
      <c r="Q206" s="293"/>
      <c r="R206" s="293"/>
      <c r="S206" s="293"/>
      <c r="T206" s="293"/>
      <c r="U206" s="293"/>
      <c r="V206" s="293"/>
      <c r="W206" s="293"/>
      <c r="X206" s="293"/>
      <c r="Y206" s="293"/>
      <c r="Z206" s="293"/>
    </row>
    <row r="207" spans="1:26" ht="12" customHeight="1">
      <c r="A207" s="293"/>
      <c r="B207" s="293"/>
      <c r="C207" s="293"/>
      <c r="D207" s="293"/>
      <c r="E207" s="293"/>
      <c r="F207" s="293"/>
      <c r="G207" s="294"/>
      <c r="H207" s="293"/>
      <c r="I207" s="293"/>
      <c r="J207" s="293"/>
      <c r="K207" s="293"/>
      <c r="L207" s="293"/>
      <c r="M207" s="293"/>
      <c r="N207" s="293"/>
      <c r="O207" s="293"/>
      <c r="P207" s="293"/>
      <c r="Q207" s="293"/>
      <c r="R207" s="293"/>
      <c r="S207" s="293"/>
      <c r="T207" s="293"/>
      <c r="U207" s="293"/>
      <c r="V207" s="293"/>
      <c r="W207" s="293"/>
      <c r="X207" s="293"/>
      <c r="Y207" s="293"/>
      <c r="Z207" s="293"/>
    </row>
    <row r="208" spans="1:26" ht="12" customHeight="1">
      <c r="A208" s="293"/>
      <c r="B208" s="293"/>
      <c r="C208" s="293"/>
      <c r="D208" s="293"/>
      <c r="E208" s="293"/>
      <c r="F208" s="293"/>
      <c r="G208" s="294"/>
      <c r="H208" s="293"/>
      <c r="I208" s="293"/>
      <c r="J208" s="293"/>
      <c r="K208" s="293"/>
      <c r="L208" s="293"/>
      <c r="M208" s="293"/>
      <c r="N208" s="293"/>
      <c r="O208" s="293"/>
      <c r="P208" s="293"/>
      <c r="Q208" s="293"/>
      <c r="R208" s="293"/>
      <c r="S208" s="293"/>
      <c r="T208" s="293"/>
      <c r="U208" s="293"/>
      <c r="V208" s="293"/>
      <c r="W208" s="293"/>
      <c r="X208" s="293"/>
      <c r="Y208" s="293"/>
      <c r="Z208" s="293"/>
    </row>
    <row r="209" spans="1:26" ht="12" customHeight="1">
      <c r="A209" s="293"/>
      <c r="B209" s="293"/>
      <c r="C209" s="293"/>
      <c r="D209" s="293"/>
      <c r="E209" s="293"/>
      <c r="F209" s="293"/>
      <c r="G209" s="294"/>
      <c r="H209" s="293"/>
      <c r="I209" s="293"/>
      <c r="J209" s="293"/>
      <c r="K209" s="293"/>
      <c r="L209" s="293"/>
      <c r="M209" s="293"/>
      <c r="N209" s="293"/>
      <c r="O209" s="293"/>
      <c r="P209" s="293"/>
      <c r="Q209" s="293"/>
      <c r="R209" s="293"/>
      <c r="S209" s="293"/>
      <c r="T209" s="293"/>
      <c r="U209" s="293"/>
      <c r="V209" s="293"/>
      <c r="W209" s="293"/>
      <c r="X209" s="293"/>
      <c r="Y209" s="293"/>
      <c r="Z209" s="293"/>
    </row>
    <row r="210" spans="1:26" ht="12" customHeight="1">
      <c r="A210" s="293"/>
      <c r="B210" s="293"/>
      <c r="C210" s="293"/>
      <c r="D210" s="293"/>
      <c r="E210" s="293"/>
      <c r="F210" s="293"/>
      <c r="G210" s="294"/>
      <c r="H210" s="293"/>
      <c r="I210" s="293"/>
      <c r="J210" s="293"/>
      <c r="K210" s="293"/>
      <c r="L210" s="293"/>
      <c r="M210" s="293"/>
      <c r="N210" s="293"/>
      <c r="O210" s="293"/>
      <c r="P210" s="293"/>
      <c r="Q210" s="293"/>
      <c r="R210" s="293"/>
      <c r="S210" s="293"/>
      <c r="T210" s="293"/>
      <c r="U210" s="293"/>
      <c r="V210" s="293"/>
      <c r="W210" s="293"/>
      <c r="X210" s="293"/>
      <c r="Y210" s="293"/>
      <c r="Z210" s="293"/>
    </row>
    <row r="211" spans="1:26" ht="12" customHeight="1">
      <c r="A211" s="293"/>
      <c r="B211" s="293"/>
      <c r="C211" s="293"/>
      <c r="D211" s="293"/>
      <c r="E211" s="293"/>
      <c r="F211" s="293"/>
      <c r="G211" s="294"/>
      <c r="H211" s="293"/>
      <c r="I211" s="293"/>
      <c r="J211" s="293"/>
      <c r="K211" s="293"/>
      <c r="L211" s="293"/>
      <c r="M211" s="293"/>
      <c r="N211" s="293"/>
      <c r="O211" s="293"/>
      <c r="P211" s="293"/>
      <c r="Q211" s="293"/>
      <c r="R211" s="293"/>
      <c r="S211" s="293"/>
      <c r="T211" s="293"/>
      <c r="U211" s="293"/>
      <c r="V211" s="293"/>
      <c r="W211" s="293"/>
      <c r="X211" s="293"/>
      <c r="Y211" s="293"/>
      <c r="Z211" s="293"/>
    </row>
    <row r="212" spans="1:26" ht="12" customHeight="1">
      <c r="A212" s="293"/>
      <c r="B212" s="293"/>
      <c r="C212" s="293"/>
      <c r="D212" s="293"/>
      <c r="E212" s="293"/>
      <c r="F212" s="293"/>
      <c r="G212" s="294"/>
      <c r="H212" s="293"/>
      <c r="I212" s="293"/>
      <c r="J212" s="293"/>
      <c r="K212" s="293"/>
      <c r="L212" s="293"/>
      <c r="M212" s="293"/>
      <c r="N212" s="293"/>
      <c r="O212" s="293"/>
      <c r="P212" s="293"/>
      <c r="Q212" s="293"/>
      <c r="R212" s="293"/>
      <c r="S212" s="293"/>
      <c r="T212" s="293"/>
      <c r="U212" s="293"/>
      <c r="V212" s="293"/>
      <c r="W212" s="293"/>
      <c r="X212" s="293"/>
      <c r="Y212" s="293"/>
      <c r="Z212" s="293"/>
    </row>
    <row r="213" spans="1:26" ht="12" customHeight="1">
      <c r="A213" s="293"/>
      <c r="B213" s="293"/>
      <c r="C213" s="293"/>
      <c r="D213" s="293"/>
      <c r="E213" s="293"/>
      <c r="F213" s="293"/>
      <c r="G213" s="294"/>
      <c r="H213" s="293"/>
      <c r="I213" s="293"/>
      <c r="J213" s="293"/>
      <c r="K213" s="293"/>
      <c r="L213" s="293"/>
      <c r="M213" s="293"/>
      <c r="N213" s="293"/>
      <c r="O213" s="293"/>
      <c r="P213" s="293"/>
      <c r="Q213" s="293"/>
      <c r="R213" s="293"/>
      <c r="S213" s="293"/>
      <c r="T213" s="293"/>
      <c r="U213" s="293"/>
      <c r="V213" s="293"/>
      <c r="W213" s="293"/>
      <c r="X213" s="293"/>
      <c r="Y213" s="293"/>
      <c r="Z213" s="293"/>
    </row>
    <row r="214" spans="1:26" ht="12" customHeight="1">
      <c r="A214" s="293"/>
      <c r="B214" s="293"/>
      <c r="C214" s="293"/>
      <c r="D214" s="293"/>
      <c r="E214" s="293"/>
      <c r="F214" s="293"/>
      <c r="G214" s="294"/>
      <c r="H214" s="293"/>
      <c r="I214" s="293"/>
      <c r="J214" s="293"/>
      <c r="K214" s="293"/>
      <c r="L214" s="293"/>
      <c r="M214" s="293"/>
      <c r="N214" s="293"/>
      <c r="O214" s="293"/>
      <c r="P214" s="293"/>
      <c r="Q214" s="293"/>
      <c r="R214" s="293"/>
      <c r="S214" s="293"/>
      <c r="T214" s="293"/>
      <c r="U214" s="293"/>
      <c r="V214" s="293"/>
      <c r="W214" s="293"/>
      <c r="X214" s="293"/>
      <c r="Y214" s="293"/>
      <c r="Z214" s="293"/>
    </row>
    <row r="215" spans="1:26" ht="12" customHeight="1">
      <c r="A215" s="293"/>
      <c r="B215" s="293"/>
      <c r="C215" s="293"/>
      <c r="D215" s="293"/>
      <c r="E215" s="293"/>
      <c r="F215" s="293"/>
      <c r="G215" s="294"/>
      <c r="H215" s="293"/>
      <c r="I215" s="293"/>
      <c r="J215" s="293"/>
      <c r="K215" s="293"/>
      <c r="L215" s="293"/>
      <c r="M215" s="293"/>
      <c r="N215" s="293"/>
      <c r="O215" s="293"/>
      <c r="P215" s="293"/>
      <c r="Q215" s="293"/>
      <c r="R215" s="293"/>
      <c r="S215" s="293"/>
      <c r="T215" s="293"/>
      <c r="U215" s="293"/>
      <c r="V215" s="293"/>
      <c r="W215" s="293"/>
      <c r="X215" s="293"/>
      <c r="Y215" s="293"/>
      <c r="Z215" s="293"/>
    </row>
    <row r="216" spans="1:26" ht="12" customHeight="1">
      <c r="A216" s="293"/>
      <c r="B216" s="293"/>
      <c r="C216" s="293"/>
      <c r="D216" s="293"/>
      <c r="E216" s="293"/>
      <c r="F216" s="293"/>
      <c r="G216" s="294"/>
      <c r="H216" s="293"/>
      <c r="I216" s="293"/>
      <c r="J216" s="293"/>
      <c r="K216" s="293"/>
      <c r="L216" s="293"/>
      <c r="M216" s="293"/>
      <c r="N216" s="293"/>
      <c r="O216" s="293"/>
      <c r="P216" s="293"/>
      <c r="Q216" s="293"/>
      <c r="R216" s="293"/>
      <c r="S216" s="293"/>
      <c r="T216" s="293"/>
      <c r="U216" s="293"/>
      <c r="V216" s="293"/>
      <c r="W216" s="293"/>
      <c r="X216" s="293"/>
      <c r="Y216" s="293"/>
      <c r="Z216" s="293"/>
    </row>
    <row r="217" spans="1:26" ht="12" customHeight="1">
      <c r="A217" s="293"/>
      <c r="B217" s="293"/>
      <c r="C217" s="293"/>
      <c r="D217" s="293"/>
      <c r="E217" s="293"/>
      <c r="F217" s="293"/>
      <c r="G217" s="294"/>
      <c r="H217" s="293"/>
      <c r="I217" s="293"/>
      <c r="J217" s="293"/>
      <c r="K217" s="293"/>
      <c r="L217" s="293"/>
      <c r="M217" s="293"/>
      <c r="N217" s="293"/>
      <c r="O217" s="293"/>
      <c r="P217" s="293"/>
      <c r="Q217" s="293"/>
      <c r="R217" s="293"/>
      <c r="S217" s="293"/>
      <c r="T217" s="293"/>
      <c r="U217" s="293"/>
      <c r="V217" s="293"/>
      <c r="W217" s="293"/>
      <c r="X217" s="293"/>
      <c r="Y217" s="293"/>
      <c r="Z217" s="293"/>
    </row>
    <row r="218" spans="1:26" ht="12" customHeight="1">
      <c r="A218" s="293"/>
      <c r="B218" s="293"/>
      <c r="C218" s="293"/>
      <c r="D218" s="293"/>
      <c r="E218" s="293"/>
      <c r="F218" s="293"/>
      <c r="G218" s="294"/>
      <c r="H218" s="293"/>
      <c r="I218" s="293"/>
      <c r="J218" s="293"/>
      <c r="K218" s="293"/>
      <c r="L218" s="293"/>
      <c r="M218" s="293"/>
      <c r="N218" s="293"/>
      <c r="O218" s="293"/>
      <c r="P218" s="293"/>
      <c r="Q218" s="293"/>
      <c r="R218" s="293"/>
      <c r="S218" s="293"/>
      <c r="T218" s="293"/>
      <c r="U218" s="293"/>
      <c r="V218" s="293"/>
      <c r="W218" s="293"/>
      <c r="X218" s="293"/>
      <c r="Y218" s="293"/>
      <c r="Z218" s="293"/>
    </row>
    <row r="219" spans="1:26" ht="12" customHeight="1">
      <c r="A219" s="293"/>
      <c r="B219" s="293"/>
      <c r="C219" s="293"/>
      <c r="D219" s="293"/>
      <c r="E219" s="293"/>
      <c r="F219" s="293"/>
      <c r="G219" s="294"/>
      <c r="H219" s="293"/>
      <c r="I219" s="293"/>
      <c r="J219" s="293"/>
      <c r="K219" s="293"/>
      <c r="L219" s="293"/>
      <c r="M219" s="293"/>
      <c r="N219" s="293"/>
      <c r="O219" s="293"/>
      <c r="P219" s="293"/>
      <c r="Q219" s="293"/>
      <c r="R219" s="293"/>
      <c r="S219" s="293"/>
      <c r="T219" s="293"/>
      <c r="U219" s="293"/>
      <c r="V219" s="293"/>
      <c r="W219" s="293"/>
      <c r="X219" s="293"/>
      <c r="Y219" s="293"/>
      <c r="Z219" s="293"/>
    </row>
    <row r="220" spans="1:26" ht="12" customHeight="1">
      <c r="A220" s="293"/>
      <c r="B220" s="293"/>
      <c r="C220" s="293"/>
      <c r="D220" s="293"/>
      <c r="E220" s="293"/>
      <c r="F220" s="293"/>
      <c r="G220" s="294"/>
      <c r="H220" s="293"/>
      <c r="I220" s="293"/>
      <c r="J220" s="293"/>
      <c r="K220" s="293"/>
      <c r="L220" s="293"/>
      <c r="M220" s="293"/>
      <c r="N220" s="293"/>
      <c r="O220" s="293"/>
      <c r="P220" s="293"/>
      <c r="Q220" s="293"/>
      <c r="R220" s="293"/>
      <c r="S220" s="293"/>
      <c r="T220" s="293"/>
      <c r="U220" s="293"/>
      <c r="V220" s="293"/>
      <c r="W220" s="293"/>
      <c r="X220" s="293"/>
      <c r="Y220" s="293"/>
      <c r="Z220" s="293"/>
    </row>
    <row r="221" spans="1:26" ht="12" customHeight="1">
      <c r="A221" s="293"/>
      <c r="B221" s="293"/>
      <c r="C221" s="293"/>
      <c r="D221" s="293"/>
      <c r="E221" s="293"/>
      <c r="F221" s="293"/>
      <c r="G221" s="294"/>
      <c r="H221" s="293"/>
      <c r="I221" s="293"/>
      <c r="J221" s="293"/>
      <c r="K221" s="293"/>
      <c r="L221" s="293"/>
      <c r="M221" s="293"/>
      <c r="N221" s="293"/>
      <c r="O221" s="293"/>
      <c r="P221" s="293"/>
      <c r="Q221" s="293"/>
      <c r="R221" s="293"/>
      <c r="S221" s="293"/>
      <c r="T221" s="293"/>
      <c r="U221" s="293"/>
      <c r="V221" s="293"/>
      <c r="W221" s="293"/>
      <c r="X221" s="293"/>
      <c r="Y221" s="293"/>
      <c r="Z221" s="293"/>
    </row>
    <row r="222" spans="1:26" ht="12" customHeight="1">
      <c r="A222" s="293"/>
      <c r="B222" s="293"/>
      <c r="C222" s="293"/>
      <c r="D222" s="293"/>
      <c r="E222" s="293"/>
      <c r="F222" s="293"/>
      <c r="G222" s="294"/>
      <c r="H222" s="293"/>
      <c r="I222" s="293"/>
      <c r="J222" s="293"/>
      <c r="K222" s="293"/>
      <c r="L222" s="293"/>
      <c r="M222" s="293"/>
      <c r="N222" s="293"/>
      <c r="O222" s="293"/>
      <c r="P222" s="293"/>
      <c r="Q222" s="293"/>
      <c r="R222" s="293"/>
      <c r="S222" s="293"/>
      <c r="T222" s="293"/>
      <c r="U222" s="293"/>
      <c r="V222" s="293"/>
      <c r="W222" s="293"/>
      <c r="X222" s="293"/>
      <c r="Y222" s="293"/>
      <c r="Z222" s="293"/>
    </row>
    <row r="223" spans="1:26" ht="12" customHeight="1">
      <c r="A223" s="293"/>
      <c r="B223" s="293"/>
      <c r="C223" s="293"/>
      <c r="D223" s="293"/>
      <c r="E223" s="293"/>
      <c r="F223" s="293"/>
      <c r="G223" s="294"/>
      <c r="H223" s="293"/>
      <c r="I223" s="293"/>
      <c r="J223" s="293"/>
      <c r="K223" s="293"/>
      <c r="L223" s="293"/>
      <c r="M223" s="293"/>
      <c r="N223" s="293"/>
      <c r="O223" s="293"/>
      <c r="P223" s="293"/>
      <c r="Q223" s="293"/>
      <c r="R223" s="293"/>
      <c r="S223" s="293"/>
      <c r="T223" s="293"/>
      <c r="U223" s="293"/>
      <c r="V223" s="293"/>
      <c r="W223" s="293"/>
      <c r="X223" s="293"/>
      <c r="Y223" s="293"/>
      <c r="Z223" s="293"/>
    </row>
    <row r="224" spans="1:26" ht="12" customHeight="1">
      <c r="A224" s="293"/>
      <c r="B224" s="293"/>
      <c r="C224" s="293"/>
      <c r="D224" s="293"/>
      <c r="E224" s="293"/>
      <c r="F224" s="293"/>
      <c r="G224" s="294"/>
      <c r="H224" s="293"/>
      <c r="I224" s="293"/>
      <c r="J224" s="293"/>
      <c r="K224" s="293"/>
      <c r="L224" s="293"/>
      <c r="M224" s="293"/>
      <c r="N224" s="293"/>
      <c r="O224" s="293"/>
      <c r="P224" s="293"/>
      <c r="Q224" s="293"/>
      <c r="R224" s="293"/>
      <c r="S224" s="293"/>
      <c r="T224" s="293"/>
      <c r="U224" s="293"/>
      <c r="V224" s="293"/>
      <c r="W224" s="293"/>
      <c r="X224" s="293"/>
      <c r="Y224" s="293"/>
      <c r="Z224" s="293"/>
    </row>
    <row r="225" spans="1:26" ht="12" customHeight="1">
      <c r="A225" s="293"/>
      <c r="B225" s="293"/>
      <c r="C225" s="293"/>
      <c r="D225" s="293"/>
      <c r="E225" s="293"/>
      <c r="F225" s="293"/>
      <c r="G225" s="294"/>
      <c r="H225" s="293"/>
      <c r="I225" s="293"/>
      <c r="J225" s="293"/>
      <c r="K225" s="293"/>
      <c r="L225" s="293"/>
      <c r="M225" s="293"/>
      <c r="N225" s="293"/>
      <c r="O225" s="293"/>
      <c r="P225" s="293"/>
      <c r="Q225" s="293"/>
      <c r="R225" s="293"/>
      <c r="S225" s="293"/>
      <c r="T225" s="293"/>
      <c r="U225" s="293"/>
      <c r="V225" s="293"/>
      <c r="W225" s="293"/>
      <c r="X225" s="293"/>
      <c r="Y225" s="293"/>
      <c r="Z225" s="293"/>
    </row>
    <row r="226" spans="1:26" ht="12" customHeight="1">
      <c r="A226" s="293"/>
      <c r="B226" s="293"/>
      <c r="C226" s="293"/>
      <c r="D226" s="293"/>
      <c r="E226" s="293"/>
      <c r="F226" s="293"/>
      <c r="G226" s="294"/>
      <c r="H226" s="293"/>
      <c r="I226" s="293"/>
      <c r="J226" s="293"/>
      <c r="K226" s="293"/>
      <c r="L226" s="293"/>
      <c r="M226" s="293"/>
      <c r="N226" s="293"/>
      <c r="O226" s="293"/>
      <c r="P226" s="293"/>
      <c r="Q226" s="293"/>
      <c r="R226" s="293"/>
      <c r="S226" s="293"/>
      <c r="T226" s="293"/>
      <c r="U226" s="293"/>
      <c r="V226" s="293"/>
      <c r="W226" s="293"/>
      <c r="X226" s="293"/>
      <c r="Y226" s="293"/>
      <c r="Z226" s="293"/>
    </row>
    <row r="227" spans="1:26" ht="12" customHeight="1">
      <c r="A227" s="293"/>
      <c r="B227" s="293"/>
      <c r="C227" s="293"/>
      <c r="D227" s="293"/>
      <c r="E227" s="293"/>
      <c r="F227" s="293"/>
      <c r="G227" s="294"/>
      <c r="H227" s="293"/>
      <c r="I227" s="293"/>
      <c r="J227" s="293"/>
      <c r="K227" s="293"/>
      <c r="L227" s="293"/>
      <c r="M227" s="293"/>
      <c r="N227" s="293"/>
      <c r="O227" s="293"/>
      <c r="P227" s="293"/>
      <c r="Q227" s="293"/>
      <c r="R227" s="293"/>
      <c r="S227" s="293"/>
      <c r="T227" s="293"/>
      <c r="U227" s="293"/>
      <c r="V227" s="293"/>
      <c r="W227" s="293"/>
      <c r="X227" s="293"/>
      <c r="Y227" s="293"/>
      <c r="Z227" s="293"/>
    </row>
    <row r="228" spans="1:26" ht="12" customHeight="1">
      <c r="A228" s="293"/>
      <c r="B228" s="293"/>
      <c r="C228" s="293"/>
      <c r="D228" s="293"/>
      <c r="E228" s="293"/>
      <c r="F228" s="293"/>
      <c r="G228" s="294"/>
      <c r="H228" s="293"/>
      <c r="I228" s="293"/>
      <c r="J228" s="293"/>
      <c r="K228" s="293"/>
      <c r="L228" s="293"/>
      <c r="M228" s="293"/>
      <c r="N228" s="293"/>
      <c r="O228" s="293"/>
      <c r="P228" s="293"/>
      <c r="Q228" s="293"/>
      <c r="R228" s="293"/>
      <c r="S228" s="293"/>
      <c r="T228" s="293"/>
      <c r="U228" s="293"/>
      <c r="V228" s="293"/>
      <c r="W228" s="293"/>
      <c r="X228" s="293"/>
      <c r="Y228" s="293"/>
      <c r="Z228" s="293"/>
    </row>
    <row r="229" spans="1:26" ht="12" customHeight="1">
      <c r="A229" s="293"/>
      <c r="B229" s="293"/>
      <c r="C229" s="293"/>
      <c r="D229" s="293"/>
      <c r="E229" s="293"/>
      <c r="F229" s="293"/>
      <c r="G229" s="294"/>
      <c r="H229" s="293"/>
      <c r="I229" s="293"/>
      <c r="J229" s="293"/>
      <c r="K229" s="293"/>
      <c r="L229" s="293"/>
      <c r="M229" s="293"/>
      <c r="N229" s="293"/>
      <c r="O229" s="293"/>
      <c r="P229" s="293"/>
      <c r="Q229" s="293"/>
      <c r="R229" s="293"/>
      <c r="S229" s="293"/>
      <c r="T229" s="293"/>
      <c r="U229" s="293"/>
      <c r="V229" s="293"/>
      <c r="W229" s="293"/>
      <c r="X229" s="293"/>
      <c r="Y229" s="293"/>
      <c r="Z229" s="293"/>
    </row>
    <row r="230" spans="1:26" ht="12" customHeight="1">
      <c r="A230" s="293"/>
      <c r="B230" s="293"/>
      <c r="C230" s="293"/>
      <c r="D230" s="293"/>
      <c r="E230" s="293"/>
      <c r="F230" s="293"/>
      <c r="G230" s="294"/>
      <c r="H230" s="293"/>
      <c r="I230" s="293"/>
      <c r="J230" s="293"/>
      <c r="K230" s="293"/>
      <c r="L230" s="293"/>
      <c r="M230" s="293"/>
      <c r="N230" s="293"/>
      <c r="O230" s="293"/>
      <c r="P230" s="293"/>
      <c r="Q230" s="293"/>
      <c r="R230" s="293"/>
      <c r="S230" s="293"/>
      <c r="T230" s="293"/>
      <c r="U230" s="293"/>
      <c r="V230" s="293"/>
      <c r="W230" s="293"/>
      <c r="X230" s="293"/>
      <c r="Y230" s="293"/>
      <c r="Z230" s="293"/>
    </row>
    <row r="231" spans="1:26" ht="12" customHeight="1">
      <c r="A231" s="293"/>
      <c r="B231" s="293"/>
      <c r="C231" s="293"/>
      <c r="D231" s="293"/>
      <c r="E231" s="293"/>
      <c r="F231" s="293"/>
      <c r="G231" s="294"/>
      <c r="H231" s="293"/>
      <c r="I231" s="293"/>
      <c r="J231" s="293"/>
      <c r="K231" s="293"/>
      <c r="L231" s="293"/>
      <c r="M231" s="293"/>
      <c r="N231" s="293"/>
      <c r="O231" s="293"/>
      <c r="P231" s="293"/>
      <c r="Q231" s="293"/>
      <c r="R231" s="293"/>
      <c r="S231" s="293"/>
      <c r="T231" s="293"/>
      <c r="U231" s="293"/>
      <c r="V231" s="293"/>
      <c r="W231" s="293"/>
      <c r="X231" s="293"/>
      <c r="Y231" s="293"/>
      <c r="Z231" s="293"/>
    </row>
    <row r="232" spans="1:26" ht="12" customHeight="1">
      <c r="A232" s="293"/>
      <c r="B232" s="293"/>
      <c r="C232" s="293"/>
      <c r="D232" s="293"/>
      <c r="E232" s="293"/>
      <c r="F232" s="293"/>
      <c r="G232" s="294"/>
      <c r="H232" s="293"/>
      <c r="I232" s="293"/>
      <c r="J232" s="293"/>
      <c r="K232" s="293"/>
      <c r="L232" s="293"/>
      <c r="M232" s="293"/>
      <c r="N232" s="293"/>
      <c r="O232" s="293"/>
      <c r="P232" s="293"/>
      <c r="Q232" s="293"/>
      <c r="R232" s="293"/>
      <c r="S232" s="293"/>
      <c r="T232" s="293"/>
      <c r="U232" s="293"/>
      <c r="V232" s="293"/>
      <c r="W232" s="293"/>
      <c r="X232" s="293"/>
      <c r="Y232" s="293"/>
      <c r="Z232" s="293"/>
    </row>
    <row r="233" spans="1:26" ht="12" customHeight="1">
      <c r="A233" s="293"/>
      <c r="B233" s="293"/>
      <c r="C233" s="293"/>
      <c r="D233" s="293"/>
      <c r="E233" s="293"/>
      <c r="F233" s="293"/>
      <c r="G233" s="294"/>
      <c r="H233" s="293"/>
      <c r="I233" s="293"/>
      <c r="J233" s="293"/>
      <c r="K233" s="293"/>
      <c r="L233" s="293"/>
      <c r="M233" s="293"/>
      <c r="N233" s="293"/>
      <c r="O233" s="293"/>
      <c r="P233" s="293"/>
      <c r="Q233" s="293"/>
      <c r="R233" s="293"/>
      <c r="S233" s="293"/>
      <c r="T233" s="293"/>
      <c r="U233" s="293"/>
      <c r="V233" s="293"/>
      <c r="W233" s="293"/>
      <c r="X233" s="293"/>
      <c r="Y233" s="293"/>
      <c r="Z233" s="293"/>
    </row>
    <row r="234" spans="1:26" ht="12" customHeight="1">
      <c r="A234" s="293"/>
      <c r="B234" s="293"/>
      <c r="C234" s="293"/>
      <c r="D234" s="293"/>
      <c r="E234" s="293"/>
      <c r="F234" s="293"/>
      <c r="G234" s="294"/>
      <c r="H234" s="293"/>
      <c r="I234" s="293"/>
      <c r="J234" s="293"/>
      <c r="K234" s="293"/>
      <c r="L234" s="293"/>
      <c r="M234" s="293"/>
      <c r="N234" s="293"/>
      <c r="O234" s="293"/>
      <c r="P234" s="293"/>
      <c r="Q234" s="293"/>
      <c r="R234" s="293"/>
      <c r="S234" s="293"/>
      <c r="T234" s="293"/>
      <c r="U234" s="293"/>
      <c r="V234" s="293"/>
      <c r="W234" s="293"/>
      <c r="X234" s="293"/>
      <c r="Y234" s="293"/>
      <c r="Z234" s="293"/>
    </row>
    <row r="235" spans="1:26" ht="12" customHeight="1">
      <c r="A235" s="293"/>
      <c r="B235" s="293"/>
      <c r="C235" s="293"/>
      <c r="D235" s="293"/>
      <c r="E235" s="293"/>
      <c r="F235" s="293"/>
      <c r="G235" s="294"/>
      <c r="H235" s="293"/>
      <c r="I235" s="293"/>
      <c r="J235" s="293"/>
      <c r="K235" s="293"/>
      <c r="L235" s="293"/>
      <c r="M235" s="293"/>
      <c r="N235" s="293"/>
      <c r="O235" s="293"/>
      <c r="P235" s="293"/>
      <c r="Q235" s="293"/>
      <c r="R235" s="293"/>
      <c r="S235" s="293"/>
      <c r="T235" s="293"/>
      <c r="U235" s="293"/>
      <c r="V235" s="293"/>
      <c r="W235" s="293"/>
      <c r="X235" s="293"/>
      <c r="Y235" s="293"/>
      <c r="Z235" s="293"/>
    </row>
    <row r="236" spans="1:26" ht="12" customHeight="1">
      <c r="A236" s="293"/>
      <c r="B236" s="293"/>
      <c r="C236" s="293"/>
      <c r="D236" s="293"/>
      <c r="E236" s="293"/>
      <c r="F236" s="293"/>
      <c r="G236" s="294"/>
      <c r="H236" s="293"/>
      <c r="I236" s="293"/>
      <c r="J236" s="293"/>
      <c r="K236" s="293"/>
      <c r="L236" s="293"/>
      <c r="M236" s="293"/>
      <c r="N236" s="293"/>
      <c r="O236" s="293"/>
      <c r="P236" s="293"/>
      <c r="Q236" s="293"/>
      <c r="R236" s="293"/>
      <c r="S236" s="293"/>
      <c r="T236" s="293"/>
      <c r="U236" s="293"/>
      <c r="V236" s="293"/>
      <c r="W236" s="293"/>
      <c r="X236" s="293"/>
      <c r="Y236" s="293"/>
      <c r="Z236" s="293"/>
    </row>
    <row r="237" spans="1:26" ht="12" customHeight="1">
      <c r="A237" s="293"/>
      <c r="B237" s="293"/>
      <c r="C237" s="293"/>
      <c r="D237" s="293"/>
      <c r="E237" s="293"/>
      <c r="F237" s="293"/>
      <c r="G237" s="294"/>
      <c r="H237" s="293"/>
      <c r="I237" s="293"/>
      <c r="J237" s="293"/>
      <c r="K237" s="293"/>
      <c r="L237" s="293"/>
      <c r="M237" s="293"/>
      <c r="N237" s="293"/>
      <c r="O237" s="293"/>
      <c r="P237" s="293"/>
      <c r="Q237" s="293"/>
      <c r="R237" s="293"/>
      <c r="S237" s="293"/>
      <c r="T237" s="293"/>
      <c r="U237" s="293"/>
      <c r="V237" s="293"/>
      <c r="W237" s="293"/>
      <c r="X237" s="293"/>
      <c r="Y237" s="293"/>
      <c r="Z237" s="293"/>
    </row>
    <row r="238" spans="1:26" ht="12" customHeight="1">
      <c r="A238" s="293"/>
      <c r="B238" s="293"/>
      <c r="C238" s="293"/>
      <c r="D238" s="293"/>
      <c r="E238" s="293"/>
      <c r="F238" s="293"/>
      <c r="G238" s="294"/>
      <c r="H238" s="293"/>
      <c r="I238" s="293"/>
      <c r="J238" s="293"/>
      <c r="K238" s="293"/>
      <c r="L238" s="293"/>
      <c r="M238" s="293"/>
      <c r="N238" s="293"/>
      <c r="O238" s="293"/>
      <c r="P238" s="293"/>
      <c r="Q238" s="293"/>
      <c r="R238" s="293"/>
      <c r="S238" s="293"/>
      <c r="T238" s="293"/>
      <c r="U238" s="293"/>
      <c r="V238" s="293"/>
      <c r="W238" s="293"/>
      <c r="X238" s="293"/>
      <c r="Y238" s="293"/>
      <c r="Z238" s="293"/>
    </row>
    <row r="239" spans="1:26" ht="12" customHeight="1">
      <c r="A239" s="293"/>
      <c r="B239" s="293"/>
      <c r="C239" s="293"/>
      <c r="D239" s="293"/>
      <c r="E239" s="293"/>
      <c r="F239" s="293"/>
      <c r="G239" s="294"/>
      <c r="H239" s="293"/>
      <c r="I239" s="293"/>
      <c r="J239" s="293"/>
      <c r="K239" s="293"/>
      <c r="L239" s="293"/>
      <c r="M239" s="293"/>
      <c r="N239" s="293"/>
      <c r="O239" s="293"/>
      <c r="P239" s="293"/>
      <c r="Q239" s="293"/>
      <c r="R239" s="293"/>
      <c r="S239" s="293"/>
      <c r="T239" s="293"/>
      <c r="U239" s="293"/>
      <c r="V239" s="293"/>
      <c r="W239" s="293"/>
      <c r="X239" s="293"/>
      <c r="Y239" s="293"/>
      <c r="Z239" s="293"/>
    </row>
    <row r="240" spans="1:26" ht="12" customHeight="1">
      <c r="A240" s="293"/>
      <c r="B240" s="293"/>
      <c r="C240" s="293"/>
      <c r="D240" s="293"/>
      <c r="E240" s="293"/>
      <c r="F240" s="293"/>
      <c r="G240" s="294"/>
      <c r="H240" s="293"/>
      <c r="I240" s="293"/>
      <c r="J240" s="293"/>
      <c r="K240" s="293"/>
      <c r="L240" s="293"/>
      <c r="M240" s="293"/>
      <c r="N240" s="293"/>
      <c r="O240" s="293"/>
      <c r="P240" s="293"/>
      <c r="Q240" s="293"/>
      <c r="R240" s="293"/>
      <c r="S240" s="293"/>
      <c r="T240" s="293"/>
      <c r="U240" s="293"/>
      <c r="V240" s="293"/>
      <c r="W240" s="293"/>
      <c r="X240" s="293"/>
      <c r="Y240" s="293"/>
      <c r="Z240" s="293"/>
    </row>
    <row r="241" spans="1:26" ht="12" customHeight="1">
      <c r="A241" s="293"/>
      <c r="B241" s="293"/>
      <c r="C241" s="293"/>
      <c r="D241" s="293"/>
      <c r="E241" s="293"/>
      <c r="F241" s="293"/>
      <c r="G241" s="294"/>
      <c r="H241" s="293"/>
      <c r="I241" s="293"/>
      <c r="J241" s="293"/>
      <c r="K241" s="293"/>
      <c r="L241" s="293"/>
      <c r="M241" s="293"/>
      <c r="N241" s="293"/>
      <c r="O241" s="293"/>
      <c r="P241" s="293"/>
      <c r="Q241" s="293"/>
      <c r="R241" s="293"/>
      <c r="S241" s="293"/>
      <c r="T241" s="293"/>
      <c r="U241" s="293"/>
      <c r="V241" s="293"/>
      <c r="W241" s="293"/>
      <c r="X241" s="293"/>
      <c r="Y241" s="293"/>
      <c r="Z241" s="293"/>
    </row>
    <row r="242" spans="1:26" ht="12" customHeight="1">
      <c r="A242" s="293"/>
      <c r="B242" s="293"/>
      <c r="C242" s="293"/>
      <c r="D242" s="293"/>
      <c r="E242" s="293"/>
      <c r="F242" s="293"/>
      <c r="G242" s="294"/>
      <c r="H242" s="293"/>
      <c r="I242" s="293"/>
      <c r="J242" s="293"/>
      <c r="K242" s="293"/>
      <c r="L242" s="293"/>
      <c r="M242" s="293"/>
      <c r="N242" s="293"/>
      <c r="O242" s="293"/>
      <c r="P242" s="293"/>
      <c r="Q242" s="293"/>
      <c r="R242" s="293"/>
      <c r="S242" s="293"/>
      <c r="T242" s="293"/>
      <c r="U242" s="293"/>
      <c r="V242" s="293"/>
      <c r="W242" s="293"/>
      <c r="X242" s="293"/>
      <c r="Y242" s="293"/>
      <c r="Z242" s="293"/>
    </row>
    <row r="243" spans="1:26" ht="12" customHeight="1">
      <c r="A243" s="293"/>
      <c r="B243" s="293"/>
      <c r="C243" s="293"/>
      <c r="D243" s="293"/>
      <c r="E243" s="293"/>
      <c r="F243" s="293"/>
      <c r="G243" s="294"/>
      <c r="H243" s="293"/>
      <c r="I243" s="293"/>
      <c r="J243" s="293"/>
      <c r="K243" s="293"/>
      <c r="L243" s="293"/>
      <c r="M243" s="293"/>
      <c r="N243" s="293"/>
      <c r="O243" s="293"/>
      <c r="P243" s="293"/>
      <c r="Q243" s="293"/>
      <c r="R243" s="293"/>
      <c r="S243" s="293"/>
      <c r="T243" s="293"/>
      <c r="U243" s="293"/>
      <c r="V243" s="293"/>
      <c r="W243" s="293"/>
      <c r="X243" s="293"/>
      <c r="Y243" s="293"/>
      <c r="Z243" s="293"/>
    </row>
    <row r="244" spans="1:26" ht="15.75" customHeight="1">
      <c r="A244" s="292"/>
      <c r="B244" s="292"/>
      <c r="C244" s="292"/>
      <c r="D244" s="292"/>
      <c r="E244" s="292"/>
      <c r="F244" s="292"/>
      <c r="G244" s="5"/>
      <c r="H244" s="292"/>
      <c r="I244" s="292"/>
      <c r="J244" s="292"/>
      <c r="K244" s="292"/>
      <c r="L244" s="292"/>
      <c r="M244" s="292"/>
      <c r="N244" s="292"/>
      <c r="O244" s="292"/>
      <c r="P244" s="292"/>
      <c r="Q244" s="292"/>
      <c r="R244" s="292"/>
      <c r="S244" s="292"/>
      <c r="T244" s="292"/>
      <c r="U244" s="292"/>
      <c r="V244" s="292"/>
      <c r="W244" s="292"/>
      <c r="X244" s="292"/>
      <c r="Y244" s="292"/>
      <c r="Z244" s="292"/>
    </row>
    <row r="245" spans="1:26" ht="15.75" customHeight="1">
      <c r="A245" s="292"/>
      <c r="B245" s="292"/>
      <c r="C245" s="292"/>
      <c r="D245" s="292"/>
      <c r="E245" s="292"/>
      <c r="F245" s="292"/>
      <c r="G245" s="5"/>
      <c r="H245" s="292"/>
      <c r="I245" s="292"/>
      <c r="J245" s="292"/>
      <c r="K245" s="292"/>
      <c r="L245" s="292"/>
      <c r="M245" s="292"/>
      <c r="N245" s="292"/>
      <c r="O245" s="292"/>
      <c r="P245" s="292"/>
      <c r="Q245" s="292"/>
      <c r="R245" s="292"/>
      <c r="S245" s="292"/>
      <c r="T245" s="292"/>
      <c r="U245" s="292"/>
      <c r="V245" s="292"/>
      <c r="W245" s="292"/>
      <c r="X245" s="292"/>
      <c r="Y245" s="292"/>
      <c r="Z245" s="292"/>
    </row>
    <row r="246" spans="1:26" ht="15.75" customHeight="1">
      <c r="A246" s="292"/>
      <c r="B246" s="292"/>
      <c r="C246" s="292"/>
      <c r="D246" s="292"/>
      <c r="E246" s="292"/>
      <c r="F246" s="292"/>
      <c r="G246" s="5"/>
      <c r="H246" s="292"/>
      <c r="I246" s="292"/>
      <c r="J246" s="292"/>
      <c r="K246" s="292"/>
      <c r="L246" s="292"/>
      <c r="M246" s="292"/>
      <c r="N246" s="292"/>
      <c r="O246" s="292"/>
      <c r="P246" s="292"/>
      <c r="Q246" s="292"/>
      <c r="R246" s="292"/>
      <c r="S246" s="292"/>
      <c r="T246" s="292"/>
      <c r="U246" s="292"/>
      <c r="V246" s="292"/>
      <c r="W246" s="292"/>
      <c r="X246" s="292"/>
      <c r="Y246" s="292"/>
      <c r="Z246" s="292"/>
    </row>
    <row r="247" spans="1:26" ht="15.75" customHeight="1">
      <c r="A247" s="292"/>
      <c r="B247" s="292"/>
      <c r="C247" s="292"/>
      <c r="D247" s="292"/>
      <c r="E247" s="292"/>
      <c r="F247" s="292"/>
      <c r="G247" s="5"/>
      <c r="H247" s="292"/>
      <c r="I247" s="292"/>
      <c r="J247" s="292"/>
      <c r="K247" s="292"/>
      <c r="L247" s="292"/>
      <c r="M247" s="292"/>
      <c r="N247" s="292"/>
      <c r="O247" s="292"/>
      <c r="P247" s="292"/>
      <c r="Q247" s="292"/>
      <c r="R247" s="292"/>
      <c r="S247" s="292"/>
      <c r="T247" s="292"/>
      <c r="U247" s="292"/>
      <c r="V247" s="292"/>
      <c r="W247" s="292"/>
      <c r="X247" s="292"/>
      <c r="Y247" s="292"/>
      <c r="Z247" s="292"/>
    </row>
    <row r="248" spans="1:26" ht="15.75" customHeight="1">
      <c r="A248" s="292"/>
      <c r="B248" s="292"/>
      <c r="C248" s="292"/>
      <c r="D248" s="292"/>
      <c r="E248" s="292"/>
      <c r="F248" s="292"/>
      <c r="G248" s="5"/>
      <c r="H248" s="292"/>
      <c r="I248" s="292"/>
      <c r="J248" s="292"/>
      <c r="K248" s="292"/>
      <c r="L248" s="292"/>
      <c r="M248" s="292"/>
      <c r="N248" s="292"/>
      <c r="O248" s="292"/>
      <c r="P248" s="292"/>
      <c r="Q248" s="292"/>
      <c r="R248" s="292"/>
      <c r="S248" s="292"/>
      <c r="T248" s="292"/>
      <c r="U248" s="292"/>
      <c r="V248" s="292"/>
      <c r="W248" s="292"/>
      <c r="X248" s="292"/>
      <c r="Y248" s="292"/>
      <c r="Z248" s="292"/>
    </row>
    <row r="249" spans="1:26" ht="15.75" customHeight="1">
      <c r="A249" s="292"/>
      <c r="B249" s="292"/>
      <c r="C249" s="292"/>
      <c r="D249" s="292"/>
      <c r="E249" s="292"/>
      <c r="F249" s="292"/>
      <c r="G249" s="5"/>
      <c r="H249" s="292"/>
      <c r="I249" s="292"/>
      <c r="J249" s="292"/>
      <c r="K249" s="292"/>
      <c r="L249" s="292"/>
      <c r="M249" s="292"/>
      <c r="N249" s="292"/>
      <c r="O249" s="292"/>
      <c r="P249" s="292"/>
      <c r="Q249" s="292"/>
      <c r="R249" s="292"/>
      <c r="S249" s="292"/>
      <c r="T249" s="292"/>
      <c r="U249" s="292"/>
      <c r="V249" s="292"/>
      <c r="W249" s="292"/>
      <c r="X249" s="292"/>
      <c r="Y249" s="292"/>
      <c r="Z249" s="292"/>
    </row>
    <row r="250" spans="1:26" ht="15.75" customHeight="1">
      <c r="A250" s="292"/>
      <c r="B250" s="292"/>
      <c r="C250" s="292"/>
      <c r="D250" s="292"/>
      <c r="E250" s="292"/>
      <c r="F250" s="292"/>
      <c r="G250" s="5"/>
      <c r="H250" s="292"/>
      <c r="I250" s="292"/>
      <c r="J250" s="292"/>
      <c r="K250" s="292"/>
      <c r="L250" s="292"/>
      <c r="M250" s="292"/>
      <c r="N250" s="292"/>
      <c r="O250" s="292"/>
      <c r="P250" s="292"/>
      <c r="Q250" s="292"/>
      <c r="R250" s="292"/>
      <c r="S250" s="292"/>
      <c r="T250" s="292"/>
      <c r="U250" s="292"/>
      <c r="V250" s="292"/>
      <c r="W250" s="292"/>
      <c r="X250" s="292"/>
      <c r="Y250" s="292"/>
      <c r="Z250" s="292"/>
    </row>
    <row r="251" spans="1:26" ht="15.75" customHeight="1">
      <c r="A251" s="292"/>
      <c r="B251" s="292"/>
      <c r="C251" s="292"/>
      <c r="D251" s="292"/>
      <c r="E251" s="292"/>
      <c r="F251" s="292"/>
      <c r="G251" s="5"/>
      <c r="H251" s="292"/>
      <c r="I251" s="292"/>
      <c r="J251" s="292"/>
      <c r="K251" s="292"/>
      <c r="L251" s="292"/>
      <c r="M251" s="292"/>
      <c r="N251" s="292"/>
      <c r="O251" s="292"/>
      <c r="P251" s="292"/>
      <c r="Q251" s="292"/>
      <c r="R251" s="292"/>
      <c r="S251" s="292"/>
      <c r="T251" s="292"/>
      <c r="U251" s="292"/>
      <c r="V251" s="292"/>
      <c r="W251" s="292"/>
      <c r="X251" s="292"/>
      <c r="Y251" s="292"/>
      <c r="Z251" s="292"/>
    </row>
    <row r="252" spans="1:26" ht="15.75" customHeight="1">
      <c r="A252" s="292"/>
      <c r="B252" s="292"/>
      <c r="C252" s="292"/>
      <c r="D252" s="292"/>
      <c r="E252" s="292"/>
      <c r="F252" s="292"/>
      <c r="G252" s="5"/>
      <c r="H252" s="292"/>
      <c r="I252" s="292"/>
      <c r="J252" s="292"/>
      <c r="K252" s="292"/>
      <c r="L252" s="292"/>
      <c r="M252" s="292"/>
      <c r="N252" s="292"/>
      <c r="O252" s="292"/>
      <c r="P252" s="292"/>
      <c r="Q252" s="292"/>
      <c r="R252" s="292"/>
      <c r="S252" s="292"/>
      <c r="T252" s="292"/>
      <c r="U252" s="292"/>
      <c r="V252" s="292"/>
      <c r="W252" s="292"/>
      <c r="X252" s="292"/>
      <c r="Y252" s="292"/>
      <c r="Z252" s="292"/>
    </row>
    <row r="253" spans="1:26" ht="15.75" customHeight="1">
      <c r="A253" s="292"/>
      <c r="B253" s="292"/>
      <c r="C253" s="292"/>
      <c r="D253" s="292"/>
      <c r="E253" s="292"/>
      <c r="F253" s="292"/>
      <c r="G253" s="5"/>
      <c r="H253" s="292"/>
      <c r="I253" s="292"/>
      <c r="J253" s="292"/>
      <c r="K253" s="292"/>
      <c r="L253" s="292"/>
      <c r="M253" s="292"/>
      <c r="N253" s="292"/>
      <c r="O253" s="292"/>
      <c r="P253" s="292"/>
      <c r="Q253" s="292"/>
      <c r="R253" s="292"/>
      <c r="S253" s="292"/>
      <c r="T253" s="292"/>
      <c r="U253" s="292"/>
      <c r="V253" s="292"/>
      <c r="W253" s="292"/>
      <c r="X253" s="292"/>
      <c r="Y253" s="292"/>
      <c r="Z253" s="292"/>
    </row>
    <row r="254" spans="1:26" ht="15.75" customHeight="1">
      <c r="A254" s="292"/>
      <c r="B254" s="292"/>
      <c r="C254" s="292"/>
      <c r="D254" s="292"/>
      <c r="E254" s="292"/>
      <c r="F254" s="292"/>
      <c r="G254" s="5"/>
      <c r="H254" s="292"/>
      <c r="I254" s="292"/>
      <c r="J254" s="292"/>
      <c r="K254" s="292"/>
      <c r="L254" s="292"/>
      <c r="M254" s="292"/>
      <c r="N254" s="292"/>
      <c r="O254" s="292"/>
      <c r="P254" s="292"/>
      <c r="Q254" s="292"/>
      <c r="R254" s="292"/>
      <c r="S254" s="292"/>
      <c r="T254" s="292"/>
      <c r="U254" s="292"/>
      <c r="V254" s="292"/>
      <c r="W254" s="292"/>
      <c r="X254" s="292"/>
      <c r="Y254" s="292"/>
      <c r="Z254" s="292"/>
    </row>
    <row r="255" spans="1:26" ht="15.75" customHeight="1">
      <c r="A255" s="292"/>
      <c r="B255" s="292"/>
      <c r="C255" s="292"/>
      <c r="D255" s="292"/>
      <c r="E255" s="292"/>
      <c r="F255" s="292"/>
      <c r="G255" s="5"/>
      <c r="H255" s="292"/>
      <c r="I255" s="292"/>
      <c r="J255" s="292"/>
      <c r="K255" s="292"/>
      <c r="L255" s="292"/>
      <c r="M255" s="292"/>
      <c r="N255" s="292"/>
      <c r="O255" s="292"/>
      <c r="P255" s="292"/>
      <c r="Q255" s="292"/>
      <c r="R255" s="292"/>
      <c r="S255" s="292"/>
      <c r="T255" s="292"/>
      <c r="U255" s="292"/>
      <c r="V255" s="292"/>
      <c r="W255" s="292"/>
      <c r="X255" s="292"/>
      <c r="Y255" s="292"/>
      <c r="Z255" s="292"/>
    </row>
    <row r="256" spans="1:26" ht="15.75" customHeight="1">
      <c r="A256" s="292"/>
      <c r="B256" s="292"/>
      <c r="C256" s="292"/>
      <c r="D256" s="292"/>
      <c r="E256" s="292"/>
      <c r="F256" s="292"/>
      <c r="G256" s="5"/>
      <c r="H256" s="292"/>
      <c r="I256" s="292"/>
      <c r="J256" s="292"/>
      <c r="K256" s="292"/>
      <c r="L256" s="292"/>
      <c r="M256" s="292"/>
      <c r="N256" s="292"/>
      <c r="O256" s="292"/>
      <c r="P256" s="292"/>
      <c r="Q256" s="292"/>
      <c r="R256" s="292"/>
      <c r="S256" s="292"/>
      <c r="T256" s="292"/>
      <c r="U256" s="292"/>
      <c r="V256" s="292"/>
      <c r="W256" s="292"/>
      <c r="X256" s="292"/>
      <c r="Y256" s="292"/>
      <c r="Z256" s="292"/>
    </row>
    <row r="257" spans="1:26" ht="15.75" customHeight="1">
      <c r="A257" s="292"/>
      <c r="B257" s="292"/>
      <c r="C257" s="292"/>
      <c r="D257" s="292"/>
      <c r="E257" s="292"/>
      <c r="F257" s="292"/>
      <c r="G257" s="5"/>
      <c r="H257" s="292"/>
      <c r="I257" s="292"/>
      <c r="J257" s="292"/>
      <c r="K257" s="292"/>
      <c r="L257" s="292"/>
      <c r="M257" s="292"/>
      <c r="N257" s="292"/>
      <c r="O257" s="292"/>
      <c r="P257" s="292"/>
      <c r="Q257" s="292"/>
      <c r="R257" s="292"/>
      <c r="S257" s="292"/>
      <c r="T257" s="292"/>
      <c r="U257" s="292"/>
      <c r="V257" s="292"/>
      <c r="W257" s="292"/>
      <c r="X257" s="292"/>
      <c r="Y257" s="292"/>
      <c r="Z257" s="292"/>
    </row>
    <row r="258" spans="1:26" ht="15.75" customHeight="1">
      <c r="A258" s="292"/>
      <c r="B258" s="292"/>
      <c r="C258" s="292"/>
      <c r="D258" s="292"/>
      <c r="E258" s="292"/>
      <c r="F258" s="292"/>
      <c r="G258" s="5"/>
      <c r="H258" s="292"/>
      <c r="I258" s="292"/>
      <c r="J258" s="292"/>
      <c r="K258" s="292"/>
      <c r="L258" s="292"/>
      <c r="M258" s="292"/>
      <c r="N258" s="292"/>
      <c r="O258" s="292"/>
      <c r="P258" s="292"/>
      <c r="Q258" s="292"/>
      <c r="R258" s="292"/>
      <c r="S258" s="292"/>
      <c r="T258" s="292"/>
      <c r="U258" s="292"/>
      <c r="V258" s="292"/>
      <c r="W258" s="292"/>
      <c r="X258" s="292"/>
      <c r="Y258" s="292"/>
      <c r="Z258" s="292"/>
    </row>
    <row r="259" spans="1:26" ht="15.75" customHeight="1">
      <c r="A259" s="292"/>
      <c r="B259" s="292"/>
      <c r="C259" s="292"/>
      <c r="D259" s="292"/>
      <c r="E259" s="292"/>
      <c r="F259" s="292"/>
      <c r="G259" s="5"/>
      <c r="H259" s="292"/>
      <c r="I259" s="292"/>
      <c r="J259" s="292"/>
      <c r="K259" s="292"/>
      <c r="L259" s="292"/>
      <c r="M259" s="292"/>
      <c r="N259" s="292"/>
      <c r="O259" s="292"/>
      <c r="P259" s="292"/>
      <c r="Q259" s="292"/>
      <c r="R259" s="292"/>
      <c r="S259" s="292"/>
      <c r="T259" s="292"/>
      <c r="U259" s="292"/>
      <c r="V259" s="292"/>
      <c r="W259" s="292"/>
      <c r="X259" s="292"/>
      <c r="Y259" s="292"/>
      <c r="Z259" s="292"/>
    </row>
    <row r="260" spans="1:26" ht="15.75" customHeight="1">
      <c r="A260" s="292"/>
      <c r="B260" s="292"/>
      <c r="C260" s="292"/>
      <c r="D260" s="292"/>
      <c r="E260" s="292"/>
      <c r="F260" s="292"/>
      <c r="G260" s="5"/>
      <c r="H260" s="292"/>
      <c r="I260" s="292"/>
      <c r="J260" s="292"/>
      <c r="K260" s="292"/>
      <c r="L260" s="292"/>
      <c r="M260" s="292"/>
      <c r="N260" s="292"/>
      <c r="O260" s="292"/>
      <c r="P260" s="292"/>
      <c r="Q260" s="292"/>
      <c r="R260" s="292"/>
      <c r="S260" s="292"/>
      <c r="T260" s="292"/>
      <c r="U260" s="292"/>
      <c r="V260" s="292"/>
      <c r="W260" s="292"/>
      <c r="X260" s="292"/>
      <c r="Y260" s="292"/>
      <c r="Z260" s="292"/>
    </row>
    <row r="261" spans="1:26" ht="15.75" customHeight="1">
      <c r="A261" s="292"/>
      <c r="B261" s="292"/>
      <c r="C261" s="292"/>
      <c r="D261" s="292"/>
      <c r="E261" s="292"/>
      <c r="F261" s="292"/>
      <c r="G261" s="5"/>
      <c r="H261" s="292"/>
      <c r="I261" s="292"/>
      <c r="J261" s="292"/>
      <c r="K261" s="292"/>
      <c r="L261" s="292"/>
      <c r="M261" s="292"/>
      <c r="N261" s="292"/>
      <c r="O261" s="292"/>
      <c r="P261" s="292"/>
      <c r="Q261" s="292"/>
      <c r="R261" s="292"/>
      <c r="S261" s="292"/>
      <c r="T261" s="292"/>
      <c r="U261" s="292"/>
      <c r="V261" s="292"/>
      <c r="W261" s="292"/>
      <c r="X261" s="292"/>
      <c r="Y261" s="292"/>
      <c r="Z261" s="292"/>
    </row>
    <row r="262" spans="1:26" ht="15.75" customHeight="1">
      <c r="A262" s="292"/>
      <c r="B262" s="292"/>
      <c r="C262" s="292"/>
      <c r="D262" s="292"/>
      <c r="E262" s="292"/>
      <c r="F262" s="292"/>
      <c r="G262" s="5"/>
      <c r="H262" s="292"/>
      <c r="I262" s="292"/>
      <c r="J262" s="292"/>
      <c r="K262" s="292"/>
      <c r="L262" s="292"/>
      <c r="M262" s="292"/>
      <c r="N262" s="292"/>
      <c r="O262" s="292"/>
      <c r="P262" s="292"/>
      <c r="Q262" s="292"/>
      <c r="R262" s="292"/>
      <c r="S262" s="292"/>
      <c r="T262" s="292"/>
      <c r="U262" s="292"/>
      <c r="V262" s="292"/>
      <c r="W262" s="292"/>
      <c r="X262" s="292"/>
      <c r="Y262" s="292"/>
      <c r="Z262" s="292"/>
    </row>
    <row r="263" spans="1:26" ht="15.75" customHeight="1">
      <c r="A263" s="292"/>
      <c r="B263" s="292"/>
      <c r="C263" s="292"/>
      <c r="D263" s="292"/>
      <c r="E263" s="292"/>
      <c r="F263" s="292"/>
      <c r="G263" s="5"/>
      <c r="H263" s="292"/>
      <c r="I263" s="292"/>
      <c r="J263" s="292"/>
      <c r="K263" s="292"/>
      <c r="L263" s="292"/>
      <c r="M263" s="292"/>
      <c r="N263" s="292"/>
      <c r="O263" s="292"/>
      <c r="P263" s="292"/>
      <c r="Q263" s="292"/>
      <c r="R263" s="292"/>
      <c r="S263" s="292"/>
      <c r="T263" s="292"/>
      <c r="U263" s="292"/>
      <c r="V263" s="292"/>
      <c r="W263" s="292"/>
      <c r="X263" s="292"/>
      <c r="Y263" s="292"/>
      <c r="Z263" s="292"/>
    </row>
    <row r="264" spans="1:26" ht="15.75" customHeight="1">
      <c r="A264" s="292"/>
      <c r="B264" s="292"/>
      <c r="C264" s="292"/>
      <c r="D264" s="292"/>
      <c r="E264" s="292"/>
      <c r="F264" s="292"/>
      <c r="G264" s="5"/>
      <c r="H264" s="292"/>
      <c r="I264" s="292"/>
      <c r="J264" s="292"/>
      <c r="K264" s="292"/>
      <c r="L264" s="292"/>
      <c r="M264" s="292"/>
      <c r="N264" s="292"/>
      <c r="O264" s="292"/>
      <c r="P264" s="292"/>
      <c r="Q264" s="292"/>
      <c r="R264" s="292"/>
      <c r="S264" s="292"/>
      <c r="T264" s="292"/>
      <c r="U264" s="292"/>
      <c r="V264" s="292"/>
      <c r="W264" s="292"/>
      <c r="X264" s="292"/>
      <c r="Y264" s="292"/>
      <c r="Z264" s="292"/>
    </row>
    <row r="265" spans="1:26" ht="15.75" customHeight="1">
      <c r="A265" s="292"/>
      <c r="B265" s="292"/>
      <c r="C265" s="292"/>
      <c r="D265" s="292"/>
      <c r="E265" s="292"/>
      <c r="F265" s="292"/>
      <c r="G265" s="5"/>
      <c r="H265" s="292"/>
      <c r="I265" s="292"/>
      <c r="J265" s="292"/>
      <c r="K265" s="292"/>
      <c r="L265" s="292"/>
      <c r="M265" s="292"/>
      <c r="N265" s="292"/>
      <c r="O265" s="292"/>
      <c r="P265" s="292"/>
      <c r="Q265" s="292"/>
      <c r="R265" s="292"/>
      <c r="S265" s="292"/>
      <c r="T265" s="292"/>
      <c r="U265" s="292"/>
      <c r="V265" s="292"/>
      <c r="W265" s="292"/>
      <c r="X265" s="292"/>
      <c r="Y265" s="292"/>
      <c r="Z265" s="292"/>
    </row>
    <row r="266" spans="1:26" ht="15.75" customHeight="1">
      <c r="A266" s="292"/>
      <c r="B266" s="292"/>
      <c r="C266" s="292"/>
      <c r="D266" s="292"/>
      <c r="E266" s="292"/>
      <c r="F266" s="292"/>
      <c r="G266" s="5"/>
      <c r="H266" s="292"/>
      <c r="I266" s="292"/>
      <c r="J266" s="292"/>
      <c r="K266" s="292"/>
      <c r="L266" s="292"/>
      <c r="M266" s="292"/>
      <c r="N266" s="292"/>
      <c r="O266" s="292"/>
      <c r="P266" s="292"/>
      <c r="Q266" s="292"/>
      <c r="R266" s="292"/>
      <c r="S266" s="292"/>
      <c r="T266" s="292"/>
      <c r="U266" s="292"/>
      <c r="V266" s="292"/>
      <c r="W266" s="292"/>
      <c r="X266" s="292"/>
      <c r="Y266" s="292"/>
      <c r="Z266" s="292"/>
    </row>
    <row r="267" spans="1:26" ht="15.75" customHeight="1">
      <c r="A267" s="292"/>
      <c r="B267" s="292"/>
      <c r="C267" s="292"/>
      <c r="D267" s="292"/>
      <c r="E267" s="292"/>
      <c r="F267" s="292"/>
      <c r="G267" s="5"/>
      <c r="H267" s="292"/>
      <c r="I267" s="292"/>
      <c r="J267" s="292"/>
      <c r="K267" s="292"/>
      <c r="L267" s="292"/>
      <c r="M267" s="292"/>
      <c r="N267" s="292"/>
      <c r="O267" s="292"/>
      <c r="P267" s="292"/>
      <c r="Q267" s="292"/>
      <c r="R267" s="292"/>
      <c r="S267" s="292"/>
      <c r="T267" s="292"/>
      <c r="U267" s="292"/>
      <c r="V267" s="292"/>
      <c r="W267" s="292"/>
      <c r="X267" s="292"/>
      <c r="Y267" s="292"/>
      <c r="Z267" s="292"/>
    </row>
    <row r="268" spans="1:26" ht="15.75" customHeight="1">
      <c r="A268" s="292"/>
      <c r="B268" s="292"/>
      <c r="C268" s="292"/>
      <c r="D268" s="292"/>
      <c r="E268" s="292"/>
      <c r="F268" s="292"/>
      <c r="G268" s="5"/>
      <c r="H268" s="292"/>
      <c r="I268" s="292"/>
      <c r="J268" s="292"/>
      <c r="K268" s="292"/>
      <c r="L268" s="292"/>
      <c r="M268" s="292"/>
      <c r="N268" s="292"/>
      <c r="O268" s="292"/>
      <c r="P268" s="292"/>
      <c r="Q268" s="292"/>
      <c r="R268" s="292"/>
      <c r="S268" s="292"/>
      <c r="T268" s="292"/>
      <c r="U268" s="292"/>
      <c r="V268" s="292"/>
      <c r="W268" s="292"/>
      <c r="X268" s="292"/>
      <c r="Y268" s="292"/>
      <c r="Z268" s="292"/>
    </row>
    <row r="269" spans="1:26" ht="15.75" customHeight="1">
      <c r="A269" s="292"/>
      <c r="B269" s="292"/>
      <c r="C269" s="292"/>
      <c r="D269" s="292"/>
      <c r="E269" s="292"/>
      <c r="F269" s="292"/>
      <c r="G269" s="5"/>
      <c r="H269" s="292"/>
      <c r="I269" s="292"/>
      <c r="J269" s="292"/>
      <c r="K269" s="292"/>
      <c r="L269" s="292"/>
      <c r="M269" s="292"/>
      <c r="N269" s="292"/>
      <c r="O269" s="292"/>
      <c r="P269" s="292"/>
      <c r="Q269" s="292"/>
      <c r="R269" s="292"/>
      <c r="S269" s="292"/>
      <c r="T269" s="292"/>
      <c r="U269" s="292"/>
      <c r="V269" s="292"/>
      <c r="W269" s="292"/>
      <c r="X269" s="292"/>
      <c r="Y269" s="292"/>
      <c r="Z269" s="292"/>
    </row>
    <row r="270" spans="1:26" ht="15.75" customHeight="1">
      <c r="A270" s="292"/>
      <c r="B270" s="292"/>
      <c r="C270" s="292"/>
      <c r="D270" s="292"/>
      <c r="E270" s="292"/>
      <c r="F270" s="292"/>
      <c r="G270" s="5"/>
      <c r="H270" s="292"/>
      <c r="I270" s="292"/>
      <c r="J270" s="292"/>
      <c r="K270" s="292"/>
      <c r="L270" s="292"/>
      <c r="M270" s="292"/>
      <c r="N270" s="292"/>
      <c r="O270" s="292"/>
      <c r="P270" s="292"/>
      <c r="Q270" s="292"/>
      <c r="R270" s="292"/>
      <c r="S270" s="292"/>
      <c r="T270" s="292"/>
      <c r="U270" s="292"/>
      <c r="V270" s="292"/>
      <c r="W270" s="292"/>
      <c r="X270" s="292"/>
      <c r="Y270" s="292"/>
      <c r="Z270" s="292"/>
    </row>
    <row r="271" spans="1:26" ht="15.75" customHeight="1">
      <c r="A271" s="292"/>
      <c r="B271" s="292"/>
      <c r="C271" s="292"/>
      <c r="D271" s="292"/>
      <c r="E271" s="292"/>
      <c r="F271" s="292"/>
      <c r="G271" s="5"/>
      <c r="H271" s="292"/>
      <c r="I271" s="292"/>
      <c r="J271" s="292"/>
      <c r="K271" s="292"/>
      <c r="L271" s="292"/>
      <c r="M271" s="292"/>
      <c r="N271" s="292"/>
      <c r="O271" s="292"/>
      <c r="P271" s="292"/>
      <c r="Q271" s="292"/>
      <c r="R271" s="292"/>
      <c r="S271" s="292"/>
      <c r="T271" s="292"/>
      <c r="U271" s="292"/>
      <c r="V271" s="292"/>
      <c r="W271" s="292"/>
      <c r="X271" s="292"/>
      <c r="Y271" s="292"/>
      <c r="Z271" s="292"/>
    </row>
    <row r="272" spans="1:26" ht="15.75" customHeight="1">
      <c r="A272" s="292"/>
      <c r="B272" s="292"/>
      <c r="C272" s="292"/>
      <c r="D272" s="292"/>
      <c r="E272" s="292"/>
      <c r="F272" s="292"/>
      <c r="G272" s="5"/>
      <c r="H272" s="292"/>
      <c r="I272" s="292"/>
      <c r="J272" s="292"/>
      <c r="K272" s="292"/>
      <c r="L272" s="292"/>
      <c r="M272" s="292"/>
      <c r="N272" s="292"/>
      <c r="O272" s="292"/>
      <c r="P272" s="292"/>
      <c r="Q272" s="292"/>
      <c r="R272" s="292"/>
      <c r="S272" s="292"/>
      <c r="T272" s="292"/>
      <c r="U272" s="292"/>
      <c r="V272" s="292"/>
      <c r="W272" s="292"/>
      <c r="X272" s="292"/>
      <c r="Y272" s="292"/>
      <c r="Z272" s="292"/>
    </row>
    <row r="273" spans="1:26" ht="15.75" customHeight="1">
      <c r="A273" s="292"/>
      <c r="B273" s="292"/>
      <c r="C273" s="292"/>
      <c r="D273" s="292"/>
      <c r="E273" s="292"/>
      <c r="F273" s="292"/>
      <c r="G273" s="5"/>
      <c r="H273" s="292"/>
      <c r="I273" s="292"/>
      <c r="J273" s="292"/>
      <c r="K273" s="292"/>
      <c r="L273" s="292"/>
      <c r="M273" s="292"/>
      <c r="N273" s="292"/>
      <c r="O273" s="292"/>
      <c r="P273" s="292"/>
      <c r="Q273" s="292"/>
      <c r="R273" s="292"/>
      <c r="S273" s="292"/>
      <c r="T273" s="292"/>
      <c r="U273" s="292"/>
      <c r="V273" s="292"/>
      <c r="W273" s="292"/>
      <c r="X273" s="292"/>
      <c r="Y273" s="292"/>
      <c r="Z273" s="292"/>
    </row>
    <row r="274" spans="1:26" ht="15.75" customHeight="1">
      <c r="A274" s="292"/>
      <c r="B274" s="292"/>
      <c r="C274" s="292"/>
      <c r="D274" s="292"/>
      <c r="E274" s="292"/>
      <c r="F274" s="292"/>
      <c r="G274" s="5"/>
      <c r="H274" s="292"/>
      <c r="I274" s="292"/>
      <c r="J274" s="292"/>
      <c r="K274" s="292"/>
      <c r="L274" s="292"/>
      <c r="M274" s="292"/>
      <c r="N274" s="292"/>
      <c r="O274" s="292"/>
      <c r="P274" s="292"/>
      <c r="Q274" s="292"/>
      <c r="R274" s="292"/>
      <c r="S274" s="292"/>
      <c r="T274" s="292"/>
      <c r="U274" s="292"/>
      <c r="V274" s="292"/>
      <c r="W274" s="292"/>
      <c r="X274" s="292"/>
      <c r="Y274" s="292"/>
      <c r="Z274" s="292"/>
    </row>
    <row r="275" spans="1:26" ht="15.75" customHeight="1">
      <c r="A275" s="292"/>
      <c r="B275" s="292"/>
      <c r="C275" s="292"/>
      <c r="D275" s="292"/>
      <c r="E275" s="292"/>
      <c r="F275" s="292"/>
      <c r="G275" s="5"/>
      <c r="H275" s="292"/>
      <c r="I275" s="292"/>
      <c r="J275" s="292"/>
      <c r="K275" s="292"/>
      <c r="L275" s="292"/>
      <c r="M275" s="292"/>
      <c r="N275" s="292"/>
      <c r="O275" s="292"/>
      <c r="P275" s="292"/>
      <c r="Q275" s="292"/>
      <c r="R275" s="292"/>
      <c r="S275" s="292"/>
      <c r="T275" s="292"/>
      <c r="U275" s="292"/>
      <c r="V275" s="292"/>
      <c r="W275" s="292"/>
      <c r="X275" s="292"/>
      <c r="Y275" s="292"/>
      <c r="Z275" s="292"/>
    </row>
    <row r="276" spans="1:26" ht="15.75" customHeight="1">
      <c r="A276" s="292"/>
      <c r="B276" s="292"/>
      <c r="C276" s="292"/>
      <c r="D276" s="292"/>
      <c r="E276" s="292"/>
      <c r="F276" s="292"/>
      <c r="G276" s="5"/>
      <c r="H276" s="292"/>
      <c r="I276" s="292"/>
      <c r="J276" s="292"/>
      <c r="K276" s="292"/>
      <c r="L276" s="292"/>
      <c r="M276" s="292"/>
      <c r="N276" s="292"/>
      <c r="O276" s="292"/>
      <c r="P276" s="292"/>
      <c r="Q276" s="292"/>
      <c r="R276" s="292"/>
      <c r="S276" s="292"/>
      <c r="T276" s="292"/>
      <c r="U276" s="292"/>
      <c r="V276" s="292"/>
      <c r="W276" s="292"/>
      <c r="X276" s="292"/>
      <c r="Y276" s="292"/>
      <c r="Z276" s="292"/>
    </row>
    <row r="277" spans="1:26" ht="15.75" customHeight="1">
      <c r="A277" s="292"/>
      <c r="B277" s="292"/>
      <c r="C277" s="292"/>
      <c r="D277" s="292"/>
      <c r="E277" s="292"/>
      <c r="F277" s="292"/>
      <c r="G277" s="5"/>
      <c r="H277" s="292"/>
      <c r="I277" s="292"/>
      <c r="J277" s="292"/>
      <c r="K277" s="292"/>
      <c r="L277" s="292"/>
      <c r="M277" s="292"/>
      <c r="N277" s="292"/>
      <c r="O277" s="292"/>
      <c r="P277" s="292"/>
      <c r="Q277" s="292"/>
      <c r="R277" s="292"/>
      <c r="S277" s="292"/>
      <c r="T277" s="292"/>
      <c r="U277" s="292"/>
      <c r="V277" s="292"/>
      <c r="W277" s="292"/>
      <c r="X277" s="292"/>
      <c r="Y277" s="292"/>
      <c r="Z277" s="292"/>
    </row>
    <row r="278" spans="1:26" ht="15.75" customHeight="1">
      <c r="A278" s="292"/>
      <c r="B278" s="292"/>
      <c r="C278" s="292"/>
      <c r="D278" s="292"/>
      <c r="E278" s="292"/>
      <c r="F278" s="292"/>
      <c r="G278" s="5"/>
      <c r="H278" s="292"/>
      <c r="I278" s="292"/>
      <c r="J278" s="292"/>
      <c r="K278" s="292"/>
      <c r="L278" s="292"/>
      <c r="M278" s="292"/>
      <c r="N278" s="292"/>
      <c r="O278" s="292"/>
      <c r="P278" s="292"/>
      <c r="Q278" s="292"/>
      <c r="R278" s="292"/>
      <c r="S278" s="292"/>
      <c r="T278" s="292"/>
      <c r="U278" s="292"/>
      <c r="V278" s="292"/>
      <c r="W278" s="292"/>
      <c r="X278" s="292"/>
      <c r="Y278" s="292"/>
      <c r="Z278" s="292"/>
    </row>
    <row r="279" spans="1:26" ht="15.75" customHeight="1">
      <c r="A279" s="292"/>
      <c r="B279" s="292"/>
      <c r="C279" s="292"/>
      <c r="D279" s="292"/>
      <c r="E279" s="292"/>
      <c r="F279" s="292"/>
      <c r="G279" s="5"/>
      <c r="H279" s="292"/>
      <c r="I279" s="292"/>
      <c r="J279" s="292"/>
      <c r="K279" s="292"/>
      <c r="L279" s="292"/>
      <c r="M279" s="292"/>
      <c r="N279" s="292"/>
      <c r="O279" s="292"/>
      <c r="P279" s="292"/>
      <c r="Q279" s="292"/>
      <c r="R279" s="292"/>
      <c r="S279" s="292"/>
      <c r="T279" s="292"/>
      <c r="U279" s="292"/>
      <c r="V279" s="292"/>
      <c r="W279" s="292"/>
      <c r="X279" s="292"/>
      <c r="Y279" s="292"/>
      <c r="Z279" s="292"/>
    </row>
    <row r="280" spans="1:26" ht="15.75" customHeight="1">
      <c r="A280" s="292"/>
      <c r="B280" s="292"/>
      <c r="C280" s="292"/>
      <c r="D280" s="292"/>
      <c r="E280" s="292"/>
      <c r="F280" s="292"/>
      <c r="G280" s="5"/>
      <c r="H280" s="292"/>
      <c r="I280" s="292"/>
      <c r="J280" s="292"/>
      <c r="K280" s="292"/>
      <c r="L280" s="292"/>
      <c r="M280" s="292"/>
      <c r="N280" s="292"/>
      <c r="O280" s="292"/>
      <c r="P280" s="292"/>
      <c r="Q280" s="292"/>
      <c r="R280" s="292"/>
      <c r="S280" s="292"/>
      <c r="T280" s="292"/>
      <c r="U280" s="292"/>
      <c r="V280" s="292"/>
      <c r="W280" s="292"/>
      <c r="X280" s="292"/>
      <c r="Y280" s="292"/>
      <c r="Z280" s="292"/>
    </row>
    <row r="281" spans="1:26" ht="15.75" customHeight="1">
      <c r="A281" s="292"/>
      <c r="B281" s="292"/>
      <c r="C281" s="292"/>
      <c r="D281" s="292"/>
      <c r="E281" s="292"/>
      <c r="F281" s="292"/>
      <c r="G281" s="5"/>
      <c r="H281" s="292"/>
      <c r="I281" s="292"/>
      <c r="J281" s="292"/>
      <c r="K281" s="292"/>
      <c r="L281" s="292"/>
      <c r="M281" s="292"/>
      <c r="N281" s="292"/>
      <c r="O281" s="292"/>
      <c r="P281" s="292"/>
      <c r="Q281" s="292"/>
      <c r="R281" s="292"/>
      <c r="S281" s="292"/>
      <c r="T281" s="292"/>
      <c r="U281" s="292"/>
      <c r="V281" s="292"/>
      <c r="W281" s="292"/>
      <c r="X281" s="292"/>
      <c r="Y281" s="292"/>
      <c r="Z281" s="292"/>
    </row>
    <row r="282" spans="1:26" ht="15.75" customHeight="1">
      <c r="A282" s="292"/>
      <c r="B282" s="292"/>
      <c r="C282" s="292"/>
      <c r="D282" s="292"/>
      <c r="E282" s="292"/>
      <c r="F282" s="292"/>
      <c r="G282" s="5"/>
      <c r="H282" s="292"/>
      <c r="I282" s="292"/>
      <c r="J282" s="292"/>
      <c r="K282" s="292"/>
      <c r="L282" s="292"/>
      <c r="M282" s="292"/>
      <c r="N282" s="292"/>
      <c r="O282" s="292"/>
      <c r="P282" s="292"/>
      <c r="Q282" s="292"/>
      <c r="R282" s="292"/>
      <c r="S282" s="292"/>
      <c r="T282" s="292"/>
      <c r="U282" s="292"/>
      <c r="V282" s="292"/>
      <c r="W282" s="292"/>
      <c r="X282" s="292"/>
      <c r="Y282" s="292"/>
      <c r="Z282" s="292"/>
    </row>
    <row r="283" spans="1:26" ht="15.75" customHeight="1">
      <c r="A283" s="292"/>
      <c r="B283" s="292"/>
      <c r="C283" s="292"/>
      <c r="D283" s="292"/>
      <c r="E283" s="292"/>
      <c r="F283" s="292"/>
      <c r="G283" s="5"/>
      <c r="H283" s="292"/>
      <c r="I283" s="292"/>
      <c r="J283" s="292"/>
      <c r="K283" s="292"/>
      <c r="L283" s="292"/>
      <c r="M283" s="292"/>
      <c r="N283" s="292"/>
      <c r="O283" s="292"/>
      <c r="P283" s="292"/>
      <c r="Q283" s="292"/>
      <c r="R283" s="292"/>
      <c r="S283" s="292"/>
      <c r="T283" s="292"/>
      <c r="U283" s="292"/>
      <c r="V283" s="292"/>
      <c r="W283" s="292"/>
      <c r="X283" s="292"/>
      <c r="Y283" s="292"/>
      <c r="Z283" s="292"/>
    </row>
    <row r="284" spans="1:26" ht="15.75" customHeight="1">
      <c r="A284" s="292"/>
      <c r="B284" s="292"/>
      <c r="C284" s="292"/>
      <c r="D284" s="292"/>
      <c r="E284" s="292"/>
      <c r="F284" s="292"/>
      <c r="G284" s="5"/>
      <c r="H284" s="292"/>
      <c r="I284" s="292"/>
      <c r="J284" s="292"/>
      <c r="K284" s="292"/>
      <c r="L284" s="292"/>
      <c r="M284" s="292"/>
      <c r="N284" s="292"/>
      <c r="O284" s="292"/>
      <c r="P284" s="292"/>
      <c r="Q284" s="292"/>
      <c r="R284" s="292"/>
      <c r="S284" s="292"/>
      <c r="T284" s="292"/>
      <c r="U284" s="292"/>
      <c r="V284" s="292"/>
      <c r="W284" s="292"/>
      <c r="X284" s="292"/>
      <c r="Y284" s="292"/>
      <c r="Z284" s="292"/>
    </row>
    <row r="285" spans="1:26" ht="15.75" customHeight="1">
      <c r="A285" s="292"/>
      <c r="B285" s="292"/>
      <c r="C285" s="292"/>
      <c r="D285" s="292"/>
      <c r="E285" s="292"/>
      <c r="F285" s="292"/>
      <c r="G285" s="5"/>
      <c r="H285" s="292"/>
      <c r="I285" s="292"/>
      <c r="J285" s="292"/>
      <c r="K285" s="292"/>
      <c r="L285" s="292"/>
      <c r="M285" s="292"/>
      <c r="N285" s="292"/>
      <c r="O285" s="292"/>
      <c r="P285" s="292"/>
      <c r="Q285" s="292"/>
      <c r="R285" s="292"/>
      <c r="S285" s="292"/>
      <c r="T285" s="292"/>
      <c r="U285" s="292"/>
      <c r="V285" s="292"/>
      <c r="W285" s="292"/>
      <c r="X285" s="292"/>
      <c r="Y285" s="292"/>
      <c r="Z285" s="292"/>
    </row>
    <row r="286" spans="1:26" ht="15.75" customHeight="1">
      <c r="A286" s="292"/>
      <c r="B286" s="292"/>
      <c r="C286" s="292"/>
      <c r="D286" s="292"/>
      <c r="E286" s="292"/>
      <c r="F286" s="292"/>
      <c r="G286" s="5"/>
      <c r="H286" s="292"/>
      <c r="I286" s="292"/>
      <c r="J286" s="292"/>
      <c r="K286" s="292"/>
      <c r="L286" s="292"/>
      <c r="M286" s="292"/>
      <c r="N286" s="292"/>
      <c r="O286" s="292"/>
      <c r="P286" s="292"/>
      <c r="Q286" s="292"/>
      <c r="R286" s="292"/>
      <c r="S286" s="292"/>
      <c r="T286" s="292"/>
      <c r="U286" s="292"/>
      <c r="V286" s="292"/>
      <c r="W286" s="292"/>
      <c r="X286" s="292"/>
      <c r="Y286" s="292"/>
      <c r="Z286" s="292"/>
    </row>
    <row r="287" spans="1:26" ht="15.75" customHeight="1">
      <c r="A287" s="292"/>
      <c r="B287" s="292"/>
      <c r="C287" s="292"/>
      <c r="D287" s="292"/>
      <c r="E287" s="292"/>
      <c r="F287" s="292"/>
      <c r="G287" s="5"/>
      <c r="H287" s="292"/>
      <c r="I287" s="292"/>
      <c r="J287" s="292"/>
      <c r="K287" s="292"/>
      <c r="L287" s="292"/>
      <c r="M287" s="292"/>
      <c r="N287" s="292"/>
      <c r="O287" s="292"/>
      <c r="P287" s="292"/>
      <c r="Q287" s="292"/>
      <c r="R287" s="292"/>
      <c r="S287" s="292"/>
      <c r="T287" s="292"/>
      <c r="U287" s="292"/>
      <c r="V287" s="292"/>
      <c r="W287" s="292"/>
      <c r="X287" s="292"/>
      <c r="Y287" s="292"/>
      <c r="Z287" s="292"/>
    </row>
    <row r="288" spans="1:26" ht="15.75" customHeight="1">
      <c r="A288" s="292"/>
      <c r="B288" s="292"/>
      <c r="C288" s="292"/>
      <c r="D288" s="292"/>
      <c r="E288" s="292"/>
      <c r="F288" s="292"/>
      <c r="G288" s="5"/>
      <c r="H288" s="292"/>
      <c r="I288" s="292"/>
      <c r="J288" s="292"/>
      <c r="K288" s="292"/>
      <c r="L288" s="292"/>
      <c r="M288" s="292"/>
      <c r="N288" s="292"/>
      <c r="O288" s="292"/>
      <c r="P288" s="292"/>
      <c r="Q288" s="292"/>
      <c r="R288" s="292"/>
      <c r="S288" s="292"/>
      <c r="T288" s="292"/>
      <c r="U288" s="292"/>
      <c r="V288" s="292"/>
      <c r="W288" s="292"/>
      <c r="X288" s="292"/>
      <c r="Y288" s="292"/>
      <c r="Z288" s="292"/>
    </row>
    <row r="289" spans="1:26" ht="15.75" customHeight="1">
      <c r="A289" s="292"/>
      <c r="B289" s="292"/>
      <c r="C289" s="292"/>
      <c r="D289" s="292"/>
      <c r="E289" s="292"/>
      <c r="F289" s="292"/>
      <c r="G289" s="5"/>
      <c r="H289" s="292"/>
      <c r="I289" s="292"/>
      <c r="J289" s="292"/>
      <c r="K289" s="292"/>
      <c r="L289" s="292"/>
      <c r="M289" s="292"/>
      <c r="N289" s="292"/>
      <c r="O289" s="292"/>
      <c r="P289" s="292"/>
      <c r="Q289" s="292"/>
      <c r="R289" s="292"/>
      <c r="S289" s="292"/>
      <c r="T289" s="292"/>
      <c r="U289" s="292"/>
      <c r="V289" s="292"/>
      <c r="W289" s="292"/>
      <c r="X289" s="292"/>
      <c r="Y289" s="292"/>
      <c r="Z289" s="292"/>
    </row>
    <row r="290" spans="1:26" ht="15.75" customHeight="1">
      <c r="A290" s="292"/>
      <c r="B290" s="292"/>
      <c r="C290" s="292"/>
      <c r="D290" s="292"/>
      <c r="E290" s="292"/>
      <c r="F290" s="292"/>
      <c r="G290" s="5"/>
      <c r="H290" s="292"/>
      <c r="I290" s="292"/>
      <c r="J290" s="292"/>
      <c r="K290" s="292"/>
      <c r="L290" s="292"/>
      <c r="M290" s="292"/>
      <c r="N290" s="292"/>
      <c r="O290" s="292"/>
      <c r="P290" s="292"/>
      <c r="Q290" s="292"/>
      <c r="R290" s="292"/>
      <c r="S290" s="292"/>
      <c r="T290" s="292"/>
      <c r="U290" s="292"/>
      <c r="V290" s="292"/>
      <c r="W290" s="292"/>
      <c r="X290" s="292"/>
      <c r="Y290" s="292"/>
      <c r="Z290" s="292"/>
    </row>
    <row r="291" spans="1:26" ht="15.75" customHeight="1">
      <c r="A291" s="292"/>
      <c r="B291" s="292"/>
      <c r="C291" s="292"/>
      <c r="D291" s="292"/>
      <c r="E291" s="292"/>
      <c r="F291" s="292"/>
      <c r="G291" s="5"/>
      <c r="H291" s="292"/>
      <c r="I291" s="292"/>
      <c r="J291" s="292"/>
      <c r="K291" s="292"/>
      <c r="L291" s="292"/>
      <c r="M291" s="292"/>
      <c r="N291" s="292"/>
      <c r="O291" s="292"/>
      <c r="P291" s="292"/>
      <c r="Q291" s="292"/>
      <c r="R291" s="292"/>
      <c r="S291" s="292"/>
      <c r="T291" s="292"/>
      <c r="U291" s="292"/>
      <c r="V291" s="292"/>
      <c r="W291" s="292"/>
      <c r="X291" s="292"/>
      <c r="Y291" s="292"/>
      <c r="Z291" s="292"/>
    </row>
    <row r="292" spans="1:26" ht="15.75" customHeight="1">
      <c r="A292" s="292"/>
      <c r="B292" s="292"/>
      <c r="C292" s="292"/>
      <c r="D292" s="292"/>
      <c r="E292" s="292"/>
      <c r="F292" s="292"/>
      <c r="G292" s="5"/>
      <c r="H292" s="292"/>
      <c r="I292" s="292"/>
      <c r="J292" s="292"/>
      <c r="K292" s="292"/>
      <c r="L292" s="292"/>
      <c r="M292" s="292"/>
      <c r="N292" s="292"/>
      <c r="O292" s="292"/>
      <c r="P292" s="292"/>
      <c r="Q292" s="292"/>
      <c r="R292" s="292"/>
      <c r="S292" s="292"/>
      <c r="T292" s="292"/>
      <c r="U292" s="292"/>
      <c r="V292" s="292"/>
      <c r="W292" s="292"/>
      <c r="X292" s="292"/>
      <c r="Y292" s="292"/>
      <c r="Z292" s="292"/>
    </row>
    <row r="293" spans="1:26" ht="15.75" customHeight="1">
      <c r="A293" s="292"/>
      <c r="B293" s="292"/>
      <c r="C293" s="292"/>
      <c r="D293" s="292"/>
      <c r="E293" s="292"/>
      <c r="F293" s="292"/>
      <c r="G293" s="5"/>
      <c r="H293" s="292"/>
      <c r="I293" s="292"/>
      <c r="J293" s="292"/>
      <c r="K293" s="292"/>
      <c r="L293" s="292"/>
      <c r="M293" s="292"/>
      <c r="N293" s="292"/>
      <c r="O293" s="292"/>
      <c r="P293" s="292"/>
      <c r="Q293" s="292"/>
      <c r="R293" s="292"/>
      <c r="S293" s="292"/>
      <c r="T293" s="292"/>
      <c r="U293" s="292"/>
      <c r="V293" s="292"/>
      <c r="W293" s="292"/>
      <c r="X293" s="292"/>
      <c r="Y293" s="292"/>
      <c r="Z293" s="292"/>
    </row>
    <row r="294" spans="1:26" ht="15.75" customHeight="1">
      <c r="A294" s="292"/>
      <c r="B294" s="292"/>
      <c r="C294" s="292"/>
      <c r="D294" s="292"/>
      <c r="E294" s="292"/>
      <c r="F294" s="292"/>
      <c r="G294" s="5"/>
      <c r="H294" s="292"/>
      <c r="I294" s="292"/>
      <c r="J294" s="292"/>
      <c r="K294" s="292"/>
      <c r="L294" s="292"/>
      <c r="M294" s="292"/>
      <c r="N294" s="292"/>
      <c r="O294" s="292"/>
      <c r="P294" s="292"/>
      <c r="Q294" s="292"/>
      <c r="R294" s="292"/>
      <c r="S294" s="292"/>
      <c r="T294" s="292"/>
      <c r="U294" s="292"/>
      <c r="V294" s="292"/>
      <c r="W294" s="292"/>
      <c r="X294" s="292"/>
      <c r="Y294" s="292"/>
      <c r="Z294" s="292"/>
    </row>
    <row r="295" spans="1:26" ht="15.75" customHeight="1">
      <c r="A295" s="292"/>
      <c r="B295" s="292"/>
      <c r="C295" s="292"/>
      <c r="D295" s="292"/>
      <c r="E295" s="292"/>
      <c r="F295" s="292"/>
      <c r="G295" s="5"/>
      <c r="H295" s="292"/>
      <c r="I295" s="292"/>
      <c r="J295" s="292"/>
      <c r="K295" s="292"/>
      <c r="L295" s="292"/>
      <c r="M295" s="292"/>
      <c r="N295" s="292"/>
      <c r="O295" s="292"/>
      <c r="P295" s="292"/>
      <c r="Q295" s="292"/>
      <c r="R295" s="292"/>
      <c r="S295" s="292"/>
      <c r="T295" s="292"/>
      <c r="U295" s="292"/>
      <c r="V295" s="292"/>
      <c r="W295" s="292"/>
      <c r="X295" s="292"/>
      <c r="Y295" s="292"/>
      <c r="Z295" s="292"/>
    </row>
    <row r="296" spans="1:26" ht="15.75" customHeight="1">
      <c r="A296" s="292"/>
      <c r="B296" s="292"/>
      <c r="C296" s="292"/>
      <c r="D296" s="292"/>
      <c r="E296" s="292"/>
      <c r="F296" s="292"/>
      <c r="G296" s="5"/>
      <c r="H296" s="292"/>
      <c r="I296" s="292"/>
      <c r="J296" s="292"/>
      <c r="K296" s="292"/>
      <c r="L296" s="292"/>
      <c r="M296" s="292"/>
      <c r="N296" s="292"/>
      <c r="O296" s="292"/>
      <c r="P296" s="292"/>
      <c r="Q296" s="292"/>
      <c r="R296" s="292"/>
      <c r="S296" s="292"/>
      <c r="T296" s="292"/>
      <c r="U296" s="292"/>
      <c r="V296" s="292"/>
      <c r="W296" s="292"/>
      <c r="X296" s="292"/>
      <c r="Y296" s="292"/>
      <c r="Z296" s="292"/>
    </row>
    <row r="297" spans="1:26" ht="15.75" customHeight="1">
      <c r="A297" s="292"/>
      <c r="B297" s="292"/>
      <c r="C297" s="292"/>
      <c r="D297" s="292"/>
      <c r="E297" s="292"/>
      <c r="F297" s="292"/>
      <c r="G297" s="5"/>
      <c r="H297" s="292"/>
      <c r="I297" s="292"/>
      <c r="J297" s="292"/>
      <c r="K297" s="292"/>
      <c r="L297" s="292"/>
      <c r="M297" s="292"/>
      <c r="N297" s="292"/>
      <c r="O297" s="292"/>
      <c r="P297" s="292"/>
      <c r="Q297" s="292"/>
      <c r="R297" s="292"/>
      <c r="S297" s="292"/>
      <c r="T297" s="292"/>
      <c r="U297" s="292"/>
      <c r="V297" s="292"/>
      <c r="W297" s="292"/>
      <c r="X297" s="292"/>
      <c r="Y297" s="292"/>
      <c r="Z297" s="292"/>
    </row>
    <row r="298" spans="1:26" ht="15.75" customHeight="1">
      <c r="A298" s="292"/>
      <c r="B298" s="292"/>
      <c r="C298" s="292"/>
      <c r="D298" s="292"/>
      <c r="E298" s="292"/>
      <c r="F298" s="292"/>
      <c r="G298" s="5"/>
      <c r="H298" s="292"/>
      <c r="I298" s="292"/>
      <c r="J298" s="292"/>
      <c r="K298" s="292"/>
      <c r="L298" s="292"/>
      <c r="M298" s="292"/>
      <c r="N298" s="292"/>
      <c r="O298" s="292"/>
      <c r="P298" s="292"/>
      <c r="Q298" s="292"/>
      <c r="R298" s="292"/>
      <c r="S298" s="292"/>
      <c r="T298" s="292"/>
      <c r="U298" s="292"/>
      <c r="V298" s="292"/>
      <c r="W298" s="292"/>
      <c r="X298" s="292"/>
      <c r="Y298" s="292"/>
      <c r="Z298" s="292"/>
    </row>
    <row r="299" spans="1:26" ht="15.75" customHeight="1">
      <c r="A299" s="292"/>
      <c r="B299" s="292"/>
      <c r="C299" s="292"/>
      <c r="D299" s="292"/>
      <c r="E299" s="292"/>
      <c r="F299" s="292"/>
      <c r="G299" s="5"/>
      <c r="H299" s="292"/>
      <c r="I299" s="292"/>
      <c r="J299" s="292"/>
      <c r="K299" s="292"/>
      <c r="L299" s="292"/>
      <c r="M299" s="292"/>
      <c r="N299" s="292"/>
      <c r="O299" s="292"/>
      <c r="P299" s="292"/>
      <c r="Q299" s="292"/>
      <c r="R299" s="292"/>
      <c r="S299" s="292"/>
      <c r="T299" s="292"/>
      <c r="U299" s="292"/>
      <c r="V299" s="292"/>
      <c r="W299" s="292"/>
      <c r="X299" s="292"/>
      <c r="Y299" s="292"/>
      <c r="Z299" s="292"/>
    </row>
    <row r="300" spans="1:26" ht="15.75" customHeight="1">
      <c r="A300" s="292"/>
      <c r="B300" s="292"/>
      <c r="C300" s="292"/>
      <c r="D300" s="292"/>
      <c r="E300" s="292"/>
      <c r="F300" s="292"/>
      <c r="G300" s="5"/>
      <c r="H300" s="292"/>
      <c r="I300" s="292"/>
      <c r="J300" s="292"/>
      <c r="K300" s="292"/>
      <c r="L300" s="292"/>
      <c r="M300" s="292"/>
      <c r="N300" s="292"/>
      <c r="O300" s="292"/>
      <c r="P300" s="292"/>
      <c r="Q300" s="292"/>
      <c r="R300" s="292"/>
      <c r="S300" s="292"/>
      <c r="T300" s="292"/>
      <c r="U300" s="292"/>
      <c r="V300" s="292"/>
      <c r="W300" s="292"/>
      <c r="X300" s="292"/>
      <c r="Y300" s="292"/>
      <c r="Z300" s="292"/>
    </row>
    <row r="301" spans="1:26" ht="15.75" customHeight="1">
      <c r="A301" s="292"/>
      <c r="B301" s="292"/>
      <c r="C301" s="292"/>
      <c r="D301" s="292"/>
      <c r="E301" s="292"/>
      <c r="F301" s="292"/>
      <c r="G301" s="5"/>
      <c r="H301" s="292"/>
      <c r="I301" s="292"/>
      <c r="J301" s="292"/>
      <c r="K301" s="292"/>
      <c r="L301" s="292"/>
      <c r="M301" s="292"/>
      <c r="N301" s="292"/>
      <c r="O301" s="292"/>
      <c r="P301" s="292"/>
      <c r="Q301" s="292"/>
      <c r="R301" s="292"/>
      <c r="S301" s="292"/>
      <c r="T301" s="292"/>
      <c r="U301" s="292"/>
      <c r="V301" s="292"/>
      <c r="W301" s="292"/>
      <c r="X301" s="292"/>
      <c r="Y301" s="292"/>
      <c r="Z301" s="292"/>
    </row>
    <row r="302" spans="1:26" ht="15.75" customHeight="1">
      <c r="A302" s="292"/>
      <c r="B302" s="292"/>
      <c r="C302" s="292"/>
      <c r="D302" s="292"/>
      <c r="E302" s="292"/>
      <c r="F302" s="292"/>
      <c r="G302" s="5"/>
      <c r="H302" s="292"/>
      <c r="I302" s="292"/>
      <c r="J302" s="292"/>
      <c r="K302" s="292"/>
      <c r="L302" s="292"/>
      <c r="M302" s="292"/>
      <c r="N302" s="292"/>
      <c r="O302" s="292"/>
      <c r="P302" s="292"/>
      <c r="Q302" s="292"/>
      <c r="R302" s="292"/>
      <c r="S302" s="292"/>
      <c r="T302" s="292"/>
      <c r="U302" s="292"/>
      <c r="V302" s="292"/>
      <c r="W302" s="292"/>
      <c r="X302" s="292"/>
      <c r="Y302" s="292"/>
      <c r="Z302" s="292"/>
    </row>
    <row r="303" spans="1:26" ht="15.75" customHeight="1">
      <c r="A303" s="292"/>
      <c r="B303" s="292"/>
      <c r="C303" s="292"/>
      <c r="D303" s="292"/>
      <c r="E303" s="292"/>
      <c r="F303" s="292"/>
      <c r="G303" s="5"/>
      <c r="H303" s="292"/>
      <c r="I303" s="292"/>
      <c r="J303" s="292"/>
      <c r="K303" s="292"/>
      <c r="L303" s="292"/>
      <c r="M303" s="292"/>
      <c r="N303" s="292"/>
      <c r="O303" s="292"/>
      <c r="P303" s="292"/>
      <c r="Q303" s="292"/>
      <c r="R303" s="292"/>
      <c r="S303" s="292"/>
      <c r="T303" s="292"/>
      <c r="U303" s="292"/>
      <c r="V303" s="292"/>
      <c r="W303" s="292"/>
      <c r="X303" s="292"/>
      <c r="Y303" s="292"/>
      <c r="Z303" s="292"/>
    </row>
    <row r="304" spans="1:26" ht="15.75" customHeight="1">
      <c r="A304" s="292"/>
      <c r="B304" s="292"/>
      <c r="C304" s="292"/>
      <c r="D304" s="292"/>
      <c r="E304" s="292"/>
      <c r="F304" s="292"/>
      <c r="G304" s="5"/>
      <c r="H304" s="292"/>
      <c r="I304" s="292"/>
      <c r="J304" s="292"/>
      <c r="K304" s="292"/>
      <c r="L304" s="292"/>
      <c r="M304" s="292"/>
      <c r="N304" s="292"/>
      <c r="O304" s="292"/>
      <c r="P304" s="292"/>
      <c r="Q304" s="292"/>
      <c r="R304" s="292"/>
      <c r="S304" s="292"/>
      <c r="T304" s="292"/>
      <c r="U304" s="292"/>
      <c r="V304" s="292"/>
      <c r="W304" s="292"/>
      <c r="X304" s="292"/>
      <c r="Y304" s="292"/>
      <c r="Z304" s="292"/>
    </row>
    <row r="305" spans="1:26" ht="15.75" customHeight="1">
      <c r="A305" s="292"/>
      <c r="B305" s="292"/>
      <c r="C305" s="292"/>
      <c r="D305" s="292"/>
      <c r="E305" s="292"/>
      <c r="F305" s="292"/>
      <c r="G305" s="5"/>
      <c r="H305" s="292"/>
      <c r="I305" s="292"/>
      <c r="J305" s="292"/>
      <c r="K305" s="292"/>
      <c r="L305" s="292"/>
      <c r="M305" s="292"/>
      <c r="N305" s="292"/>
      <c r="O305" s="292"/>
      <c r="P305" s="292"/>
      <c r="Q305" s="292"/>
      <c r="R305" s="292"/>
      <c r="S305" s="292"/>
      <c r="T305" s="292"/>
      <c r="U305" s="292"/>
      <c r="V305" s="292"/>
      <c r="W305" s="292"/>
      <c r="X305" s="292"/>
      <c r="Y305" s="292"/>
      <c r="Z305" s="292"/>
    </row>
    <row r="306" spans="1:26" ht="15.75" customHeight="1">
      <c r="A306" s="292"/>
      <c r="B306" s="292"/>
      <c r="C306" s="292"/>
      <c r="D306" s="292"/>
      <c r="E306" s="292"/>
      <c r="F306" s="292"/>
      <c r="G306" s="5"/>
      <c r="H306" s="292"/>
      <c r="I306" s="292"/>
      <c r="J306" s="292"/>
      <c r="K306" s="292"/>
      <c r="L306" s="292"/>
      <c r="M306" s="292"/>
      <c r="N306" s="292"/>
      <c r="O306" s="292"/>
      <c r="P306" s="292"/>
      <c r="Q306" s="292"/>
      <c r="R306" s="292"/>
      <c r="S306" s="292"/>
      <c r="T306" s="292"/>
      <c r="U306" s="292"/>
      <c r="V306" s="292"/>
      <c r="W306" s="292"/>
      <c r="X306" s="292"/>
      <c r="Y306" s="292"/>
      <c r="Z306" s="292"/>
    </row>
    <row r="307" spans="1:26" ht="15.75" customHeight="1">
      <c r="A307" s="292"/>
      <c r="B307" s="292"/>
      <c r="C307" s="292"/>
      <c r="D307" s="292"/>
      <c r="E307" s="292"/>
      <c r="F307" s="292"/>
      <c r="G307" s="5"/>
      <c r="H307" s="292"/>
      <c r="I307" s="292"/>
      <c r="J307" s="292"/>
      <c r="K307" s="292"/>
      <c r="L307" s="292"/>
      <c r="M307" s="292"/>
      <c r="N307" s="292"/>
      <c r="O307" s="292"/>
      <c r="P307" s="292"/>
      <c r="Q307" s="292"/>
      <c r="R307" s="292"/>
      <c r="S307" s="292"/>
      <c r="T307" s="292"/>
      <c r="U307" s="292"/>
      <c r="V307" s="292"/>
      <c r="W307" s="292"/>
      <c r="X307" s="292"/>
      <c r="Y307" s="292"/>
      <c r="Z307" s="292"/>
    </row>
    <row r="308" spans="1:26" ht="15.75" customHeight="1">
      <c r="A308" s="292"/>
      <c r="B308" s="292"/>
      <c r="C308" s="292"/>
      <c r="D308" s="292"/>
      <c r="E308" s="292"/>
      <c r="F308" s="292"/>
      <c r="G308" s="5"/>
      <c r="H308" s="292"/>
      <c r="I308" s="292"/>
      <c r="J308" s="292"/>
      <c r="K308" s="292"/>
      <c r="L308" s="292"/>
      <c r="M308" s="292"/>
      <c r="N308" s="292"/>
      <c r="O308" s="292"/>
      <c r="P308" s="292"/>
      <c r="Q308" s="292"/>
      <c r="R308" s="292"/>
      <c r="S308" s="292"/>
      <c r="T308" s="292"/>
      <c r="U308" s="292"/>
      <c r="V308" s="292"/>
      <c r="W308" s="292"/>
      <c r="X308" s="292"/>
      <c r="Y308" s="292"/>
      <c r="Z308" s="292"/>
    </row>
    <row r="309" spans="1:26" ht="15.75" customHeight="1">
      <c r="A309" s="292"/>
      <c r="B309" s="292"/>
      <c r="C309" s="292"/>
      <c r="D309" s="292"/>
      <c r="E309" s="292"/>
      <c r="F309" s="292"/>
      <c r="G309" s="5"/>
      <c r="H309" s="292"/>
      <c r="I309" s="292"/>
      <c r="J309" s="292"/>
      <c r="K309" s="292"/>
      <c r="L309" s="292"/>
      <c r="M309" s="292"/>
      <c r="N309" s="292"/>
      <c r="O309" s="292"/>
      <c r="P309" s="292"/>
      <c r="Q309" s="292"/>
      <c r="R309" s="292"/>
      <c r="S309" s="292"/>
      <c r="T309" s="292"/>
      <c r="U309" s="292"/>
      <c r="V309" s="292"/>
      <c r="W309" s="292"/>
      <c r="X309" s="292"/>
      <c r="Y309" s="292"/>
      <c r="Z309" s="292"/>
    </row>
    <row r="310" spans="1:26" ht="15.75" customHeight="1">
      <c r="A310" s="292"/>
      <c r="B310" s="292"/>
      <c r="C310" s="292"/>
      <c r="D310" s="292"/>
      <c r="E310" s="292"/>
      <c r="F310" s="292"/>
      <c r="G310" s="5"/>
      <c r="H310" s="292"/>
      <c r="I310" s="292"/>
      <c r="J310" s="292"/>
      <c r="K310" s="292"/>
      <c r="L310" s="292"/>
      <c r="M310" s="292"/>
      <c r="N310" s="292"/>
      <c r="O310" s="292"/>
      <c r="P310" s="292"/>
      <c r="Q310" s="292"/>
      <c r="R310" s="292"/>
      <c r="S310" s="292"/>
      <c r="T310" s="292"/>
      <c r="U310" s="292"/>
      <c r="V310" s="292"/>
      <c r="W310" s="292"/>
      <c r="X310" s="292"/>
      <c r="Y310" s="292"/>
      <c r="Z310" s="292"/>
    </row>
    <row r="311" spans="1:26" ht="15.75" customHeight="1">
      <c r="A311" s="292"/>
      <c r="B311" s="292"/>
      <c r="C311" s="292"/>
      <c r="D311" s="292"/>
      <c r="E311" s="292"/>
      <c r="F311" s="292"/>
      <c r="G311" s="5"/>
      <c r="H311" s="292"/>
      <c r="I311" s="292"/>
      <c r="J311" s="292"/>
      <c r="K311" s="292"/>
      <c r="L311" s="292"/>
      <c r="M311" s="292"/>
      <c r="N311" s="292"/>
      <c r="O311" s="292"/>
      <c r="P311" s="292"/>
      <c r="Q311" s="292"/>
      <c r="R311" s="292"/>
      <c r="S311" s="292"/>
      <c r="T311" s="292"/>
      <c r="U311" s="292"/>
      <c r="V311" s="292"/>
      <c r="W311" s="292"/>
      <c r="X311" s="292"/>
      <c r="Y311" s="292"/>
      <c r="Z311" s="292"/>
    </row>
    <row r="312" spans="1:26" ht="15.75" customHeight="1">
      <c r="A312" s="292"/>
      <c r="B312" s="292"/>
      <c r="C312" s="292"/>
      <c r="D312" s="292"/>
      <c r="E312" s="292"/>
      <c r="F312" s="292"/>
      <c r="G312" s="5"/>
      <c r="H312" s="292"/>
      <c r="I312" s="292"/>
      <c r="J312" s="292"/>
      <c r="K312" s="292"/>
      <c r="L312" s="292"/>
      <c r="M312" s="292"/>
      <c r="N312" s="292"/>
      <c r="O312" s="292"/>
      <c r="P312" s="292"/>
      <c r="Q312" s="292"/>
      <c r="R312" s="292"/>
      <c r="S312" s="292"/>
      <c r="T312" s="292"/>
      <c r="U312" s="292"/>
      <c r="V312" s="292"/>
      <c r="W312" s="292"/>
      <c r="X312" s="292"/>
      <c r="Y312" s="292"/>
      <c r="Z312" s="292"/>
    </row>
    <row r="313" spans="1:26" ht="15.75" customHeight="1">
      <c r="A313" s="292"/>
      <c r="B313" s="292"/>
      <c r="C313" s="292"/>
      <c r="D313" s="292"/>
      <c r="E313" s="292"/>
      <c r="F313" s="292"/>
      <c r="G313" s="5"/>
      <c r="H313" s="292"/>
      <c r="I313" s="292"/>
      <c r="J313" s="292"/>
      <c r="K313" s="292"/>
      <c r="L313" s="292"/>
      <c r="M313" s="292"/>
      <c r="N313" s="292"/>
      <c r="O313" s="292"/>
      <c r="P313" s="292"/>
      <c r="Q313" s="292"/>
      <c r="R313" s="292"/>
      <c r="S313" s="292"/>
      <c r="T313" s="292"/>
      <c r="U313" s="292"/>
      <c r="V313" s="292"/>
      <c r="W313" s="292"/>
      <c r="X313" s="292"/>
      <c r="Y313" s="292"/>
      <c r="Z313" s="292"/>
    </row>
    <row r="314" spans="1:26" ht="15.75" customHeight="1">
      <c r="A314" s="292"/>
      <c r="B314" s="292"/>
      <c r="C314" s="292"/>
      <c r="D314" s="292"/>
      <c r="E314" s="292"/>
      <c r="F314" s="292"/>
      <c r="G314" s="5"/>
      <c r="H314" s="292"/>
      <c r="I314" s="292"/>
      <c r="J314" s="292"/>
      <c r="K314" s="292"/>
      <c r="L314" s="292"/>
      <c r="M314" s="292"/>
      <c r="N314" s="292"/>
      <c r="O314" s="292"/>
      <c r="P314" s="292"/>
      <c r="Q314" s="292"/>
      <c r="R314" s="292"/>
      <c r="S314" s="292"/>
      <c r="T314" s="292"/>
      <c r="U314" s="292"/>
      <c r="V314" s="292"/>
      <c r="W314" s="292"/>
      <c r="X314" s="292"/>
      <c r="Y314" s="292"/>
      <c r="Z314" s="292"/>
    </row>
    <row r="315" spans="1:26" ht="15.75" customHeight="1">
      <c r="A315" s="292"/>
      <c r="B315" s="292"/>
      <c r="C315" s="292"/>
      <c r="D315" s="292"/>
      <c r="E315" s="292"/>
      <c r="F315" s="292"/>
      <c r="G315" s="5"/>
      <c r="H315" s="292"/>
      <c r="I315" s="292"/>
      <c r="J315" s="292"/>
      <c r="K315" s="292"/>
      <c r="L315" s="292"/>
      <c r="M315" s="292"/>
      <c r="N315" s="292"/>
      <c r="O315" s="292"/>
      <c r="P315" s="292"/>
      <c r="Q315" s="292"/>
      <c r="R315" s="292"/>
      <c r="S315" s="292"/>
      <c r="T315" s="292"/>
      <c r="U315" s="292"/>
      <c r="V315" s="292"/>
      <c r="W315" s="292"/>
      <c r="X315" s="292"/>
      <c r="Y315" s="292"/>
      <c r="Z315" s="292"/>
    </row>
    <row r="316" spans="1:26" ht="15.75" customHeight="1">
      <c r="A316" s="292"/>
      <c r="B316" s="292"/>
      <c r="C316" s="292"/>
      <c r="D316" s="292"/>
      <c r="E316" s="292"/>
      <c r="F316" s="292"/>
      <c r="G316" s="5"/>
      <c r="H316" s="292"/>
      <c r="I316" s="292"/>
      <c r="J316" s="292"/>
      <c r="K316" s="292"/>
      <c r="L316" s="292"/>
      <c r="M316" s="292"/>
      <c r="N316" s="292"/>
      <c r="O316" s="292"/>
      <c r="P316" s="292"/>
      <c r="Q316" s="292"/>
      <c r="R316" s="292"/>
      <c r="S316" s="292"/>
      <c r="T316" s="292"/>
      <c r="U316" s="292"/>
      <c r="V316" s="292"/>
      <c r="W316" s="292"/>
      <c r="X316" s="292"/>
      <c r="Y316" s="292"/>
      <c r="Z316" s="292"/>
    </row>
    <row r="317" spans="1:26" ht="15.75" customHeight="1">
      <c r="A317" s="292"/>
      <c r="B317" s="292"/>
      <c r="C317" s="292"/>
      <c r="D317" s="292"/>
      <c r="E317" s="292"/>
      <c r="F317" s="292"/>
      <c r="G317" s="5"/>
      <c r="H317" s="292"/>
      <c r="I317" s="292"/>
      <c r="J317" s="292"/>
      <c r="K317" s="292"/>
      <c r="L317" s="292"/>
      <c r="M317" s="292"/>
      <c r="N317" s="292"/>
      <c r="O317" s="292"/>
      <c r="P317" s="292"/>
      <c r="Q317" s="292"/>
      <c r="R317" s="292"/>
      <c r="S317" s="292"/>
      <c r="T317" s="292"/>
      <c r="U317" s="292"/>
      <c r="V317" s="292"/>
      <c r="W317" s="292"/>
      <c r="X317" s="292"/>
      <c r="Y317" s="292"/>
      <c r="Z317" s="292"/>
    </row>
    <row r="318" spans="1:26" ht="15.75" customHeight="1">
      <c r="A318" s="292"/>
      <c r="B318" s="292"/>
      <c r="C318" s="292"/>
      <c r="D318" s="292"/>
      <c r="E318" s="292"/>
      <c r="F318" s="292"/>
      <c r="G318" s="5"/>
      <c r="H318" s="292"/>
      <c r="I318" s="292"/>
      <c r="J318" s="292"/>
      <c r="K318" s="292"/>
      <c r="L318" s="292"/>
      <c r="M318" s="292"/>
      <c r="N318" s="292"/>
      <c r="O318" s="292"/>
      <c r="P318" s="292"/>
      <c r="Q318" s="292"/>
      <c r="R318" s="292"/>
      <c r="S318" s="292"/>
      <c r="T318" s="292"/>
      <c r="U318" s="292"/>
      <c r="V318" s="292"/>
      <c r="W318" s="292"/>
      <c r="X318" s="292"/>
      <c r="Y318" s="292"/>
      <c r="Z318" s="292"/>
    </row>
    <row r="319" spans="1:26" ht="15.75" customHeight="1">
      <c r="A319" s="292"/>
      <c r="B319" s="292"/>
      <c r="C319" s="292"/>
      <c r="D319" s="292"/>
      <c r="E319" s="292"/>
      <c r="F319" s="292"/>
      <c r="G319" s="5"/>
      <c r="H319" s="292"/>
      <c r="I319" s="292"/>
      <c r="J319" s="292"/>
      <c r="K319" s="292"/>
      <c r="L319" s="292"/>
      <c r="M319" s="292"/>
      <c r="N319" s="292"/>
      <c r="O319" s="292"/>
      <c r="P319" s="292"/>
      <c r="Q319" s="292"/>
      <c r="R319" s="292"/>
      <c r="S319" s="292"/>
      <c r="T319" s="292"/>
      <c r="U319" s="292"/>
      <c r="V319" s="292"/>
      <c r="W319" s="292"/>
      <c r="X319" s="292"/>
      <c r="Y319" s="292"/>
      <c r="Z319" s="292"/>
    </row>
    <row r="320" spans="1:26" ht="15.75" customHeight="1">
      <c r="A320" s="292"/>
      <c r="B320" s="292"/>
      <c r="C320" s="292"/>
      <c r="D320" s="292"/>
      <c r="E320" s="292"/>
      <c r="F320" s="292"/>
      <c r="G320" s="5"/>
      <c r="H320" s="292"/>
      <c r="I320" s="292"/>
      <c r="J320" s="292"/>
      <c r="K320" s="292"/>
      <c r="L320" s="292"/>
      <c r="M320" s="292"/>
      <c r="N320" s="292"/>
      <c r="O320" s="292"/>
      <c r="P320" s="292"/>
      <c r="Q320" s="292"/>
      <c r="R320" s="292"/>
      <c r="S320" s="292"/>
      <c r="T320" s="292"/>
      <c r="U320" s="292"/>
      <c r="V320" s="292"/>
      <c r="W320" s="292"/>
      <c r="X320" s="292"/>
      <c r="Y320" s="292"/>
      <c r="Z320" s="292"/>
    </row>
    <row r="321" spans="1:26" ht="15.75" customHeight="1">
      <c r="A321" s="292"/>
      <c r="B321" s="292"/>
      <c r="C321" s="292"/>
      <c r="D321" s="292"/>
      <c r="E321" s="292"/>
      <c r="F321" s="292"/>
      <c r="G321" s="5"/>
      <c r="H321" s="292"/>
      <c r="I321" s="292"/>
      <c r="J321" s="292"/>
      <c r="K321" s="292"/>
      <c r="L321" s="292"/>
      <c r="M321" s="292"/>
      <c r="N321" s="292"/>
      <c r="O321" s="292"/>
      <c r="P321" s="292"/>
      <c r="Q321" s="292"/>
      <c r="R321" s="292"/>
      <c r="S321" s="292"/>
      <c r="T321" s="292"/>
      <c r="U321" s="292"/>
      <c r="V321" s="292"/>
      <c r="W321" s="292"/>
      <c r="X321" s="292"/>
      <c r="Y321" s="292"/>
      <c r="Z321" s="292"/>
    </row>
    <row r="322" spans="1:26" ht="15.75" customHeight="1">
      <c r="A322" s="292"/>
      <c r="B322" s="292"/>
      <c r="C322" s="292"/>
      <c r="D322" s="292"/>
      <c r="E322" s="292"/>
      <c r="F322" s="292"/>
      <c r="G322" s="5"/>
      <c r="H322" s="292"/>
      <c r="I322" s="292"/>
      <c r="J322" s="292"/>
      <c r="K322" s="292"/>
      <c r="L322" s="292"/>
      <c r="M322" s="292"/>
      <c r="N322" s="292"/>
      <c r="O322" s="292"/>
      <c r="P322" s="292"/>
      <c r="Q322" s="292"/>
      <c r="R322" s="292"/>
      <c r="S322" s="292"/>
      <c r="T322" s="292"/>
      <c r="U322" s="292"/>
      <c r="V322" s="292"/>
      <c r="W322" s="292"/>
      <c r="X322" s="292"/>
      <c r="Y322" s="292"/>
      <c r="Z322" s="292"/>
    </row>
    <row r="323" spans="1:26" ht="15.75" customHeight="1">
      <c r="A323" s="292"/>
      <c r="B323" s="292"/>
      <c r="C323" s="292"/>
      <c r="D323" s="292"/>
      <c r="E323" s="292"/>
      <c r="F323" s="292"/>
      <c r="G323" s="5"/>
      <c r="H323" s="292"/>
      <c r="I323" s="292"/>
      <c r="J323" s="292"/>
      <c r="K323" s="292"/>
      <c r="L323" s="292"/>
      <c r="M323" s="292"/>
      <c r="N323" s="292"/>
      <c r="O323" s="292"/>
      <c r="P323" s="292"/>
      <c r="Q323" s="292"/>
      <c r="R323" s="292"/>
      <c r="S323" s="292"/>
      <c r="T323" s="292"/>
      <c r="U323" s="292"/>
      <c r="V323" s="292"/>
      <c r="W323" s="292"/>
      <c r="X323" s="292"/>
      <c r="Y323" s="292"/>
      <c r="Z323" s="292"/>
    </row>
    <row r="324" spans="1:26" ht="15.75" customHeight="1">
      <c r="A324" s="292"/>
      <c r="B324" s="292"/>
      <c r="C324" s="292"/>
      <c r="D324" s="292"/>
      <c r="E324" s="292"/>
      <c r="F324" s="292"/>
      <c r="G324" s="5"/>
      <c r="H324" s="292"/>
      <c r="I324" s="292"/>
      <c r="J324" s="292"/>
      <c r="K324" s="292"/>
      <c r="L324" s="292"/>
      <c r="M324" s="292"/>
      <c r="N324" s="292"/>
      <c r="O324" s="292"/>
      <c r="P324" s="292"/>
      <c r="Q324" s="292"/>
      <c r="R324" s="292"/>
      <c r="S324" s="292"/>
      <c r="T324" s="292"/>
      <c r="U324" s="292"/>
      <c r="V324" s="292"/>
      <c r="W324" s="292"/>
      <c r="X324" s="292"/>
      <c r="Y324" s="292"/>
      <c r="Z324" s="292"/>
    </row>
    <row r="325" spans="1:26" ht="15.75" customHeight="1">
      <c r="A325" s="292"/>
      <c r="B325" s="292"/>
      <c r="C325" s="292"/>
      <c r="D325" s="292"/>
      <c r="E325" s="292"/>
      <c r="F325" s="292"/>
      <c r="G325" s="5"/>
      <c r="H325" s="292"/>
      <c r="I325" s="292"/>
      <c r="J325" s="292"/>
      <c r="K325" s="292"/>
      <c r="L325" s="292"/>
      <c r="M325" s="292"/>
      <c r="N325" s="292"/>
      <c r="O325" s="292"/>
      <c r="P325" s="292"/>
      <c r="Q325" s="292"/>
      <c r="R325" s="292"/>
      <c r="S325" s="292"/>
      <c r="T325" s="292"/>
      <c r="U325" s="292"/>
      <c r="V325" s="292"/>
      <c r="W325" s="292"/>
      <c r="X325" s="292"/>
      <c r="Y325" s="292"/>
      <c r="Z325" s="292"/>
    </row>
    <row r="326" spans="1:26" ht="15.75" customHeight="1">
      <c r="A326" s="292"/>
      <c r="B326" s="292"/>
      <c r="C326" s="292"/>
      <c r="D326" s="292"/>
      <c r="E326" s="292"/>
      <c r="F326" s="292"/>
      <c r="G326" s="5"/>
      <c r="H326" s="292"/>
      <c r="I326" s="292"/>
      <c r="J326" s="292"/>
      <c r="K326" s="292"/>
      <c r="L326" s="292"/>
      <c r="M326" s="292"/>
      <c r="N326" s="292"/>
      <c r="O326" s="292"/>
      <c r="P326" s="292"/>
      <c r="Q326" s="292"/>
      <c r="R326" s="292"/>
      <c r="S326" s="292"/>
      <c r="T326" s="292"/>
      <c r="U326" s="292"/>
      <c r="V326" s="292"/>
      <c r="W326" s="292"/>
      <c r="X326" s="292"/>
      <c r="Y326" s="292"/>
      <c r="Z326" s="292"/>
    </row>
    <row r="327" spans="1:26" ht="15.75" customHeight="1">
      <c r="A327" s="292"/>
      <c r="B327" s="292"/>
      <c r="C327" s="292"/>
      <c r="D327" s="292"/>
      <c r="E327" s="292"/>
      <c r="F327" s="292"/>
      <c r="G327" s="5"/>
      <c r="H327" s="292"/>
      <c r="I327" s="292"/>
      <c r="J327" s="292"/>
      <c r="K327" s="292"/>
      <c r="L327" s="292"/>
      <c r="M327" s="292"/>
      <c r="N327" s="292"/>
      <c r="O327" s="292"/>
      <c r="P327" s="292"/>
      <c r="Q327" s="292"/>
      <c r="R327" s="292"/>
      <c r="S327" s="292"/>
      <c r="T327" s="292"/>
      <c r="U327" s="292"/>
      <c r="V327" s="292"/>
      <c r="W327" s="292"/>
      <c r="X327" s="292"/>
      <c r="Y327" s="292"/>
      <c r="Z327" s="292"/>
    </row>
    <row r="328" spans="1:26" ht="15.75" customHeight="1">
      <c r="A328" s="292"/>
      <c r="B328" s="292"/>
      <c r="C328" s="292"/>
      <c r="D328" s="292"/>
      <c r="E328" s="292"/>
      <c r="F328" s="292"/>
      <c r="G328" s="5"/>
      <c r="H328" s="292"/>
      <c r="I328" s="292"/>
      <c r="J328" s="292"/>
      <c r="K328" s="292"/>
      <c r="L328" s="292"/>
      <c r="M328" s="292"/>
      <c r="N328" s="292"/>
      <c r="O328" s="292"/>
      <c r="P328" s="292"/>
      <c r="Q328" s="292"/>
      <c r="R328" s="292"/>
      <c r="S328" s="292"/>
      <c r="T328" s="292"/>
      <c r="U328" s="292"/>
      <c r="V328" s="292"/>
      <c r="W328" s="292"/>
      <c r="X328" s="292"/>
      <c r="Y328" s="292"/>
      <c r="Z328" s="292"/>
    </row>
    <row r="329" spans="1:26" ht="15.75" customHeight="1">
      <c r="A329" s="292"/>
      <c r="B329" s="292"/>
      <c r="C329" s="292"/>
      <c r="D329" s="292"/>
      <c r="E329" s="292"/>
      <c r="F329" s="292"/>
      <c r="G329" s="5"/>
      <c r="H329" s="292"/>
      <c r="I329" s="292"/>
      <c r="J329" s="292"/>
      <c r="K329" s="292"/>
      <c r="L329" s="292"/>
      <c r="M329" s="292"/>
      <c r="N329" s="292"/>
      <c r="O329" s="292"/>
      <c r="P329" s="292"/>
      <c r="Q329" s="292"/>
      <c r="R329" s="292"/>
      <c r="S329" s="292"/>
      <c r="T329" s="292"/>
      <c r="U329" s="292"/>
      <c r="V329" s="292"/>
      <c r="W329" s="292"/>
      <c r="X329" s="292"/>
      <c r="Y329" s="292"/>
      <c r="Z329" s="292"/>
    </row>
    <row r="330" spans="1:26" ht="15.75" customHeight="1">
      <c r="A330" s="292"/>
      <c r="B330" s="292"/>
      <c r="C330" s="292"/>
      <c r="D330" s="292"/>
      <c r="E330" s="292"/>
      <c r="F330" s="292"/>
      <c r="G330" s="5"/>
      <c r="H330" s="292"/>
      <c r="I330" s="292"/>
      <c r="J330" s="292"/>
      <c r="K330" s="292"/>
      <c r="L330" s="292"/>
      <c r="M330" s="292"/>
      <c r="N330" s="292"/>
      <c r="O330" s="292"/>
      <c r="P330" s="292"/>
      <c r="Q330" s="292"/>
      <c r="R330" s="292"/>
      <c r="S330" s="292"/>
      <c r="T330" s="292"/>
      <c r="U330" s="292"/>
      <c r="V330" s="292"/>
      <c r="W330" s="292"/>
      <c r="X330" s="292"/>
      <c r="Y330" s="292"/>
      <c r="Z330" s="292"/>
    </row>
    <row r="331" spans="1:26" ht="15.75" customHeight="1">
      <c r="A331" s="292"/>
      <c r="B331" s="292"/>
      <c r="C331" s="292"/>
      <c r="D331" s="292"/>
      <c r="E331" s="292"/>
      <c r="F331" s="292"/>
      <c r="G331" s="5"/>
      <c r="H331" s="292"/>
      <c r="I331" s="292"/>
      <c r="J331" s="292"/>
      <c r="K331" s="292"/>
      <c r="L331" s="292"/>
      <c r="M331" s="292"/>
      <c r="N331" s="292"/>
      <c r="O331" s="292"/>
      <c r="P331" s="292"/>
      <c r="Q331" s="292"/>
      <c r="R331" s="292"/>
      <c r="S331" s="292"/>
      <c r="T331" s="292"/>
      <c r="U331" s="292"/>
      <c r="V331" s="292"/>
      <c r="W331" s="292"/>
      <c r="X331" s="292"/>
      <c r="Y331" s="292"/>
      <c r="Z331" s="292"/>
    </row>
    <row r="332" spans="1:26" ht="15.75" customHeight="1">
      <c r="A332" s="292"/>
      <c r="B332" s="292"/>
      <c r="C332" s="292"/>
      <c r="D332" s="292"/>
      <c r="E332" s="292"/>
      <c r="F332" s="292"/>
      <c r="G332" s="5"/>
      <c r="H332" s="292"/>
      <c r="I332" s="292"/>
      <c r="J332" s="292"/>
      <c r="K332" s="292"/>
      <c r="L332" s="292"/>
      <c r="M332" s="292"/>
      <c r="N332" s="292"/>
      <c r="O332" s="292"/>
      <c r="P332" s="292"/>
      <c r="Q332" s="292"/>
      <c r="R332" s="292"/>
      <c r="S332" s="292"/>
      <c r="T332" s="292"/>
      <c r="U332" s="292"/>
      <c r="V332" s="292"/>
      <c r="W332" s="292"/>
      <c r="X332" s="292"/>
      <c r="Y332" s="292"/>
      <c r="Z332" s="292"/>
    </row>
    <row r="333" spans="1:26" ht="15.75" customHeight="1">
      <c r="A333" s="292"/>
      <c r="B333" s="292"/>
      <c r="C333" s="292"/>
      <c r="D333" s="292"/>
      <c r="E333" s="292"/>
      <c r="F333" s="292"/>
      <c r="G333" s="5"/>
      <c r="H333" s="292"/>
      <c r="I333" s="292"/>
      <c r="J333" s="292"/>
      <c r="K333" s="292"/>
      <c r="L333" s="292"/>
      <c r="M333" s="292"/>
      <c r="N333" s="292"/>
      <c r="O333" s="292"/>
      <c r="P333" s="292"/>
      <c r="Q333" s="292"/>
      <c r="R333" s="292"/>
      <c r="S333" s="292"/>
      <c r="T333" s="292"/>
      <c r="U333" s="292"/>
      <c r="V333" s="292"/>
      <c r="W333" s="292"/>
      <c r="X333" s="292"/>
      <c r="Y333" s="292"/>
      <c r="Z333" s="292"/>
    </row>
    <row r="334" spans="1:26" ht="15.75" customHeight="1">
      <c r="A334" s="292"/>
      <c r="B334" s="292"/>
      <c r="C334" s="292"/>
      <c r="D334" s="292"/>
      <c r="E334" s="292"/>
      <c r="F334" s="292"/>
      <c r="G334" s="5"/>
      <c r="H334" s="292"/>
      <c r="I334" s="292"/>
      <c r="J334" s="292"/>
      <c r="K334" s="292"/>
      <c r="L334" s="292"/>
      <c r="M334" s="292"/>
      <c r="N334" s="292"/>
      <c r="O334" s="292"/>
      <c r="P334" s="292"/>
      <c r="Q334" s="292"/>
      <c r="R334" s="292"/>
      <c r="S334" s="292"/>
      <c r="T334" s="292"/>
      <c r="U334" s="292"/>
      <c r="V334" s="292"/>
      <c r="W334" s="292"/>
      <c r="X334" s="292"/>
      <c r="Y334" s="292"/>
      <c r="Z334" s="292"/>
    </row>
    <row r="335" spans="1:26" ht="15.75" customHeight="1">
      <c r="A335" s="292"/>
      <c r="B335" s="292"/>
      <c r="C335" s="292"/>
      <c r="D335" s="292"/>
      <c r="E335" s="292"/>
      <c r="F335" s="292"/>
      <c r="G335" s="5"/>
      <c r="H335" s="292"/>
      <c r="I335" s="292"/>
      <c r="J335" s="292"/>
      <c r="K335" s="292"/>
      <c r="L335" s="292"/>
      <c r="M335" s="292"/>
      <c r="N335" s="292"/>
      <c r="O335" s="292"/>
      <c r="P335" s="292"/>
      <c r="Q335" s="292"/>
      <c r="R335" s="292"/>
      <c r="S335" s="292"/>
      <c r="T335" s="292"/>
      <c r="U335" s="292"/>
      <c r="V335" s="292"/>
      <c r="W335" s="292"/>
      <c r="X335" s="292"/>
      <c r="Y335" s="292"/>
      <c r="Z335" s="292"/>
    </row>
    <row r="336" spans="1:26" ht="15.75" customHeight="1">
      <c r="A336" s="292"/>
      <c r="B336" s="292"/>
      <c r="C336" s="292"/>
      <c r="D336" s="292"/>
      <c r="E336" s="292"/>
      <c r="F336" s="292"/>
      <c r="G336" s="5"/>
      <c r="H336" s="292"/>
      <c r="I336" s="292"/>
      <c r="J336" s="292"/>
      <c r="K336" s="292"/>
      <c r="L336" s="292"/>
      <c r="M336" s="292"/>
      <c r="N336" s="292"/>
      <c r="O336" s="292"/>
      <c r="P336" s="292"/>
      <c r="Q336" s="292"/>
      <c r="R336" s="292"/>
      <c r="S336" s="292"/>
      <c r="T336" s="292"/>
      <c r="U336" s="292"/>
      <c r="V336" s="292"/>
      <c r="W336" s="292"/>
      <c r="X336" s="292"/>
      <c r="Y336" s="292"/>
      <c r="Z336" s="292"/>
    </row>
    <row r="337" spans="1:26" ht="15.75" customHeight="1">
      <c r="A337" s="292"/>
      <c r="B337" s="292"/>
      <c r="C337" s="292"/>
      <c r="D337" s="292"/>
      <c r="E337" s="292"/>
      <c r="F337" s="292"/>
      <c r="G337" s="5"/>
      <c r="H337" s="292"/>
      <c r="I337" s="292"/>
      <c r="J337" s="292"/>
      <c r="K337" s="292"/>
      <c r="L337" s="292"/>
      <c r="M337" s="292"/>
      <c r="N337" s="292"/>
      <c r="O337" s="292"/>
      <c r="P337" s="292"/>
      <c r="Q337" s="292"/>
      <c r="R337" s="292"/>
      <c r="S337" s="292"/>
      <c r="T337" s="292"/>
      <c r="U337" s="292"/>
      <c r="V337" s="292"/>
      <c r="W337" s="292"/>
      <c r="X337" s="292"/>
      <c r="Y337" s="292"/>
      <c r="Z337" s="292"/>
    </row>
    <row r="338" spans="1:26" ht="15.75" customHeight="1">
      <c r="A338" s="292"/>
      <c r="B338" s="292"/>
      <c r="C338" s="292"/>
      <c r="D338" s="292"/>
      <c r="E338" s="292"/>
      <c r="F338" s="292"/>
      <c r="G338" s="5"/>
      <c r="H338" s="292"/>
      <c r="I338" s="292"/>
      <c r="J338" s="292"/>
      <c r="K338" s="292"/>
      <c r="L338" s="292"/>
      <c r="M338" s="292"/>
      <c r="N338" s="292"/>
      <c r="O338" s="292"/>
      <c r="P338" s="292"/>
      <c r="Q338" s="292"/>
      <c r="R338" s="292"/>
      <c r="S338" s="292"/>
      <c r="T338" s="292"/>
      <c r="U338" s="292"/>
      <c r="V338" s="292"/>
      <c r="W338" s="292"/>
      <c r="X338" s="292"/>
      <c r="Y338" s="292"/>
      <c r="Z338" s="292"/>
    </row>
    <row r="339" spans="1:26" ht="15.75" customHeight="1">
      <c r="A339" s="292"/>
      <c r="B339" s="292"/>
      <c r="C339" s="292"/>
      <c r="D339" s="292"/>
      <c r="E339" s="292"/>
      <c r="F339" s="292"/>
      <c r="G339" s="5"/>
      <c r="H339" s="292"/>
      <c r="I339" s="292"/>
      <c r="J339" s="292"/>
      <c r="K339" s="292"/>
      <c r="L339" s="292"/>
      <c r="M339" s="292"/>
      <c r="N339" s="292"/>
      <c r="O339" s="292"/>
      <c r="P339" s="292"/>
      <c r="Q339" s="292"/>
      <c r="R339" s="292"/>
      <c r="S339" s="292"/>
      <c r="T339" s="292"/>
      <c r="U339" s="292"/>
      <c r="V339" s="292"/>
      <c r="W339" s="292"/>
      <c r="X339" s="292"/>
      <c r="Y339" s="292"/>
      <c r="Z339" s="292"/>
    </row>
    <row r="340" spans="1:26" ht="15.75" customHeight="1">
      <c r="A340" s="292"/>
      <c r="B340" s="292"/>
      <c r="C340" s="292"/>
      <c r="D340" s="292"/>
      <c r="E340" s="292"/>
      <c r="F340" s="292"/>
      <c r="G340" s="5"/>
      <c r="H340" s="292"/>
      <c r="I340" s="292"/>
      <c r="J340" s="292"/>
      <c r="K340" s="292"/>
      <c r="L340" s="292"/>
      <c r="M340" s="292"/>
      <c r="N340" s="292"/>
      <c r="O340" s="292"/>
      <c r="P340" s="292"/>
      <c r="Q340" s="292"/>
      <c r="R340" s="292"/>
      <c r="S340" s="292"/>
      <c r="T340" s="292"/>
      <c r="U340" s="292"/>
      <c r="V340" s="292"/>
      <c r="W340" s="292"/>
      <c r="X340" s="292"/>
      <c r="Y340" s="292"/>
      <c r="Z340" s="292"/>
    </row>
    <row r="341" spans="1:26" ht="15.75" customHeight="1">
      <c r="A341" s="292"/>
      <c r="B341" s="292"/>
      <c r="C341" s="292"/>
      <c r="D341" s="292"/>
      <c r="E341" s="292"/>
      <c r="F341" s="292"/>
      <c r="G341" s="5"/>
      <c r="H341" s="292"/>
      <c r="I341" s="292"/>
      <c r="J341" s="292"/>
      <c r="K341" s="292"/>
      <c r="L341" s="292"/>
      <c r="M341" s="292"/>
      <c r="N341" s="292"/>
      <c r="O341" s="292"/>
      <c r="P341" s="292"/>
      <c r="Q341" s="292"/>
      <c r="R341" s="292"/>
      <c r="S341" s="292"/>
      <c r="T341" s="292"/>
      <c r="U341" s="292"/>
      <c r="V341" s="292"/>
      <c r="W341" s="292"/>
      <c r="X341" s="292"/>
      <c r="Y341" s="292"/>
      <c r="Z341" s="292"/>
    </row>
    <row r="342" spans="1:26" ht="15.75" customHeight="1">
      <c r="A342" s="292"/>
      <c r="B342" s="292"/>
      <c r="C342" s="292"/>
      <c r="D342" s="292"/>
      <c r="E342" s="292"/>
      <c r="F342" s="292"/>
      <c r="G342" s="5"/>
      <c r="H342" s="292"/>
      <c r="I342" s="292"/>
      <c r="J342" s="292"/>
      <c r="K342" s="292"/>
      <c r="L342" s="292"/>
      <c r="M342" s="292"/>
      <c r="N342" s="292"/>
      <c r="O342" s="292"/>
      <c r="P342" s="292"/>
      <c r="Q342" s="292"/>
      <c r="R342" s="292"/>
      <c r="S342" s="292"/>
      <c r="T342" s="292"/>
      <c r="U342" s="292"/>
      <c r="V342" s="292"/>
      <c r="W342" s="292"/>
      <c r="X342" s="292"/>
      <c r="Y342" s="292"/>
      <c r="Z342" s="292"/>
    </row>
    <row r="343" spans="1:26" ht="15.75" customHeight="1">
      <c r="A343" s="292"/>
      <c r="B343" s="292"/>
      <c r="C343" s="292"/>
      <c r="D343" s="292"/>
      <c r="E343" s="292"/>
      <c r="F343" s="292"/>
      <c r="G343" s="5"/>
      <c r="H343" s="292"/>
      <c r="I343" s="292"/>
      <c r="J343" s="292"/>
      <c r="K343" s="292"/>
      <c r="L343" s="292"/>
      <c r="M343" s="292"/>
      <c r="N343" s="292"/>
      <c r="O343" s="292"/>
      <c r="P343" s="292"/>
      <c r="Q343" s="292"/>
      <c r="R343" s="292"/>
      <c r="S343" s="292"/>
      <c r="T343" s="292"/>
      <c r="U343" s="292"/>
      <c r="V343" s="292"/>
      <c r="W343" s="292"/>
      <c r="X343" s="292"/>
      <c r="Y343" s="292"/>
      <c r="Z343" s="292"/>
    </row>
    <row r="344" spans="1:26" ht="15.75" customHeight="1">
      <c r="A344" s="292"/>
      <c r="B344" s="292"/>
      <c r="C344" s="292"/>
      <c r="D344" s="292"/>
      <c r="E344" s="292"/>
      <c r="F344" s="292"/>
      <c r="G344" s="5"/>
      <c r="H344" s="292"/>
      <c r="I344" s="292"/>
      <c r="J344" s="292"/>
      <c r="K344" s="292"/>
      <c r="L344" s="292"/>
      <c r="M344" s="292"/>
      <c r="N344" s="292"/>
      <c r="O344" s="292"/>
      <c r="P344" s="292"/>
      <c r="Q344" s="292"/>
      <c r="R344" s="292"/>
      <c r="S344" s="292"/>
      <c r="T344" s="292"/>
      <c r="U344" s="292"/>
      <c r="V344" s="292"/>
      <c r="W344" s="292"/>
      <c r="X344" s="292"/>
      <c r="Y344" s="292"/>
      <c r="Z344" s="292"/>
    </row>
    <row r="345" spans="1:26" ht="15.75" customHeight="1">
      <c r="A345" s="292"/>
      <c r="B345" s="292"/>
      <c r="C345" s="292"/>
      <c r="D345" s="292"/>
      <c r="E345" s="292"/>
      <c r="F345" s="292"/>
      <c r="G345" s="5"/>
      <c r="H345" s="292"/>
      <c r="I345" s="292"/>
      <c r="J345" s="292"/>
      <c r="K345" s="292"/>
      <c r="L345" s="292"/>
      <c r="M345" s="292"/>
      <c r="N345" s="292"/>
      <c r="O345" s="292"/>
      <c r="P345" s="292"/>
      <c r="Q345" s="292"/>
      <c r="R345" s="292"/>
      <c r="S345" s="292"/>
      <c r="T345" s="292"/>
      <c r="U345" s="292"/>
      <c r="V345" s="292"/>
      <c r="W345" s="292"/>
      <c r="X345" s="292"/>
      <c r="Y345" s="292"/>
      <c r="Z345" s="292"/>
    </row>
    <row r="346" spans="1:26" ht="15.75" customHeight="1">
      <c r="A346" s="292"/>
      <c r="B346" s="292"/>
      <c r="C346" s="292"/>
      <c r="D346" s="292"/>
      <c r="E346" s="292"/>
      <c r="F346" s="292"/>
      <c r="G346" s="5"/>
      <c r="H346" s="292"/>
      <c r="I346" s="292"/>
      <c r="J346" s="292"/>
      <c r="K346" s="292"/>
      <c r="L346" s="292"/>
      <c r="M346" s="292"/>
      <c r="N346" s="292"/>
      <c r="O346" s="292"/>
      <c r="P346" s="292"/>
      <c r="Q346" s="292"/>
      <c r="R346" s="292"/>
      <c r="S346" s="292"/>
      <c r="T346" s="292"/>
      <c r="U346" s="292"/>
      <c r="V346" s="292"/>
      <c r="W346" s="292"/>
      <c r="X346" s="292"/>
      <c r="Y346" s="292"/>
      <c r="Z346" s="292"/>
    </row>
    <row r="347" spans="1:26" ht="15.75" customHeight="1">
      <c r="A347" s="292"/>
      <c r="B347" s="292"/>
      <c r="C347" s="292"/>
      <c r="D347" s="292"/>
      <c r="E347" s="292"/>
      <c r="F347" s="292"/>
      <c r="G347" s="5"/>
      <c r="H347" s="292"/>
      <c r="I347" s="292"/>
      <c r="J347" s="292"/>
      <c r="K347" s="292"/>
      <c r="L347" s="292"/>
      <c r="M347" s="292"/>
      <c r="N347" s="292"/>
      <c r="O347" s="292"/>
      <c r="P347" s="292"/>
      <c r="Q347" s="292"/>
      <c r="R347" s="292"/>
      <c r="S347" s="292"/>
      <c r="T347" s="292"/>
      <c r="U347" s="292"/>
      <c r="V347" s="292"/>
      <c r="W347" s="292"/>
      <c r="X347" s="292"/>
      <c r="Y347" s="292"/>
      <c r="Z347" s="292"/>
    </row>
    <row r="348" spans="1:26" ht="15.75" customHeight="1">
      <c r="A348" s="292"/>
      <c r="B348" s="292"/>
      <c r="C348" s="292"/>
      <c r="D348" s="292"/>
      <c r="E348" s="292"/>
      <c r="F348" s="292"/>
      <c r="G348" s="5"/>
      <c r="H348" s="292"/>
      <c r="I348" s="292"/>
      <c r="J348" s="292"/>
      <c r="K348" s="292"/>
      <c r="L348" s="292"/>
      <c r="M348" s="292"/>
      <c r="N348" s="292"/>
      <c r="O348" s="292"/>
      <c r="P348" s="292"/>
      <c r="Q348" s="292"/>
      <c r="R348" s="292"/>
      <c r="S348" s="292"/>
      <c r="T348" s="292"/>
      <c r="U348" s="292"/>
      <c r="V348" s="292"/>
      <c r="W348" s="292"/>
      <c r="X348" s="292"/>
      <c r="Y348" s="292"/>
      <c r="Z348" s="292"/>
    </row>
    <row r="349" spans="1:26" ht="15.75" customHeight="1">
      <c r="A349" s="292"/>
      <c r="B349" s="292"/>
      <c r="C349" s="292"/>
      <c r="D349" s="292"/>
      <c r="E349" s="292"/>
      <c r="F349" s="292"/>
      <c r="G349" s="5"/>
      <c r="H349" s="292"/>
      <c r="I349" s="292"/>
      <c r="J349" s="292"/>
      <c r="K349" s="292"/>
      <c r="L349" s="292"/>
      <c r="M349" s="292"/>
      <c r="N349" s="292"/>
      <c r="O349" s="292"/>
      <c r="P349" s="292"/>
      <c r="Q349" s="292"/>
      <c r="R349" s="292"/>
      <c r="S349" s="292"/>
      <c r="T349" s="292"/>
      <c r="U349" s="292"/>
      <c r="V349" s="292"/>
      <c r="W349" s="292"/>
      <c r="X349" s="292"/>
      <c r="Y349" s="292"/>
      <c r="Z349" s="292"/>
    </row>
    <row r="350" spans="1:26" ht="15.75" customHeight="1">
      <c r="A350" s="292"/>
      <c r="B350" s="292"/>
      <c r="C350" s="292"/>
      <c r="D350" s="292"/>
      <c r="E350" s="292"/>
      <c r="F350" s="292"/>
      <c r="G350" s="5"/>
      <c r="H350" s="292"/>
      <c r="I350" s="292"/>
      <c r="J350" s="292"/>
      <c r="K350" s="292"/>
      <c r="L350" s="292"/>
      <c r="M350" s="292"/>
      <c r="N350" s="292"/>
      <c r="O350" s="292"/>
      <c r="P350" s="292"/>
      <c r="Q350" s="292"/>
      <c r="R350" s="292"/>
      <c r="S350" s="292"/>
      <c r="T350" s="292"/>
      <c r="U350" s="292"/>
      <c r="V350" s="292"/>
      <c r="W350" s="292"/>
      <c r="X350" s="292"/>
      <c r="Y350" s="292"/>
      <c r="Z350" s="292"/>
    </row>
    <row r="351" spans="1:26" ht="15.75" customHeight="1">
      <c r="A351" s="292"/>
      <c r="B351" s="292"/>
      <c r="C351" s="292"/>
      <c r="D351" s="292"/>
      <c r="E351" s="292"/>
      <c r="F351" s="292"/>
      <c r="G351" s="5"/>
      <c r="H351" s="292"/>
      <c r="I351" s="292"/>
      <c r="J351" s="292"/>
      <c r="K351" s="292"/>
      <c r="L351" s="292"/>
      <c r="M351" s="292"/>
      <c r="N351" s="292"/>
      <c r="O351" s="292"/>
      <c r="P351" s="292"/>
      <c r="Q351" s="292"/>
      <c r="R351" s="292"/>
      <c r="S351" s="292"/>
      <c r="T351" s="292"/>
      <c r="U351" s="292"/>
      <c r="V351" s="292"/>
      <c r="W351" s="292"/>
      <c r="X351" s="292"/>
      <c r="Y351" s="292"/>
      <c r="Z351" s="292"/>
    </row>
    <row r="352" spans="1:26" ht="15.75" customHeight="1">
      <c r="A352" s="292"/>
      <c r="B352" s="292"/>
      <c r="C352" s="292"/>
      <c r="D352" s="292"/>
      <c r="E352" s="292"/>
      <c r="F352" s="292"/>
      <c r="G352" s="5"/>
      <c r="H352" s="292"/>
      <c r="I352" s="292"/>
      <c r="J352" s="292"/>
      <c r="K352" s="292"/>
      <c r="L352" s="292"/>
      <c r="M352" s="292"/>
      <c r="N352" s="292"/>
      <c r="O352" s="292"/>
      <c r="P352" s="292"/>
      <c r="Q352" s="292"/>
      <c r="R352" s="292"/>
      <c r="S352" s="292"/>
      <c r="T352" s="292"/>
      <c r="U352" s="292"/>
      <c r="V352" s="292"/>
      <c r="W352" s="292"/>
      <c r="X352" s="292"/>
      <c r="Y352" s="292"/>
      <c r="Z352" s="292"/>
    </row>
    <row r="353" spans="1:26" ht="15.75" customHeight="1">
      <c r="A353" s="292"/>
      <c r="B353" s="292"/>
      <c r="C353" s="292"/>
      <c r="D353" s="292"/>
      <c r="E353" s="292"/>
      <c r="F353" s="292"/>
      <c r="G353" s="5"/>
      <c r="H353" s="292"/>
      <c r="I353" s="292"/>
      <c r="J353" s="292"/>
      <c r="K353" s="292"/>
      <c r="L353" s="292"/>
      <c r="M353" s="292"/>
      <c r="N353" s="292"/>
      <c r="O353" s="292"/>
      <c r="P353" s="292"/>
      <c r="Q353" s="292"/>
      <c r="R353" s="292"/>
      <c r="S353" s="292"/>
      <c r="T353" s="292"/>
      <c r="U353" s="292"/>
      <c r="V353" s="292"/>
      <c r="W353" s="292"/>
      <c r="X353" s="292"/>
      <c r="Y353" s="292"/>
      <c r="Z353" s="292"/>
    </row>
    <row r="354" spans="1:26" ht="15.75" customHeight="1">
      <c r="A354" s="292"/>
      <c r="B354" s="292"/>
      <c r="C354" s="292"/>
      <c r="D354" s="292"/>
      <c r="E354" s="292"/>
      <c r="F354" s="292"/>
      <c r="G354" s="5"/>
      <c r="H354" s="292"/>
      <c r="I354" s="292"/>
      <c r="J354" s="292"/>
      <c r="K354" s="292"/>
      <c r="L354" s="292"/>
      <c r="M354" s="292"/>
      <c r="N354" s="292"/>
      <c r="O354" s="292"/>
      <c r="P354" s="292"/>
      <c r="Q354" s="292"/>
      <c r="R354" s="292"/>
      <c r="S354" s="292"/>
      <c r="T354" s="292"/>
      <c r="U354" s="292"/>
      <c r="V354" s="292"/>
      <c r="W354" s="292"/>
      <c r="X354" s="292"/>
      <c r="Y354" s="292"/>
      <c r="Z354" s="292"/>
    </row>
    <row r="355" spans="1:26" ht="15.75" customHeight="1">
      <c r="A355" s="292"/>
      <c r="B355" s="292"/>
      <c r="C355" s="292"/>
      <c r="D355" s="292"/>
      <c r="E355" s="292"/>
      <c r="F355" s="292"/>
      <c r="G355" s="5"/>
      <c r="H355" s="292"/>
      <c r="I355" s="292"/>
      <c r="J355" s="292"/>
      <c r="K355" s="292"/>
      <c r="L355" s="292"/>
      <c r="M355" s="292"/>
      <c r="N355" s="292"/>
      <c r="O355" s="292"/>
      <c r="P355" s="292"/>
      <c r="Q355" s="292"/>
      <c r="R355" s="292"/>
      <c r="S355" s="292"/>
      <c r="T355" s="292"/>
      <c r="U355" s="292"/>
      <c r="V355" s="292"/>
      <c r="W355" s="292"/>
      <c r="X355" s="292"/>
      <c r="Y355" s="292"/>
      <c r="Z355" s="292"/>
    </row>
    <row r="356" spans="1:26" ht="15.75" customHeight="1">
      <c r="A356" s="292"/>
      <c r="B356" s="292"/>
      <c r="C356" s="292"/>
      <c r="D356" s="292"/>
      <c r="E356" s="292"/>
      <c r="F356" s="292"/>
      <c r="G356" s="5"/>
      <c r="H356" s="292"/>
      <c r="I356" s="292"/>
      <c r="J356" s="292"/>
      <c r="K356" s="292"/>
      <c r="L356" s="292"/>
      <c r="M356" s="292"/>
      <c r="N356" s="292"/>
      <c r="O356" s="292"/>
      <c r="P356" s="292"/>
      <c r="Q356" s="292"/>
      <c r="R356" s="292"/>
      <c r="S356" s="292"/>
      <c r="T356" s="292"/>
      <c r="U356" s="292"/>
      <c r="V356" s="292"/>
      <c r="W356" s="292"/>
      <c r="X356" s="292"/>
      <c r="Y356" s="292"/>
      <c r="Z356" s="292"/>
    </row>
    <row r="357" spans="1:26" ht="15.75" customHeight="1">
      <c r="A357" s="292"/>
      <c r="B357" s="292"/>
      <c r="C357" s="292"/>
      <c r="D357" s="292"/>
      <c r="E357" s="292"/>
      <c r="F357" s="292"/>
      <c r="G357" s="5"/>
      <c r="H357" s="292"/>
      <c r="I357" s="292"/>
      <c r="J357" s="292"/>
      <c r="K357" s="292"/>
      <c r="L357" s="292"/>
      <c r="M357" s="292"/>
      <c r="N357" s="292"/>
      <c r="O357" s="292"/>
      <c r="P357" s="292"/>
      <c r="Q357" s="292"/>
      <c r="R357" s="292"/>
      <c r="S357" s="292"/>
      <c r="T357" s="292"/>
      <c r="U357" s="292"/>
      <c r="V357" s="292"/>
      <c r="W357" s="292"/>
      <c r="X357" s="292"/>
      <c r="Y357" s="292"/>
      <c r="Z357" s="292"/>
    </row>
    <row r="358" spans="1:26" ht="15.75" customHeight="1">
      <c r="A358" s="292"/>
      <c r="B358" s="292"/>
      <c r="C358" s="292"/>
      <c r="D358" s="292"/>
      <c r="E358" s="292"/>
      <c r="F358" s="292"/>
      <c r="G358" s="5"/>
      <c r="H358" s="292"/>
      <c r="I358" s="292"/>
      <c r="J358" s="292"/>
      <c r="K358" s="292"/>
      <c r="L358" s="292"/>
      <c r="M358" s="292"/>
      <c r="N358" s="292"/>
      <c r="O358" s="292"/>
      <c r="P358" s="292"/>
      <c r="Q358" s="292"/>
      <c r="R358" s="292"/>
      <c r="S358" s="292"/>
      <c r="T358" s="292"/>
      <c r="U358" s="292"/>
      <c r="V358" s="292"/>
      <c r="W358" s="292"/>
      <c r="X358" s="292"/>
      <c r="Y358" s="292"/>
      <c r="Z358" s="292"/>
    </row>
    <row r="359" spans="1:26" ht="15.75" customHeight="1">
      <c r="A359" s="292"/>
      <c r="B359" s="292"/>
      <c r="C359" s="292"/>
      <c r="D359" s="292"/>
      <c r="E359" s="292"/>
      <c r="F359" s="292"/>
      <c r="G359" s="5"/>
      <c r="H359" s="292"/>
      <c r="I359" s="292"/>
      <c r="J359" s="292"/>
      <c r="K359" s="292"/>
      <c r="L359" s="292"/>
      <c r="M359" s="292"/>
      <c r="N359" s="292"/>
      <c r="O359" s="292"/>
      <c r="P359" s="292"/>
      <c r="Q359" s="292"/>
      <c r="R359" s="292"/>
      <c r="S359" s="292"/>
      <c r="T359" s="292"/>
      <c r="U359" s="292"/>
      <c r="V359" s="292"/>
      <c r="W359" s="292"/>
      <c r="X359" s="292"/>
      <c r="Y359" s="292"/>
      <c r="Z359" s="292"/>
    </row>
    <row r="360" spans="1:26" ht="15.75" customHeight="1">
      <c r="A360" s="292"/>
      <c r="B360" s="292"/>
      <c r="C360" s="292"/>
      <c r="D360" s="292"/>
      <c r="E360" s="292"/>
      <c r="F360" s="292"/>
      <c r="G360" s="5"/>
      <c r="H360" s="292"/>
      <c r="I360" s="292"/>
      <c r="J360" s="292"/>
      <c r="K360" s="292"/>
      <c r="L360" s="292"/>
      <c r="M360" s="292"/>
      <c r="N360" s="292"/>
      <c r="O360" s="292"/>
      <c r="P360" s="292"/>
      <c r="Q360" s="292"/>
      <c r="R360" s="292"/>
      <c r="S360" s="292"/>
      <c r="T360" s="292"/>
      <c r="U360" s="292"/>
      <c r="V360" s="292"/>
      <c r="W360" s="292"/>
      <c r="X360" s="292"/>
      <c r="Y360" s="292"/>
      <c r="Z360" s="292"/>
    </row>
    <row r="361" spans="1:26" ht="15.75" customHeight="1">
      <c r="A361" s="292"/>
      <c r="B361" s="292"/>
      <c r="C361" s="292"/>
      <c r="D361" s="292"/>
      <c r="E361" s="292"/>
      <c r="F361" s="292"/>
      <c r="G361" s="5"/>
      <c r="H361" s="292"/>
      <c r="I361" s="292"/>
      <c r="J361" s="292"/>
      <c r="K361" s="292"/>
      <c r="L361" s="292"/>
      <c r="M361" s="292"/>
      <c r="N361" s="292"/>
      <c r="O361" s="292"/>
      <c r="P361" s="292"/>
      <c r="Q361" s="292"/>
      <c r="R361" s="292"/>
      <c r="S361" s="292"/>
      <c r="T361" s="292"/>
      <c r="U361" s="292"/>
      <c r="V361" s="292"/>
      <c r="W361" s="292"/>
      <c r="X361" s="292"/>
      <c r="Y361" s="292"/>
      <c r="Z361" s="292"/>
    </row>
    <row r="362" spans="1:26" ht="15.75" customHeight="1">
      <c r="A362" s="292"/>
      <c r="B362" s="292"/>
      <c r="C362" s="292"/>
      <c r="D362" s="292"/>
      <c r="E362" s="292"/>
      <c r="F362" s="292"/>
      <c r="G362" s="5"/>
      <c r="H362" s="292"/>
      <c r="I362" s="292"/>
      <c r="J362" s="292"/>
      <c r="K362" s="292"/>
      <c r="L362" s="292"/>
      <c r="M362" s="292"/>
      <c r="N362" s="292"/>
      <c r="O362" s="292"/>
      <c r="P362" s="292"/>
      <c r="Q362" s="292"/>
      <c r="R362" s="292"/>
      <c r="S362" s="292"/>
      <c r="T362" s="292"/>
      <c r="U362" s="292"/>
      <c r="V362" s="292"/>
      <c r="W362" s="292"/>
      <c r="X362" s="292"/>
      <c r="Y362" s="292"/>
      <c r="Z362" s="292"/>
    </row>
    <row r="363" spans="1:26" ht="15.75" customHeight="1">
      <c r="A363" s="292"/>
      <c r="B363" s="292"/>
      <c r="C363" s="292"/>
      <c r="D363" s="292"/>
      <c r="E363" s="292"/>
      <c r="F363" s="292"/>
      <c r="G363" s="5"/>
      <c r="H363" s="292"/>
      <c r="I363" s="292"/>
      <c r="J363" s="292"/>
      <c r="K363" s="292"/>
      <c r="L363" s="292"/>
      <c r="M363" s="292"/>
      <c r="N363" s="292"/>
      <c r="O363" s="292"/>
      <c r="P363" s="292"/>
      <c r="Q363" s="292"/>
      <c r="R363" s="292"/>
      <c r="S363" s="292"/>
      <c r="T363" s="292"/>
      <c r="U363" s="292"/>
      <c r="V363" s="292"/>
      <c r="W363" s="292"/>
      <c r="X363" s="292"/>
      <c r="Y363" s="292"/>
      <c r="Z363" s="292"/>
    </row>
    <row r="364" spans="1:26" ht="15.75" customHeight="1">
      <c r="A364" s="292"/>
      <c r="B364" s="292"/>
      <c r="C364" s="292"/>
      <c r="D364" s="292"/>
      <c r="E364" s="292"/>
      <c r="F364" s="292"/>
      <c r="G364" s="5"/>
      <c r="H364" s="292"/>
      <c r="I364" s="292"/>
      <c r="J364" s="292"/>
      <c r="K364" s="292"/>
      <c r="L364" s="292"/>
      <c r="M364" s="292"/>
      <c r="N364" s="292"/>
      <c r="O364" s="292"/>
      <c r="P364" s="292"/>
      <c r="Q364" s="292"/>
      <c r="R364" s="292"/>
      <c r="S364" s="292"/>
      <c r="T364" s="292"/>
      <c r="U364" s="292"/>
      <c r="V364" s="292"/>
      <c r="W364" s="292"/>
      <c r="X364" s="292"/>
      <c r="Y364" s="292"/>
      <c r="Z364" s="292"/>
    </row>
    <row r="365" spans="1:26" ht="15.75" customHeight="1">
      <c r="A365" s="292"/>
      <c r="B365" s="292"/>
      <c r="C365" s="292"/>
      <c r="D365" s="292"/>
      <c r="E365" s="292"/>
      <c r="F365" s="292"/>
      <c r="G365" s="5"/>
      <c r="H365" s="292"/>
      <c r="I365" s="292"/>
      <c r="J365" s="292"/>
      <c r="K365" s="292"/>
      <c r="L365" s="292"/>
      <c r="M365" s="292"/>
      <c r="N365" s="292"/>
      <c r="O365" s="292"/>
      <c r="P365" s="292"/>
      <c r="Q365" s="292"/>
      <c r="R365" s="292"/>
      <c r="S365" s="292"/>
      <c r="T365" s="292"/>
      <c r="U365" s="292"/>
      <c r="V365" s="292"/>
      <c r="W365" s="292"/>
      <c r="X365" s="292"/>
      <c r="Y365" s="292"/>
      <c r="Z365" s="292"/>
    </row>
    <row r="366" spans="1:26" ht="15.75" customHeight="1">
      <c r="A366" s="292"/>
      <c r="B366" s="292"/>
      <c r="C366" s="292"/>
      <c r="D366" s="292"/>
      <c r="E366" s="292"/>
      <c r="F366" s="292"/>
      <c r="G366" s="5"/>
      <c r="H366" s="292"/>
      <c r="I366" s="292"/>
      <c r="J366" s="292"/>
      <c r="K366" s="292"/>
      <c r="L366" s="292"/>
      <c r="M366" s="292"/>
      <c r="N366" s="292"/>
      <c r="O366" s="292"/>
      <c r="P366" s="292"/>
      <c r="Q366" s="292"/>
      <c r="R366" s="292"/>
      <c r="S366" s="292"/>
      <c r="T366" s="292"/>
      <c r="U366" s="292"/>
      <c r="V366" s="292"/>
      <c r="W366" s="292"/>
      <c r="X366" s="292"/>
      <c r="Y366" s="292"/>
      <c r="Z366" s="292"/>
    </row>
    <row r="367" spans="1:26" ht="15.75" customHeight="1">
      <c r="A367" s="292"/>
      <c r="B367" s="292"/>
      <c r="C367" s="292"/>
      <c r="D367" s="292"/>
      <c r="E367" s="292"/>
      <c r="F367" s="292"/>
      <c r="G367" s="5"/>
      <c r="H367" s="292"/>
      <c r="I367" s="292"/>
      <c r="J367" s="292"/>
      <c r="K367" s="292"/>
      <c r="L367" s="292"/>
      <c r="M367" s="292"/>
      <c r="N367" s="292"/>
      <c r="O367" s="292"/>
      <c r="P367" s="292"/>
      <c r="Q367" s="292"/>
      <c r="R367" s="292"/>
      <c r="S367" s="292"/>
      <c r="T367" s="292"/>
      <c r="U367" s="292"/>
      <c r="V367" s="292"/>
      <c r="W367" s="292"/>
      <c r="X367" s="292"/>
      <c r="Y367" s="292"/>
      <c r="Z367" s="292"/>
    </row>
    <row r="368" spans="1:26" ht="15.75" customHeight="1">
      <c r="A368" s="292"/>
      <c r="B368" s="292"/>
      <c r="C368" s="292"/>
      <c r="D368" s="292"/>
      <c r="E368" s="292"/>
      <c r="F368" s="292"/>
      <c r="G368" s="5"/>
      <c r="H368" s="292"/>
      <c r="I368" s="292"/>
      <c r="J368" s="292"/>
      <c r="K368" s="292"/>
      <c r="L368" s="292"/>
      <c r="M368" s="292"/>
      <c r="N368" s="292"/>
      <c r="O368" s="292"/>
      <c r="P368" s="292"/>
      <c r="Q368" s="292"/>
      <c r="R368" s="292"/>
      <c r="S368" s="292"/>
      <c r="T368" s="292"/>
      <c r="U368" s="292"/>
      <c r="V368" s="292"/>
      <c r="W368" s="292"/>
      <c r="X368" s="292"/>
      <c r="Y368" s="292"/>
      <c r="Z368" s="292"/>
    </row>
    <row r="369" spans="1:26" ht="15.75" customHeight="1">
      <c r="A369" s="292"/>
      <c r="B369" s="292"/>
      <c r="C369" s="292"/>
      <c r="D369" s="292"/>
      <c r="E369" s="292"/>
      <c r="F369" s="292"/>
      <c r="G369" s="5"/>
      <c r="H369" s="292"/>
      <c r="I369" s="292"/>
      <c r="J369" s="292"/>
      <c r="K369" s="292"/>
      <c r="L369" s="292"/>
      <c r="M369" s="292"/>
      <c r="N369" s="292"/>
      <c r="O369" s="292"/>
      <c r="P369" s="292"/>
      <c r="Q369" s="292"/>
      <c r="R369" s="292"/>
      <c r="S369" s="292"/>
      <c r="T369" s="292"/>
      <c r="U369" s="292"/>
      <c r="V369" s="292"/>
      <c r="W369" s="292"/>
      <c r="X369" s="292"/>
      <c r="Y369" s="292"/>
      <c r="Z369" s="292"/>
    </row>
    <row r="370" spans="1:26" ht="15.75" customHeight="1">
      <c r="A370" s="292"/>
      <c r="B370" s="292"/>
      <c r="C370" s="292"/>
      <c r="D370" s="292"/>
      <c r="E370" s="292"/>
      <c r="F370" s="292"/>
      <c r="G370" s="5"/>
      <c r="H370" s="292"/>
      <c r="I370" s="292"/>
      <c r="J370" s="292"/>
      <c r="K370" s="292"/>
      <c r="L370" s="292"/>
      <c r="M370" s="292"/>
      <c r="N370" s="292"/>
      <c r="O370" s="292"/>
      <c r="P370" s="292"/>
      <c r="Q370" s="292"/>
      <c r="R370" s="292"/>
      <c r="S370" s="292"/>
      <c r="T370" s="292"/>
      <c r="U370" s="292"/>
      <c r="V370" s="292"/>
      <c r="W370" s="292"/>
      <c r="X370" s="292"/>
      <c r="Y370" s="292"/>
      <c r="Z370" s="292"/>
    </row>
    <row r="371" spans="1:26" ht="15.75" customHeight="1">
      <c r="A371" s="292"/>
      <c r="B371" s="292"/>
      <c r="C371" s="292"/>
      <c r="D371" s="292"/>
      <c r="E371" s="292"/>
      <c r="F371" s="292"/>
      <c r="G371" s="5"/>
      <c r="H371" s="292"/>
      <c r="I371" s="292"/>
      <c r="J371" s="292"/>
      <c r="K371" s="292"/>
      <c r="L371" s="292"/>
      <c r="M371" s="292"/>
      <c r="N371" s="292"/>
      <c r="O371" s="292"/>
      <c r="P371" s="292"/>
      <c r="Q371" s="292"/>
      <c r="R371" s="292"/>
      <c r="S371" s="292"/>
      <c r="T371" s="292"/>
      <c r="U371" s="292"/>
      <c r="V371" s="292"/>
      <c r="W371" s="292"/>
      <c r="X371" s="292"/>
      <c r="Y371" s="292"/>
      <c r="Z371" s="292"/>
    </row>
    <row r="372" spans="1:26" ht="15.75" customHeight="1">
      <c r="A372" s="292"/>
      <c r="B372" s="292"/>
      <c r="C372" s="292"/>
      <c r="D372" s="292"/>
      <c r="E372" s="292"/>
      <c r="F372" s="292"/>
      <c r="G372" s="5"/>
      <c r="H372" s="292"/>
      <c r="I372" s="292"/>
      <c r="J372" s="292"/>
      <c r="K372" s="292"/>
      <c r="L372" s="292"/>
      <c r="M372" s="292"/>
      <c r="N372" s="292"/>
      <c r="O372" s="292"/>
      <c r="P372" s="292"/>
      <c r="Q372" s="292"/>
      <c r="R372" s="292"/>
      <c r="S372" s="292"/>
      <c r="T372" s="292"/>
      <c r="U372" s="292"/>
      <c r="V372" s="292"/>
      <c r="W372" s="292"/>
      <c r="X372" s="292"/>
      <c r="Y372" s="292"/>
      <c r="Z372" s="292"/>
    </row>
    <row r="373" spans="1:26" ht="15.75" customHeight="1">
      <c r="A373" s="292"/>
      <c r="B373" s="292"/>
      <c r="C373" s="292"/>
      <c r="D373" s="292"/>
      <c r="E373" s="292"/>
      <c r="F373" s="292"/>
      <c r="G373" s="5"/>
      <c r="H373" s="292"/>
      <c r="I373" s="292"/>
      <c r="J373" s="292"/>
      <c r="K373" s="292"/>
      <c r="L373" s="292"/>
      <c r="M373" s="292"/>
      <c r="N373" s="292"/>
      <c r="O373" s="292"/>
      <c r="P373" s="292"/>
      <c r="Q373" s="292"/>
      <c r="R373" s="292"/>
      <c r="S373" s="292"/>
      <c r="T373" s="292"/>
      <c r="U373" s="292"/>
      <c r="V373" s="292"/>
      <c r="W373" s="292"/>
      <c r="X373" s="292"/>
      <c r="Y373" s="292"/>
      <c r="Z373" s="292"/>
    </row>
    <row r="374" spans="1:26" ht="15.75" customHeight="1">
      <c r="A374" s="292"/>
      <c r="B374" s="292"/>
      <c r="C374" s="292"/>
      <c r="D374" s="292"/>
      <c r="E374" s="292"/>
      <c r="F374" s="292"/>
      <c r="G374" s="5"/>
      <c r="H374" s="292"/>
      <c r="I374" s="292"/>
      <c r="J374" s="292"/>
      <c r="K374" s="292"/>
      <c r="L374" s="292"/>
      <c r="M374" s="292"/>
      <c r="N374" s="292"/>
      <c r="O374" s="292"/>
      <c r="P374" s="292"/>
      <c r="Q374" s="292"/>
      <c r="R374" s="292"/>
      <c r="S374" s="292"/>
      <c r="T374" s="292"/>
      <c r="U374" s="292"/>
      <c r="V374" s="292"/>
      <c r="W374" s="292"/>
      <c r="X374" s="292"/>
      <c r="Y374" s="292"/>
      <c r="Z374" s="292"/>
    </row>
    <row r="375" spans="1:26" ht="15.75" customHeight="1">
      <c r="A375" s="292"/>
      <c r="B375" s="292"/>
      <c r="C375" s="292"/>
      <c r="D375" s="292"/>
      <c r="E375" s="292"/>
      <c r="F375" s="292"/>
      <c r="G375" s="5"/>
      <c r="H375" s="292"/>
      <c r="I375" s="292"/>
      <c r="J375" s="292"/>
      <c r="K375" s="292"/>
      <c r="L375" s="292"/>
      <c r="M375" s="292"/>
      <c r="N375" s="292"/>
      <c r="O375" s="292"/>
      <c r="P375" s="292"/>
      <c r="Q375" s="292"/>
      <c r="R375" s="292"/>
      <c r="S375" s="292"/>
      <c r="T375" s="292"/>
      <c r="U375" s="292"/>
      <c r="V375" s="292"/>
      <c r="W375" s="292"/>
      <c r="X375" s="292"/>
      <c r="Y375" s="292"/>
      <c r="Z375" s="292"/>
    </row>
    <row r="376" spans="1:26" ht="15.75" customHeight="1">
      <c r="A376" s="292"/>
      <c r="B376" s="292"/>
      <c r="C376" s="292"/>
      <c r="D376" s="292"/>
      <c r="E376" s="292"/>
      <c r="F376" s="292"/>
      <c r="G376" s="5"/>
      <c r="H376" s="292"/>
      <c r="I376" s="292"/>
      <c r="J376" s="292"/>
      <c r="K376" s="292"/>
      <c r="L376" s="292"/>
      <c r="M376" s="292"/>
      <c r="N376" s="292"/>
      <c r="O376" s="292"/>
      <c r="P376" s="292"/>
      <c r="Q376" s="292"/>
      <c r="R376" s="292"/>
      <c r="S376" s="292"/>
      <c r="T376" s="292"/>
      <c r="U376" s="292"/>
      <c r="V376" s="292"/>
      <c r="W376" s="292"/>
      <c r="X376" s="292"/>
      <c r="Y376" s="292"/>
      <c r="Z376" s="292"/>
    </row>
    <row r="377" spans="1:26" ht="15.75" customHeight="1">
      <c r="A377" s="292"/>
      <c r="B377" s="292"/>
      <c r="C377" s="292"/>
      <c r="D377" s="292"/>
      <c r="E377" s="292"/>
      <c r="F377" s="292"/>
      <c r="G377" s="5"/>
      <c r="H377" s="292"/>
      <c r="I377" s="292"/>
      <c r="J377" s="292"/>
      <c r="K377" s="292"/>
      <c r="L377" s="292"/>
      <c r="M377" s="292"/>
      <c r="N377" s="292"/>
      <c r="O377" s="292"/>
      <c r="P377" s="292"/>
      <c r="Q377" s="292"/>
      <c r="R377" s="292"/>
      <c r="S377" s="292"/>
      <c r="T377" s="292"/>
      <c r="U377" s="292"/>
      <c r="V377" s="292"/>
      <c r="W377" s="292"/>
      <c r="X377" s="292"/>
      <c r="Y377" s="292"/>
      <c r="Z377" s="292"/>
    </row>
    <row r="378" spans="1:26" ht="15.75" customHeight="1">
      <c r="A378" s="292"/>
      <c r="B378" s="292"/>
      <c r="C378" s="292"/>
      <c r="D378" s="292"/>
      <c r="E378" s="292"/>
      <c r="F378" s="292"/>
      <c r="G378" s="5"/>
      <c r="H378" s="292"/>
      <c r="I378" s="292"/>
      <c r="J378" s="292"/>
      <c r="K378" s="292"/>
      <c r="L378" s="292"/>
      <c r="M378" s="292"/>
      <c r="N378" s="292"/>
      <c r="O378" s="292"/>
      <c r="P378" s="292"/>
      <c r="Q378" s="292"/>
      <c r="R378" s="292"/>
      <c r="S378" s="292"/>
      <c r="T378" s="292"/>
      <c r="U378" s="292"/>
      <c r="V378" s="292"/>
      <c r="W378" s="292"/>
      <c r="X378" s="292"/>
      <c r="Y378" s="292"/>
      <c r="Z378" s="292"/>
    </row>
    <row r="379" spans="1:26" ht="15.75" customHeight="1">
      <c r="A379" s="292"/>
      <c r="B379" s="292"/>
      <c r="C379" s="292"/>
      <c r="D379" s="292"/>
      <c r="E379" s="292"/>
      <c r="F379" s="292"/>
      <c r="G379" s="5"/>
      <c r="H379" s="292"/>
      <c r="I379" s="292"/>
      <c r="J379" s="292"/>
      <c r="K379" s="292"/>
      <c r="L379" s="292"/>
      <c r="M379" s="292"/>
      <c r="N379" s="292"/>
      <c r="O379" s="292"/>
      <c r="P379" s="292"/>
      <c r="Q379" s="292"/>
      <c r="R379" s="292"/>
      <c r="S379" s="292"/>
      <c r="T379" s="292"/>
      <c r="U379" s="292"/>
      <c r="V379" s="292"/>
      <c r="W379" s="292"/>
      <c r="X379" s="292"/>
      <c r="Y379" s="292"/>
      <c r="Z379" s="292"/>
    </row>
    <row r="380" spans="1:26" ht="15.75" customHeight="1">
      <c r="A380" s="292"/>
      <c r="B380" s="292"/>
      <c r="C380" s="292"/>
      <c r="D380" s="292"/>
      <c r="E380" s="292"/>
      <c r="F380" s="292"/>
      <c r="G380" s="5"/>
      <c r="H380" s="292"/>
      <c r="I380" s="292"/>
      <c r="J380" s="292"/>
      <c r="K380" s="292"/>
      <c r="L380" s="292"/>
      <c r="M380" s="292"/>
      <c r="N380" s="292"/>
      <c r="O380" s="292"/>
      <c r="P380" s="292"/>
      <c r="Q380" s="292"/>
      <c r="R380" s="292"/>
      <c r="S380" s="292"/>
      <c r="T380" s="292"/>
      <c r="U380" s="292"/>
      <c r="V380" s="292"/>
      <c r="W380" s="292"/>
      <c r="X380" s="292"/>
      <c r="Y380" s="292"/>
      <c r="Z380" s="292"/>
    </row>
    <row r="381" spans="1:26" ht="15.75" customHeight="1">
      <c r="A381" s="292"/>
      <c r="B381" s="292"/>
      <c r="C381" s="292"/>
      <c r="D381" s="292"/>
      <c r="E381" s="292"/>
      <c r="F381" s="292"/>
      <c r="G381" s="5"/>
      <c r="H381" s="292"/>
      <c r="I381" s="292"/>
      <c r="J381" s="292"/>
      <c r="K381" s="292"/>
      <c r="L381" s="292"/>
      <c r="M381" s="292"/>
      <c r="N381" s="292"/>
      <c r="O381" s="292"/>
      <c r="P381" s="292"/>
      <c r="Q381" s="292"/>
      <c r="R381" s="292"/>
      <c r="S381" s="292"/>
      <c r="T381" s="292"/>
      <c r="U381" s="292"/>
      <c r="V381" s="292"/>
      <c r="W381" s="292"/>
      <c r="X381" s="292"/>
      <c r="Y381" s="292"/>
      <c r="Z381" s="292"/>
    </row>
    <row r="382" spans="1:26" ht="15.75" customHeight="1">
      <c r="A382" s="292"/>
      <c r="B382" s="292"/>
      <c r="C382" s="292"/>
      <c r="D382" s="292"/>
      <c r="E382" s="292"/>
      <c r="F382" s="292"/>
      <c r="G382" s="5"/>
      <c r="H382" s="292"/>
      <c r="I382" s="292"/>
      <c r="J382" s="292"/>
      <c r="K382" s="292"/>
      <c r="L382" s="292"/>
      <c r="M382" s="292"/>
      <c r="N382" s="292"/>
      <c r="O382" s="292"/>
      <c r="P382" s="292"/>
      <c r="Q382" s="292"/>
      <c r="R382" s="292"/>
      <c r="S382" s="292"/>
      <c r="T382" s="292"/>
      <c r="U382" s="292"/>
      <c r="V382" s="292"/>
      <c r="W382" s="292"/>
      <c r="X382" s="292"/>
      <c r="Y382" s="292"/>
      <c r="Z382" s="292"/>
    </row>
    <row r="383" spans="1:26" ht="15.75" customHeight="1">
      <c r="A383" s="292"/>
      <c r="B383" s="292"/>
      <c r="C383" s="292"/>
      <c r="D383" s="292"/>
      <c r="E383" s="292"/>
      <c r="F383" s="292"/>
      <c r="G383" s="5"/>
      <c r="H383" s="292"/>
      <c r="I383" s="292"/>
      <c r="J383" s="292"/>
      <c r="K383" s="292"/>
      <c r="L383" s="292"/>
      <c r="M383" s="292"/>
      <c r="N383" s="292"/>
      <c r="O383" s="292"/>
      <c r="P383" s="292"/>
      <c r="Q383" s="292"/>
      <c r="R383" s="292"/>
      <c r="S383" s="292"/>
      <c r="T383" s="292"/>
      <c r="U383" s="292"/>
      <c r="V383" s="292"/>
      <c r="W383" s="292"/>
      <c r="X383" s="292"/>
      <c r="Y383" s="292"/>
      <c r="Z383" s="292"/>
    </row>
    <row r="384" spans="1:26" ht="15.75" customHeight="1">
      <c r="A384" s="292"/>
      <c r="B384" s="292"/>
      <c r="C384" s="292"/>
      <c r="D384" s="292"/>
      <c r="E384" s="292"/>
      <c r="F384" s="292"/>
      <c r="G384" s="5"/>
      <c r="H384" s="292"/>
      <c r="I384" s="292"/>
      <c r="J384" s="292"/>
      <c r="K384" s="292"/>
      <c r="L384" s="292"/>
      <c r="M384" s="292"/>
      <c r="N384" s="292"/>
      <c r="O384" s="292"/>
      <c r="P384" s="292"/>
      <c r="Q384" s="292"/>
      <c r="R384" s="292"/>
      <c r="S384" s="292"/>
      <c r="T384" s="292"/>
      <c r="U384" s="292"/>
      <c r="V384" s="292"/>
      <c r="W384" s="292"/>
      <c r="X384" s="292"/>
      <c r="Y384" s="292"/>
      <c r="Z384" s="292"/>
    </row>
    <row r="385" spans="1:26" ht="15.75" customHeight="1">
      <c r="A385" s="292"/>
      <c r="B385" s="292"/>
      <c r="C385" s="292"/>
      <c r="D385" s="292"/>
      <c r="E385" s="292"/>
      <c r="F385" s="292"/>
      <c r="G385" s="5"/>
      <c r="H385" s="292"/>
      <c r="I385" s="292"/>
      <c r="J385" s="292"/>
      <c r="K385" s="292"/>
      <c r="L385" s="292"/>
      <c r="M385" s="292"/>
      <c r="N385" s="292"/>
      <c r="O385" s="292"/>
      <c r="P385" s="292"/>
      <c r="Q385" s="292"/>
      <c r="R385" s="292"/>
      <c r="S385" s="292"/>
      <c r="T385" s="292"/>
      <c r="U385" s="292"/>
      <c r="V385" s="292"/>
      <c r="W385" s="292"/>
      <c r="X385" s="292"/>
      <c r="Y385" s="292"/>
      <c r="Z385" s="292"/>
    </row>
    <row r="386" spans="1:26" ht="15.75" customHeight="1">
      <c r="A386" s="292"/>
      <c r="B386" s="292"/>
      <c r="C386" s="292"/>
      <c r="D386" s="292"/>
      <c r="E386" s="292"/>
      <c r="F386" s="292"/>
      <c r="G386" s="5"/>
      <c r="H386" s="292"/>
      <c r="I386" s="292"/>
      <c r="J386" s="292"/>
      <c r="K386" s="292"/>
      <c r="L386" s="292"/>
      <c r="M386" s="292"/>
      <c r="N386" s="292"/>
      <c r="O386" s="292"/>
      <c r="P386" s="292"/>
      <c r="Q386" s="292"/>
      <c r="R386" s="292"/>
      <c r="S386" s="292"/>
      <c r="T386" s="292"/>
      <c r="U386" s="292"/>
      <c r="V386" s="292"/>
      <c r="W386" s="292"/>
      <c r="X386" s="292"/>
      <c r="Y386" s="292"/>
      <c r="Z386" s="292"/>
    </row>
    <row r="387" spans="1:26" ht="15.75" customHeight="1">
      <c r="A387" s="292"/>
      <c r="B387" s="292"/>
      <c r="C387" s="292"/>
      <c r="D387" s="292"/>
      <c r="E387" s="292"/>
      <c r="F387" s="292"/>
      <c r="G387" s="5"/>
      <c r="H387" s="292"/>
      <c r="I387" s="292"/>
      <c r="J387" s="292"/>
      <c r="K387" s="292"/>
      <c r="L387" s="292"/>
      <c r="M387" s="292"/>
      <c r="N387" s="292"/>
      <c r="O387" s="292"/>
      <c r="P387" s="292"/>
      <c r="Q387" s="292"/>
      <c r="R387" s="292"/>
      <c r="S387" s="292"/>
      <c r="T387" s="292"/>
      <c r="U387" s="292"/>
      <c r="V387" s="292"/>
      <c r="W387" s="292"/>
      <c r="X387" s="292"/>
      <c r="Y387" s="292"/>
      <c r="Z387" s="292"/>
    </row>
    <row r="388" spans="1:26" ht="15.75" customHeight="1">
      <c r="A388" s="292"/>
      <c r="B388" s="292"/>
      <c r="C388" s="292"/>
      <c r="D388" s="292"/>
      <c r="E388" s="292"/>
      <c r="F388" s="292"/>
      <c r="G388" s="5"/>
      <c r="H388" s="292"/>
      <c r="I388" s="292"/>
      <c r="J388" s="292"/>
      <c r="K388" s="292"/>
      <c r="L388" s="292"/>
      <c r="M388" s="292"/>
      <c r="N388" s="292"/>
      <c r="O388" s="292"/>
      <c r="P388" s="292"/>
      <c r="Q388" s="292"/>
      <c r="R388" s="292"/>
      <c r="S388" s="292"/>
      <c r="T388" s="292"/>
      <c r="U388" s="292"/>
      <c r="V388" s="292"/>
      <c r="W388" s="292"/>
      <c r="X388" s="292"/>
      <c r="Y388" s="292"/>
      <c r="Z388" s="292"/>
    </row>
    <row r="389" spans="1:26" ht="15.75" customHeight="1">
      <c r="A389" s="292"/>
      <c r="B389" s="292"/>
      <c r="C389" s="292"/>
      <c r="D389" s="292"/>
      <c r="E389" s="292"/>
      <c r="F389" s="292"/>
      <c r="G389" s="5"/>
      <c r="H389" s="292"/>
      <c r="I389" s="292"/>
      <c r="J389" s="292"/>
      <c r="K389" s="292"/>
      <c r="L389" s="292"/>
      <c r="M389" s="292"/>
      <c r="N389" s="292"/>
      <c r="O389" s="292"/>
      <c r="P389" s="292"/>
      <c r="Q389" s="292"/>
      <c r="R389" s="292"/>
      <c r="S389" s="292"/>
      <c r="T389" s="292"/>
      <c r="U389" s="292"/>
      <c r="V389" s="292"/>
      <c r="W389" s="292"/>
      <c r="X389" s="292"/>
      <c r="Y389" s="292"/>
      <c r="Z389" s="292"/>
    </row>
    <row r="390" spans="1:26" ht="15.75" customHeight="1">
      <c r="A390" s="292"/>
      <c r="B390" s="292"/>
      <c r="C390" s="292"/>
      <c r="D390" s="292"/>
      <c r="E390" s="292"/>
      <c r="F390" s="292"/>
      <c r="G390" s="5"/>
      <c r="H390" s="292"/>
      <c r="I390" s="292"/>
      <c r="J390" s="292"/>
      <c r="K390" s="292"/>
      <c r="L390" s="292"/>
      <c r="M390" s="292"/>
      <c r="N390" s="292"/>
      <c r="O390" s="292"/>
      <c r="P390" s="292"/>
      <c r="Q390" s="292"/>
      <c r="R390" s="292"/>
      <c r="S390" s="292"/>
      <c r="T390" s="292"/>
      <c r="U390" s="292"/>
      <c r="V390" s="292"/>
      <c r="W390" s="292"/>
      <c r="X390" s="292"/>
      <c r="Y390" s="292"/>
      <c r="Z390" s="292"/>
    </row>
    <row r="391" spans="1:26" ht="15.75" customHeight="1">
      <c r="A391" s="292"/>
      <c r="B391" s="292"/>
      <c r="C391" s="292"/>
      <c r="D391" s="292"/>
      <c r="E391" s="292"/>
      <c r="F391" s="292"/>
      <c r="G391" s="5"/>
      <c r="H391" s="292"/>
      <c r="I391" s="292"/>
      <c r="J391" s="292"/>
      <c r="K391" s="292"/>
      <c r="L391" s="292"/>
      <c r="M391" s="292"/>
      <c r="N391" s="292"/>
      <c r="O391" s="292"/>
      <c r="P391" s="292"/>
      <c r="Q391" s="292"/>
      <c r="R391" s="292"/>
      <c r="S391" s="292"/>
      <c r="T391" s="292"/>
      <c r="U391" s="292"/>
      <c r="V391" s="292"/>
      <c r="W391" s="292"/>
      <c r="X391" s="292"/>
      <c r="Y391" s="292"/>
      <c r="Z391" s="292"/>
    </row>
    <row r="392" spans="1:26" ht="15.75" customHeight="1">
      <c r="A392" s="292"/>
      <c r="B392" s="292"/>
      <c r="C392" s="292"/>
      <c r="D392" s="292"/>
      <c r="E392" s="292"/>
      <c r="F392" s="292"/>
      <c r="G392" s="5"/>
      <c r="H392" s="292"/>
      <c r="I392" s="292"/>
      <c r="J392" s="292"/>
      <c r="K392" s="292"/>
      <c r="L392" s="292"/>
      <c r="M392" s="292"/>
      <c r="N392" s="292"/>
      <c r="O392" s="292"/>
      <c r="P392" s="292"/>
      <c r="Q392" s="292"/>
      <c r="R392" s="292"/>
      <c r="S392" s="292"/>
      <c r="T392" s="292"/>
      <c r="U392" s="292"/>
      <c r="V392" s="292"/>
      <c r="W392" s="292"/>
      <c r="X392" s="292"/>
      <c r="Y392" s="292"/>
      <c r="Z392" s="292"/>
    </row>
    <row r="393" spans="1:26" ht="15.75" customHeight="1">
      <c r="A393" s="292"/>
      <c r="B393" s="292"/>
      <c r="C393" s="292"/>
      <c r="D393" s="292"/>
      <c r="E393" s="292"/>
      <c r="F393" s="292"/>
      <c r="G393" s="5"/>
      <c r="H393" s="292"/>
      <c r="I393" s="292"/>
      <c r="J393" s="292"/>
      <c r="K393" s="292"/>
      <c r="L393" s="292"/>
      <c r="M393" s="292"/>
      <c r="N393" s="292"/>
      <c r="O393" s="292"/>
      <c r="P393" s="292"/>
      <c r="Q393" s="292"/>
      <c r="R393" s="292"/>
      <c r="S393" s="292"/>
      <c r="T393" s="292"/>
      <c r="U393" s="292"/>
      <c r="V393" s="292"/>
      <c r="W393" s="292"/>
      <c r="X393" s="292"/>
      <c r="Y393" s="292"/>
      <c r="Z393" s="292"/>
    </row>
    <row r="394" spans="1:26" ht="15.75" customHeight="1">
      <c r="A394" s="292"/>
      <c r="B394" s="292"/>
      <c r="C394" s="292"/>
      <c r="D394" s="292"/>
      <c r="E394" s="292"/>
      <c r="F394" s="292"/>
      <c r="G394" s="5"/>
      <c r="H394" s="292"/>
      <c r="I394" s="292"/>
      <c r="J394" s="292"/>
      <c r="K394" s="292"/>
      <c r="L394" s="292"/>
      <c r="M394" s="292"/>
      <c r="N394" s="292"/>
      <c r="O394" s="292"/>
      <c r="P394" s="292"/>
      <c r="Q394" s="292"/>
      <c r="R394" s="292"/>
      <c r="S394" s="292"/>
      <c r="T394" s="292"/>
      <c r="U394" s="292"/>
      <c r="V394" s="292"/>
      <c r="W394" s="292"/>
      <c r="X394" s="292"/>
      <c r="Y394" s="292"/>
      <c r="Z394" s="292"/>
    </row>
    <row r="395" spans="1:26" ht="15.75" customHeight="1">
      <c r="A395" s="292"/>
      <c r="B395" s="292"/>
      <c r="C395" s="292"/>
      <c r="D395" s="292"/>
      <c r="E395" s="292"/>
      <c r="F395" s="292"/>
      <c r="G395" s="5"/>
      <c r="H395" s="292"/>
      <c r="I395" s="292"/>
      <c r="J395" s="292"/>
      <c r="K395" s="292"/>
      <c r="L395" s="292"/>
      <c r="M395" s="292"/>
      <c r="N395" s="292"/>
      <c r="O395" s="292"/>
      <c r="P395" s="292"/>
      <c r="Q395" s="292"/>
      <c r="R395" s="292"/>
      <c r="S395" s="292"/>
      <c r="T395" s="292"/>
      <c r="U395" s="292"/>
      <c r="V395" s="292"/>
      <c r="W395" s="292"/>
      <c r="X395" s="292"/>
      <c r="Y395" s="292"/>
      <c r="Z395" s="292"/>
    </row>
    <row r="396" spans="1:26" ht="15.75" customHeight="1">
      <c r="A396" s="292"/>
      <c r="B396" s="292"/>
      <c r="C396" s="292"/>
      <c r="D396" s="292"/>
      <c r="E396" s="292"/>
      <c r="F396" s="292"/>
      <c r="G396" s="5"/>
      <c r="H396" s="292"/>
      <c r="I396" s="292"/>
      <c r="J396" s="292"/>
      <c r="K396" s="292"/>
      <c r="L396" s="292"/>
      <c r="M396" s="292"/>
      <c r="N396" s="292"/>
      <c r="O396" s="292"/>
      <c r="P396" s="292"/>
      <c r="Q396" s="292"/>
      <c r="R396" s="292"/>
      <c r="S396" s="292"/>
      <c r="T396" s="292"/>
      <c r="U396" s="292"/>
      <c r="V396" s="292"/>
      <c r="W396" s="292"/>
      <c r="X396" s="292"/>
      <c r="Y396" s="292"/>
      <c r="Z396" s="292"/>
    </row>
    <row r="397" spans="1:26" ht="15.75" customHeight="1">
      <c r="A397" s="292"/>
      <c r="B397" s="292"/>
      <c r="C397" s="292"/>
      <c r="D397" s="292"/>
      <c r="E397" s="292"/>
      <c r="F397" s="292"/>
      <c r="G397" s="5"/>
      <c r="H397" s="292"/>
      <c r="I397" s="292"/>
      <c r="J397" s="292"/>
      <c r="K397" s="292"/>
      <c r="L397" s="292"/>
      <c r="M397" s="292"/>
      <c r="N397" s="292"/>
      <c r="O397" s="292"/>
      <c r="P397" s="292"/>
      <c r="Q397" s="292"/>
      <c r="R397" s="292"/>
      <c r="S397" s="292"/>
      <c r="T397" s="292"/>
      <c r="U397" s="292"/>
      <c r="V397" s="292"/>
      <c r="W397" s="292"/>
      <c r="X397" s="292"/>
      <c r="Y397" s="292"/>
      <c r="Z397" s="292"/>
    </row>
    <row r="398" spans="1:26" ht="15.75" customHeight="1">
      <c r="A398" s="292"/>
      <c r="B398" s="292"/>
      <c r="C398" s="292"/>
      <c r="D398" s="292"/>
      <c r="E398" s="292"/>
      <c r="F398" s="292"/>
      <c r="G398" s="5"/>
      <c r="H398" s="292"/>
      <c r="I398" s="292"/>
      <c r="J398" s="292"/>
      <c r="K398" s="292"/>
      <c r="L398" s="292"/>
      <c r="M398" s="292"/>
      <c r="N398" s="292"/>
      <c r="O398" s="292"/>
      <c r="P398" s="292"/>
      <c r="Q398" s="292"/>
      <c r="R398" s="292"/>
      <c r="S398" s="292"/>
      <c r="T398" s="292"/>
      <c r="U398" s="292"/>
      <c r="V398" s="292"/>
      <c r="W398" s="292"/>
      <c r="X398" s="292"/>
      <c r="Y398" s="292"/>
      <c r="Z398" s="292"/>
    </row>
    <row r="399" spans="1:26" ht="15.75" customHeight="1">
      <c r="A399" s="292"/>
      <c r="B399" s="292"/>
      <c r="C399" s="292"/>
      <c r="D399" s="292"/>
      <c r="E399" s="292"/>
      <c r="F399" s="292"/>
      <c r="G399" s="5"/>
      <c r="H399" s="292"/>
      <c r="I399" s="292"/>
      <c r="J399" s="292"/>
      <c r="K399" s="292"/>
      <c r="L399" s="292"/>
      <c r="M399" s="292"/>
      <c r="N399" s="292"/>
      <c r="O399" s="292"/>
      <c r="P399" s="292"/>
      <c r="Q399" s="292"/>
      <c r="R399" s="292"/>
      <c r="S399" s="292"/>
      <c r="T399" s="292"/>
      <c r="U399" s="292"/>
      <c r="V399" s="292"/>
      <c r="W399" s="292"/>
      <c r="X399" s="292"/>
      <c r="Y399" s="292"/>
      <c r="Z399" s="292"/>
    </row>
    <row r="400" spans="1:26" ht="15.75" customHeight="1">
      <c r="A400" s="292"/>
      <c r="B400" s="292"/>
      <c r="C400" s="292"/>
      <c r="D400" s="292"/>
      <c r="E400" s="292"/>
      <c r="F400" s="292"/>
      <c r="G400" s="5"/>
      <c r="H400" s="292"/>
      <c r="I400" s="292"/>
      <c r="J400" s="292"/>
      <c r="K400" s="292"/>
      <c r="L400" s="292"/>
      <c r="M400" s="292"/>
      <c r="N400" s="292"/>
      <c r="O400" s="292"/>
      <c r="P400" s="292"/>
      <c r="Q400" s="292"/>
      <c r="R400" s="292"/>
      <c r="S400" s="292"/>
      <c r="T400" s="292"/>
      <c r="U400" s="292"/>
      <c r="V400" s="292"/>
      <c r="W400" s="292"/>
      <c r="X400" s="292"/>
      <c r="Y400" s="292"/>
      <c r="Z400" s="292"/>
    </row>
    <row r="401" spans="1:26" ht="15.75" customHeight="1">
      <c r="A401" s="292"/>
      <c r="B401" s="292"/>
      <c r="C401" s="292"/>
      <c r="D401" s="292"/>
      <c r="E401" s="292"/>
      <c r="F401" s="292"/>
      <c r="G401" s="5"/>
      <c r="H401" s="292"/>
      <c r="I401" s="292"/>
      <c r="J401" s="292"/>
      <c r="K401" s="292"/>
      <c r="L401" s="292"/>
      <c r="M401" s="292"/>
      <c r="N401" s="292"/>
      <c r="O401" s="292"/>
      <c r="P401" s="292"/>
      <c r="Q401" s="292"/>
      <c r="R401" s="292"/>
      <c r="S401" s="292"/>
      <c r="T401" s="292"/>
      <c r="U401" s="292"/>
      <c r="V401" s="292"/>
      <c r="W401" s="292"/>
      <c r="X401" s="292"/>
      <c r="Y401" s="292"/>
      <c r="Z401" s="292"/>
    </row>
    <row r="402" spans="1:26" ht="15.75" customHeight="1">
      <c r="A402" s="292"/>
      <c r="B402" s="292"/>
      <c r="C402" s="292"/>
      <c r="D402" s="292"/>
      <c r="E402" s="292"/>
      <c r="F402" s="292"/>
      <c r="G402" s="5"/>
      <c r="H402" s="292"/>
      <c r="I402" s="292"/>
      <c r="J402" s="292"/>
      <c r="K402" s="292"/>
      <c r="L402" s="292"/>
      <c r="M402" s="292"/>
      <c r="N402" s="292"/>
      <c r="O402" s="292"/>
      <c r="P402" s="292"/>
      <c r="Q402" s="292"/>
      <c r="R402" s="292"/>
      <c r="S402" s="292"/>
      <c r="T402" s="292"/>
      <c r="U402" s="292"/>
      <c r="V402" s="292"/>
      <c r="W402" s="292"/>
      <c r="X402" s="292"/>
      <c r="Y402" s="292"/>
      <c r="Z402" s="292"/>
    </row>
    <row r="403" spans="1:26" ht="15.75" customHeight="1">
      <c r="A403" s="292"/>
      <c r="B403" s="292"/>
      <c r="C403" s="292"/>
      <c r="D403" s="292"/>
      <c r="E403" s="292"/>
      <c r="F403" s="292"/>
      <c r="G403" s="5"/>
      <c r="H403" s="292"/>
      <c r="I403" s="292"/>
      <c r="J403" s="292"/>
      <c r="K403" s="292"/>
      <c r="L403" s="292"/>
      <c r="M403" s="292"/>
      <c r="N403" s="292"/>
      <c r="O403" s="292"/>
      <c r="P403" s="292"/>
      <c r="Q403" s="292"/>
      <c r="R403" s="292"/>
      <c r="S403" s="292"/>
      <c r="T403" s="292"/>
      <c r="U403" s="292"/>
      <c r="V403" s="292"/>
      <c r="W403" s="292"/>
      <c r="X403" s="292"/>
      <c r="Y403" s="292"/>
      <c r="Z403" s="292"/>
    </row>
    <row r="404" spans="1:26" ht="15.75" customHeight="1">
      <c r="A404" s="292"/>
      <c r="B404" s="292"/>
      <c r="C404" s="292"/>
      <c r="D404" s="292"/>
      <c r="E404" s="292"/>
      <c r="F404" s="292"/>
      <c r="G404" s="5"/>
      <c r="H404" s="292"/>
      <c r="I404" s="292"/>
      <c r="J404" s="292"/>
      <c r="K404" s="292"/>
      <c r="L404" s="292"/>
      <c r="M404" s="292"/>
      <c r="N404" s="292"/>
      <c r="O404" s="292"/>
      <c r="P404" s="292"/>
      <c r="Q404" s="292"/>
      <c r="R404" s="292"/>
      <c r="S404" s="292"/>
      <c r="T404" s="292"/>
      <c r="U404" s="292"/>
      <c r="V404" s="292"/>
      <c r="W404" s="292"/>
      <c r="X404" s="292"/>
      <c r="Y404" s="292"/>
      <c r="Z404" s="292"/>
    </row>
    <row r="405" spans="1:26" ht="15.75" customHeight="1">
      <c r="A405" s="292"/>
      <c r="B405" s="292"/>
      <c r="C405" s="292"/>
      <c r="D405" s="292"/>
      <c r="E405" s="292"/>
      <c r="F405" s="292"/>
      <c r="G405" s="5"/>
      <c r="H405" s="292"/>
      <c r="I405" s="292"/>
      <c r="J405" s="292"/>
      <c r="K405" s="292"/>
      <c r="L405" s="292"/>
      <c r="M405" s="292"/>
      <c r="N405" s="292"/>
      <c r="O405" s="292"/>
      <c r="P405" s="292"/>
      <c r="Q405" s="292"/>
      <c r="R405" s="292"/>
      <c r="S405" s="292"/>
      <c r="T405" s="292"/>
      <c r="U405" s="292"/>
      <c r="V405" s="292"/>
      <c r="W405" s="292"/>
      <c r="X405" s="292"/>
      <c r="Y405" s="292"/>
      <c r="Z405" s="292"/>
    </row>
    <row r="406" spans="1:26" ht="15.75" customHeight="1">
      <c r="A406" s="292"/>
      <c r="B406" s="292"/>
      <c r="C406" s="292"/>
      <c r="D406" s="292"/>
      <c r="E406" s="292"/>
      <c r="F406" s="292"/>
      <c r="G406" s="5"/>
      <c r="H406" s="292"/>
      <c r="I406" s="292"/>
      <c r="J406" s="292"/>
      <c r="K406" s="292"/>
      <c r="L406" s="292"/>
      <c r="M406" s="292"/>
      <c r="N406" s="292"/>
      <c r="O406" s="292"/>
      <c r="P406" s="292"/>
      <c r="Q406" s="292"/>
      <c r="R406" s="292"/>
      <c r="S406" s="292"/>
      <c r="T406" s="292"/>
      <c r="U406" s="292"/>
      <c r="V406" s="292"/>
      <c r="W406" s="292"/>
      <c r="X406" s="292"/>
      <c r="Y406" s="292"/>
      <c r="Z406" s="292"/>
    </row>
    <row r="407" spans="1:26" ht="15.75" customHeight="1">
      <c r="A407" s="292"/>
      <c r="B407" s="292"/>
      <c r="C407" s="292"/>
      <c r="D407" s="292"/>
      <c r="E407" s="292"/>
      <c r="F407" s="292"/>
      <c r="G407" s="5"/>
      <c r="H407" s="292"/>
      <c r="I407" s="292"/>
      <c r="J407" s="292"/>
      <c r="K407" s="292"/>
      <c r="L407" s="292"/>
      <c r="M407" s="292"/>
      <c r="N407" s="292"/>
      <c r="O407" s="292"/>
      <c r="P407" s="292"/>
      <c r="Q407" s="292"/>
      <c r="R407" s="292"/>
      <c r="S407" s="292"/>
      <c r="T407" s="292"/>
      <c r="U407" s="292"/>
      <c r="V407" s="292"/>
      <c r="W407" s="292"/>
      <c r="X407" s="292"/>
      <c r="Y407" s="292"/>
      <c r="Z407" s="292"/>
    </row>
    <row r="408" spans="1:26" ht="15.75" customHeight="1">
      <c r="A408" s="292"/>
      <c r="B408" s="292"/>
      <c r="C408" s="292"/>
      <c r="D408" s="292"/>
      <c r="E408" s="292"/>
      <c r="F408" s="292"/>
      <c r="G408" s="5"/>
      <c r="H408" s="292"/>
      <c r="I408" s="292"/>
      <c r="J408" s="292"/>
      <c r="K408" s="292"/>
      <c r="L408" s="292"/>
      <c r="M408" s="292"/>
      <c r="N408" s="292"/>
      <c r="O408" s="292"/>
      <c r="P408" s="292"/>
      <c r="Q408" s="292"/>
      <c r="R408" s="292"/>
      <c r="S408" s="292"/>
      <c r="T408" s="292"/>
      <c r="U408" s="292"/>
      <c r="V408" s="292"/>
      <c r="W408" s="292"/>
      <c r="X408" s="292"/>
      <c r="Y408" s="292"/>
      <c r="Z408" s="292"/>
    </row>
    <row r="409" spans="1:26" ht="15.75" customHeight="1">
      <c r="A409" s="292"/>
      <c r="B409" s="292"/>
      <c r="C409" s="292"/>
      <c r="D409" s="292"/>
      <c r="E409" s="292"/>
      <c r="F409" s="292"/>
      <c r="G409" s="5"/>
      <c r="H409" s="292"/>
      <c r="I409" s="292"/>
      <c r="J409" s="292"/>
      <c r="K409" s="292"/>
      <c r="L409" s="292"/>
      <c r="M409" s="292"/>
      <c r="N409" s="292"/>
      <c r="O409" s="292"/>
      <c r="P409" s="292"/>
      <c r="Q409" s="292"/>
      <c r="R409" s="292"/>
      <c r="S409" s="292"/>
      <c r="T409" s="292"/>
      <c r="U409" s="292"/>
      <c r="V409" s="292"/>
      <c r="W409" s="292"/>
      <c r="X409" s="292"/>
      <c r="Y409" s="292"/>
      <c r="Z409" s="292"/>
    </row>
    <row r="410" spans="1:26" ht="15.75" customHeight="1">
      <c r="A410" s="292"/>
      <c r="B410" s="292"/>
      <c r="C410" s="292"/>
      <c r="D410" s="292"/>
      <c r="E410" s="292"/>
      <c r="F410" s="292"/>
      <c r="G410" s="5"/>
      <c r="H410" s="292"/>
      <c r="I410" s="292"/>
      <c r="J410" s="292"/>
      <c r="K410" s="292"/>
      <c r="L410" s="292"/>
      <c r="M410" s="292"/>
      <c r="N410" s="292"/>
      <c r="O410" s="292"/>
      <c r="P410" s="292"/>
      <c r="Q410" s="292"/>
      <c r="R410" s="292"/>
      <c r="S410" s="292"/>
      <c r="T410" s="292"/>
      <c r="U410" s="292"/>
      <c r="V410" s="292"/>
      <c r="W410" s="292"/>
      <c r="X410" s="292"/>
      <c r="Y410" s="292"/>
      <c r="Z410" s="292"/>
    </row>
    <row r="411" spans="1:26" ht="15.75" customHeight="1">
      <c r="A411" s="292"/>
      <c r="B411" s="292"/>
      <c r="C411" s="292"/>
      <c r="D411" s="292"/>
      <c r="E411" s="292"/>
      <c r="F411" s="292"/>
      <c r="G411" s="5"/>
      <c r="H411" s="292"/>
      <c r="I411" s="292"/>
      <c r="J411" s="292"/>
      <c r="K411" s="292"/>
      <c r="L411" s="292"/>
      <c r="M411" s="292"/>
      <c r="N411" s="292"/>
      <c r="O411" s="292"/>
      <c r="P411" s="292"/>
      <c r="Q411" s="292"/>
      <c r="R411" s="292"/>
      <c r="S411" s="292"/>
      <c r="T411" s="292"/>
      <c r="U411" s="292"/>
      <c r="V411" s="292"/>
      <c r="W411" s="292"/>
      <c r="X411" s="292"/>
      <c r="Y411" s="292"/>
      <c r="Z411" s="292"/>
    </row>
    <row r="412" spans="1:26" ht="15.75" customHeight="1">
      <c r="A412" s="292"/>
      <c r="B412" s="292"/>
      <c r="C412" s="292"/>
      <c r="D412" s="292"/>
      <c r="E412" s="292"/>
      <c r="F412" s="292"/>
      <c r="G412" s="5"/>
      <c r="H412" s="292"/>
      <c r="I412" s="292"/>
      <c r="J412" s="292"/>
      <c r="K412" s="292"/>
      <c r="L412" s="292"/>
      <c r="M412" s="292"/>
      <c r="N412" s="292"/>
      <c r="O412" s="292"/>
      <c r="P412" s="292"/>
      <c r="Q412" s="292"/>
      <c r="R412" s="292"/>
      <c r="S412" s="292"/>
      <c r="T412" s="292"/>
      <c r="U412" s="292"/>
      <c r="V412" s="292"/>
      <c r="W412" s="292"/>
      <c r="X412" s="292"/>
      <c r="Y412" s="292"/>
      <c r="Z412" s="292"/>
    </row>
    <row r="413" spans="1:26" ht="15.75" customHeight="1">
      <c r="A413" s="292"/>
      <c r="B413" s="292"/>
      <c r="C413" s="292"/>
      <c r="D413" s="292"/>
      <c r="E413" s="292"/>
      <c r="F413" s="292"/>
      <c r="G413" s="5"/>
      <c r="H413" s="292"/>
      <c r="I413" s="292"/>
      <c r="J413" s="292"/>
      <c r="K413" s="292"/>
      <c r="L413" s="292"/>
      <c r="M413" s="292"/>
      <c r="N413" s="292"/>
      <c r="O413" s="292"/>
      <c r="P413" s="292"/>
      <c r="Q413" s="292"/>
      <c r="R413" s="292"/>
      <c r="S413" s="292"/>
      <c r="T413" s="292"/>
      <c r="U413" s="292"/>
      <c r="V413" s="292"/>
      <c r="W413" s="292"/>
      <c r="X413" s="292"/>
      <c r="Y413" s="292"/>
      <c r="Z413" s="292"/>
    </row>
    <row r="414" spans="1:26" ht="15.75" customHeight="1">
      <c r="A414" s="292"/>
      <c r="B414" s="292"/>
      <c r="C414" s="292"/>
      <c r="D414" s="292"/>
      <c r="E414" s="292"/>
      <c r="F414" s="292"/>
      <c r="G414" s="5"/>
      <c r="H414" s="292"/>
      <c r="I414" s="292"/>
      <c r="J414" s="292"/>
      <c r="K414" s="292"/>
      <c r="L414" s="292"/>
      <c r="M414" s="292"/>
      <c r="N414" s="292"/>
      <c r="O414" s="292"/>
      <c r="P414" s="292"/>
      <c r="Q414" s="292"/>
      <c r="R414" s="292"/>
      <c r="S414" s="292"/>
      <c r="T414" s="292"/>
      <c r="U414" s="292"/>
      <c r="V414" s="292"/>
      <c r="W414" s="292"/>
      <c r="X414" s="292"/>
      <c r="Y414" s="292"/>
      <c r="Z414" s="292"/>
    </row>
    <row r="415" spans="1:26" ht="15.75" customHeight="1">
      <c r="A415" s="292"/>
      <c r="B415" s="292"/>
      <c r="C415" s="292"/>
      <c r="D415" s="292"/>
      <c r="E415" s="292"/>
      <c r="F415" s="292"/>
      <c r="G415" s="5"/>
      <c r="H415" s="292"/>
      <c r="I415" s="292"/>
      <c r="J415" s="292"/>
      <c r="K415" s="292"/>
      <c r="L415" s="292"/>
      <c r="M415" s="292"/>
      <c r="N415" s="292"/>
      <c r="O415" s="292"/>
      <c r="P415" s="292"/>
      <c r="Q415" s="292"/>
      <c r="R415" s="292"/>
      <c r="S415" s="292"/>
      <c r="T415" s="292"/>
      <c r="U415" s="292"/>
      <c r="V415" s="292"/>
      <c r="W415" s="292"/>
      <c r="X415" s="292"/>
      <c r="Y415" s="292"/>
      <c r="Z415" s="292"/>
    </row>
    <row r="416" spans="1:26" ht="15.75" customHeight="1">
      <c r="A416" s="292"/>
      <c r="B416" s="292"/>
      <c r="C416" s="292"/>
      <c r="D416" s="292"/>
      <c r="E416" s="292"/>
      <c r="F416" s="292"/>
      <c r="G416" s="5"/>
      <c r="H416" s="292"/>
      <c r="I416" s="292"/>
      <c r="J416" s="292"/>
      <c r="K416" s="292"/>
      <c r="L416" s="292"/>
      <c r="M416" s="292"/>
      <c r="N416" s="292"/>
      <c r="O416" s="292"/>
      <c r="P416" s="292"/>
      <c r="Q416" s="292"/>
      <c r="R416" s="292"/>
      <c r="S416" s="292"/>
      <c r="T416" s="292"/>
      <c r="U416" s="292"/>
      <c r="V416" s="292"/>
      <c r="W416" s="292"/>
      <c r="X416" s="292"/>
      <c r="Y416" s="292"/>
      <c r="Z416" s="292"/>
    </row>
    <row r="417" spans="1:26" ht="15.75" customHeight="1">
      <c r="A417" s="292"/>
      <c r="B417" s="292"/>
      <c r="C417" s="292"/>
      <c r="D417" s="292"/>
      <c r="E417" s="292"/>
      <c r="F417" s="292"/>
      <c r="G417" s="5"/>
      <c r="H417" s="292"/>
      <c r="I417" s="292"/>
      <c r="J417" s="292"/>
      <c r="K417" s="292"/>
      <c r="L417" s="292"/>
      <c r="M417" s="292"/>
      <c r="N417" s="292"/>
      <c r="O417" s="292"/>
      <c r="P417" s="292"/>
      <c r="Q417" s="292"/>
      <c r="R417" s="292"/>
      <c r="S417" s="292"/>
      <c r="T417" s="292"/>
      <c r="U417" s="292"/>
      <c r="V417" s="292"/>
      <c r="W417" s="292"/>
      <c r="X417" s="292"/>
      <c r="Y417" s="292"/>
      <c r="Z417" s="292"/>
    </row>
    <row r="418" spans="1:26" ht="15.75" customHeight="1">
      <c r="A418" s="292"/>
      <c r="B418" s="292"/>
      <c r="C418" s="292"/>
      <c r="D418" s="292"/>
      <c r="E418" s="292"/>
      <c r="F418" s="292"/>
      <c r="G418" s="5"/>
      <c r="H418" s="292"/>
      <c r="I418" s="292"/>
      <c r="J418" s="292"/>
      <c r="K418" s="292"/>
      <c r="L418" s="292"/>
      <c r="M418" s="292"/>
      <c r="N418" s="292"/>
      <c r="O418" s="292"/>
      <c r="P418" s="292"/>
      <c r="Q418" s="292"/>
      <c r="R418" s="292"/>
      <c r="S418" s="292"/>
      <c r="T418" s="292"/>
      <c r="U418" s="292"/>
      <c r="V418" s="292"/>
      <c r="W418" s="292"/>
      <c r="X418" s="292"/>
      <c r="Y418" s="292"/>
      <c r="Z418" s="292"/>
    </row>
    <row r="419" spans="1:26" ht="15.75" customHeight="1">
      <c r="A419" s="292"/>
      <c r="B419" s="292"/>
      <c r="C419" s="292"/>
      <c r="D419" s="292"/>
      <c r="E419" s="292"/>
      <c r="F419" s="292"/>
      <c r="G419" s="5"/>
      <c r="H419" s="292"/>
      <c r="I419" s="292"/>
      <c r="J419" s="292"/>
      <c r="K419" s="292"/>
      <c r="L419" s="292"/>
      <c r="M419" s="292"/>
      <c r="N419" s="292"/>
      <c r="O419" s="292"/>
      <c r="P419" s="292"/>
      <c r="Q419" s="292"/>
      <c r="R419" s="292"/>
      <c r="S419" s="292"/>
      <c r="T419" s="292"/>
      <c r="U419" s="292"/>
      <c r="V419" s="292"/>
      <c r="W419" s="292"/>
      <c r="X419" s="292"/>
      <c r="Y419" s="292"/>
      <c r="Z419" s="292"/>
    </row>
    <row r="420" spans="1:26" ht="15.75" customHeight="1">
      <c r="A420" s="292"/>
      <c r="B420" s="292"/>
      <c r="C420" s="292"/>
      <c r="D420" s="292"/>
      <c r="E420" s="292"/>
      <c r="F420" s="292"/>
      <c r="G420" s="5"/>
      <c r="H420" s="292"/>
      <c r="I420" s="292"/>
      <c r="J420" s="292"/>
      <c r="K420" s="292"/>
      <c r="L420" s="292"/>
      <c r="M420" s="292"/>
      <c r="N420" s="292"/>
      <c r="O420" s="292"/>
      <c r="P420" s="292"/>
      <c r="Q420" s="292"/>
      <c r="R420" s="292"/>
      <c r="S420" s="292"/>
      <c r="T420" s="292"/>
      <c r="U420" s="292"/>
      <c r="V420" s="292"/>
      <c r="W420" s="292"/>
      <c r="X420" s="292"/>
      <c r="Y420" s="292"/>
      <c r="Z420" s="292"/>
    </row>
    <row r="421" spans="1:26" ht="15.75" customHeight="1">
      <c r="A421" s="292"/>
      <c r="B421" s="292"/>
      <c r="C421" s="292"/>
      <c r="D421" s="292"/>
      <c r="E421" s="292"/>
      <c r="F421" s="292"/>
      <c r="G421" s="5"/>
      <c r="H421" s="292"/>
      <c r="I421" s="292"/>
      <c r="J421" s="292"/>
      <c r="K421" s="292"/>
      <c r="L421" s="292"/>
      <c r="M421" s="292"/>
      <c r="N421" s="292"/>
      <c r="O421" s="292"/>
      <c r="P421" s="292"/>
      <c r="Q421" s="292"/>
      <c r="R421" s="292"/>
      <c r="S421" s="292"/>
      <c r="T421" s="292"/>
      <c r="U421" s="292"/>
      <c r="V421" s="292"/>
      <c r="W421" s="292"/>
      <c r="X421" s="292"/>
      <c r="Y421" s="292"/>
      <c r="Z421" s="292"/>
    </row>
    <row r="422" spans="1:26" ht="15.75" customHeight="1">
      <c r="A422" s="292"/>
      <c r="B422" s="292"/>
      <c r="C422" s="292"/>
      <c r="D422" s="292"/>
      <c r="E422" s="292"/>
      <c r="F422" s="292"/>
      <c r="G422" s="5"/>
      <c r="H422" s="292"/>
      <c r="I422" s="292"/>
      <c r="J422" s="292"/>
      <c r="K422" s="292"/>
      <c r="L422" s="292"/>
      <c r="M422" s="292"/>
      <c r="N422" s="292"/>
      <c r="O422" s="292"/>
      <c r="P422" s="292"/>
      <c r="Q422" s="292"/>
      <c r="R422" s="292"/>
      <c r="S422" s="292"/>
      <c r="T422" s="292"/>
      <c r="U422" s="292"/>
      <c r="V422" s="292"/>
      <c r="W422" s="292"/>
      <c r="X422" s="292"/>
      <c r="Y422" s="292"/>
      <c r="Z422" s="292"/>
    </row>
    <row r="423" spans="1:26" ht="15.75" customHeight="1">
      <c r="A423" s="292"/>
      <c r="B423" s="292"/>
      <c r="C423" s="292"/>
      <c r="D423" s="292"/>
      <c r="E423" s="292"/>
      <c r="F423" s="292"/>
      <c r="G423" s="5"/>
      <c r="H423" s="292"/>
      <c r="I423" s="292"/>
      <c r="J423" s="292"/>
      <c r="K423" s="292"/>
      <c r="L423" s="292"/>
      <c r="M423" s="292"/>
      <c r="N423" s="292"/>
      <c r="O423" s="292"/>
      <c r="P423" s="292"/>
      <c r="Q423" s="292"/>
      <c r="R423" s="292"/>
      <c r="S423" s="292"/>
      <c r="T423" s="292"/>
      <c r="U423" s="292"/>
      <c r="V423" s="292"/>
      <c r="W423" s="292"/>
      <c r="X423" s="292"/>
      <c r="Y423" s="292"/>
      <c r="Z423" s="292"/>
    </row>
    <row r="424" spans="1:26" ht="15.75" customHeight="1">
      <c r="A424" s="292"/>
      <c r="B424" s="292"/>
      <c r="C424" s="292"/>
      <c r="D424" s="292"/>
      <c r="E424" s="292"/>
      <c r="F424" s="292"/>
      <c r="G424" s="5"/>
      <c r="H424" s="292"/>
      <c r="I424" s="292"/>
      <c r="J424" s="292"/>
      <c r="K424" s="292"/>
      <c r="L424" s="292"/>
      <c r="M424" s="292"/>
      <c r="N424" s="292"/>
      <c r="O424" s="292"/>
      <c r="P424" s="292"/>
      <c r="Q424" s="292"/>
      <c r="R424" s="292"/>
      <c r="S424" s="292"/>
      <c r="T424" s="292"/>
      <c r="U424" s="292"/>
      <c r="V424" s="292"/>
      <c r="W424" s="292"/>
      <c r="X424" s="292"/>
      <c r="Y424" s="292"/>
      <c r="Z424" s="292"/>
    </row>
    <row r="425" spans="1:26" ht="15.75" customHeight="1">
      <c r="A425" s="292"/>
      <c r="B425" s="292"/>
      <c r="C425" s="292"/>
      <c r="D425" s="292"/>
      <c r="E425" s="292"/>
      <c r="F425" s="292"/>
      <c r="G425" s="5"/>
      <c r="H425" s="292"/>
      <c r="I425" s="292"/>
      <c r="J425" s="292"/>
      <c r="K425" s="292"/>
      <c r="L425" s="292"/>
      <c r="M425" s="292"/>
      <c r="N425" s="292"/>
      <c r="O425" s="292"/>
      <c r="P425" s="292"/>
      <c r="Q425" s="292"/>
      <c r="R425" s="292"/>
      <c r="S425" s="292"/>
      <c r="T425" s="292"/>
      <c r="U425" s="292"/>
      <c r="V425" s="292"/>
      <c r="W425" s="292"/>
      <c r="X425" s="292"/>
      <c r="Y425" s="292"/>
      <c r="Z425" s="292"/>
    </row>
    <row r="426" spans="1:26" ht="15.75" customHeight="1">
      <c r="A426" s="292"/>
      <c r="B426" s="292"/>
      <c r="C426" s="292"/>
      <c r="D426" s="292"/>
      <c r="E426" s="292"/>
      <c r="F426" s="292"/>
      <c r="G426" s="5"/>
      <c r="H426" s="292"/>
      <c r="I426" s="292"/>
      <c r="J426" s="292"/>
      <c r="K426" s="292"/>
      <c r="L426" s="292"/>
      <c r="M426" s="292"/>
      <c r="N426" s="292"/>
      <c r="O426" s="292"/>
      <c r="P426" s="292"/>
      <c r="Q426" s="292"/>
      <c r="R426" s="292"/>
      <c r="S426" s="292"/>
      <c r="T426" s="292"/>
      <c r="U426" s="292"/>
      <c r="V426" s="292"/>
      <c r="W426" s="292"/>
      <c r="X426" s="292"/>
      <c r="Y426" s="292"/>
      <c r="Z426" s="292"/>
    </row>
    <row r="427" spans="1:26" ht="15.75" customHeight="1">
      <c r="A427" s="292"/>
      <c r="B427" s="292"/>
      <c r="C427" s="292"/>
      <c r="D427" s="292"/>
      <c r="E427" s="292"/>
      <c r="F427" s="292"/>
      <c r="G427" s="5"/>
      <c r="H427" s="292"/>
      <c r="I427" s="292"/>
      <c r="J427" s="292"/>
      <c r="K427" s="292"/>
      <c r="L427" s="292"/>
      <c r="M427" s="292"/>
      <c r="N427" s="292"/>
      <c r="O427" s="292"/>
      <c r="P427" s="292"/>
      <c r="Q427" s="292"/>
      <c r="R427" s="292"/>
      <c r="S427" s="292"/>
      <c r="T427" s="292"/>
      <c r="U427" s="292"/>
      <c r="V427" s="292"/>
      <c r="W427" s="292"/>
      <c r="X427" s="292"/>
      <c r="Y427" s="292"/>
      <c r="Z427" s="292"/>
    </row>
    <row r="428" spans="1:26" ht="15.75" customHeight="1">
      <c r="A428" s="292"/>
      <c r="B428" s="292"/>
      <c r="C428" s="292"/>
      <c r="D428" s="292"/>
      <c r="E428" s="292"/>
      <c r="F428" s="292"/>
      <c r="G428" s="5"/>
      <c r="H428" s="292"/>
      <c r="I428" s="292"/>
      <c r="J428" s="292"/>
      <c r="K428" s="292"/>
      <c r="L428" s="292"/>
      <c r="M428" s="292"/>
      <c r="N428" s="292"/>
      <c r="O428" s="292"/>
      <c r="P428" s="292"/>
      <c r="Q428" s="292"/>
      <c r="R428" s="292"/>
      <c r="S428" s="292"/>
      <c r="T428" s="292"/>
      <c r="U428" s="292"/>
      <c r="V428" s="292"/>
      <c r="W428" s="292"/>
      <c r="X428" s="292"/>
      <c r="Y428" s="292"/>
      <c r="Z428" s="292"/>
    </row>
    <row r="429" spans="1:26" ht="15.75" customHeight="1">
      <c r="A429" s="292"/>
      <c r="B429" s="292"/>
      <c r="C429" s="292"/>
      <c r="D429" s="292"/>
      <c r="E429" s="292"/>
      <c r="F429" s="292"/>
      <c r="G429" s="5"/>
      <c r="H429" s="292"/>
      <c r="I429" s="292"/>
      <c r="J429" s="292"/>
      <c r="K429" s="292"/>
      <c r="L429" s="292"/>
      <c r="M429" s="292"/>
      <c r="N429" s="292"/>
      <c r="O429" s="292"/>
      <c r="P429" s="292"/>
      <c r="Q429" s="292"/>
      <c r="R429" s="292"/>
      <c r="S429" s="292"/>
      <c r="T429" s="292"/>
      <c r="U429" s="292"/>
      <c r="V429" s="292"/>
      <c r="W429" s="292"/>
      <c r="X429" s="292"/>
      <c r="Y429" s="292"/>
      <c r="Z429" s="292"/>
    </row>
    <row r="430" spans="1:26" ht="15.75" customHeight="1">
      <c r="A430" s="292"/>
      <c r="B430" s="292"/>
      <c r="C430" s="292"/>
      <c r="D430" s="292"/>
      <c r="E430" s="292"/>
      <c r="F430" s="292"/>
      <c r="G430" s="5"/>
      <c r="H430" s="292"/>
      <c r="I430" s="292"/>
      <c r="J430" s="292"/>
      <c r="K430" s="292"/>
      <c r="L430" s="292"/>
      <c r="M430" s="292"/>
      <c r="N430" s="292"/>
      <c r="O430" s="292"/>
      <c r="P430" s="292"/>
      <c r="Q430" s="292"/>
      <c r="R430" s="292"/>
      <c r="S430" s="292"/>
      <c r="T430" s="292"/>
      <c r="U430" s="292"/>
      <c r="V430" s="292"/>
      <c r="W430" s="292"/>
      <c r="X430" s="292"/>
      <c r="Y430" s="292"/>
      <c r="Z430" s="292"/>
    </row>
    <row r="431" spans="1:26" ht="15.75" customHeight="1">
      <c r="A431" s="292"/>
      <c r="B431" s="292"/>
      <c r="C431" s="292"/>
      <c r="D431" s="292"/>
      <c r="E431" s="292"/>
      <c r="F431" s="292"/>
      <c r="G431" s="5"/>
      <c r="H431" s="292"/>
      <c r="I431" s="292"/>
      <c r="J431" s="292"/>
      <c r="K431" s="292"/>
      <c r="L431" s="292"/>
      <c r="M431" s="292"/>
      <c r="N431" s="292"/>
      <c r="O431" s="292"/>
      <c r="P431" s="292"/>
      <c r="Q431" s="292"/>
      <c r="R431" s="292"/>
      <c r="S431" s="292"/>
      <c r="T431" s="292"/>
      <c r="U431" s="292"/>
      <c r="V431" s="292"/>
      <c r="W431" s="292"/>
      <c r="X431" s="292"/>
      <c r="Y431" s="292"/>
      <c r="Z431" s="292"/>
    </row>
    <row r="432" spans="1:26" ht="15.75" customHeight="1">
      <c r="A432" s="292"/>
      <c r="B432" s="292"/>
      <c r="C432" s="292"/>
      <c r="D432" s="292"/>
      <c r="E432" s="292"/>
      <c r="F432" s="292"/>
      <c r="G432" s="5"/>
      <c r="H432" s="292"/>
      <c r="I432" s="292"/>
      <c r="J432" s="292"/>
      <c r="K432" s="292"/>
      <c r="L432" s="292"/>
      <c r="M432" s="292"/>
      <c r="N432" s="292"/>
      <c r="O432" s="292"/>
      <c r="P432" s="292"/>
      <c r="Q432" s="292"/>
      <c r="R432" s="292"/>
      <c r="S432" s="292"/>
      <c r="T432" s="292"/>
      <c r="U432" s="292"/>
      <c r="V432" s="292"/>
      <c r="W432" s="292"/>
      <c r="X432" s="292"/>
      <c r="Y432" s="292"/>
      <c r="Z432" s="292"/>
    </row>
    <row r="433" spans="1:26" ht="15.75" customHeight="1">
      <c r="A433" s="292"/>
      <c r="B433" s="292"/>
      <c r="C433" s="292"/>
      <c r="D433" s="292"/>
      <c r="E433" s="292"/>
      <c r="F433" s="292"/>
      <c r="G433" s="5"/>
      <c r="H433" s="292"/>
      <c r="I433" s="292"/>
      <c r="J433" s="292"/>
      <c r="K433" s="292"/>
      <c r="L433" s="292"/>
      <c r="M433" s="292"/>
      <c r="N433" s="292"/>
      <c r="O433" s="292"/>
      <c r="P433" s="292"/>
      <c r="Q433" s="292"/>
      <c r="R433" s="292"/>
      <c r="S433" s="292"/>
      <c r="T433" s="292"/>
      <c r="U433" s="292"/>
      <c r="V433" s="292"/>
      <c r="W433" s="292"/>
      <c r="X433" s="292"/>
      <c r="Y433" s="292"/>
      <c r="Z433" s="292"/>
    </row>
    <row r="434" spans="1:26" ht="15.75" customHeight="1">
      <c r="A434" s="292"/>
      <c r="B434" s="292"/>
      <c r="C434" s="292"/>
      <c r="D434" s="292"/>
      <c r="E434" s="292"/>
      <c r="F434" s="292"/>
      <c r="G434" s="5"/>
      <c r="H434" s="292"/>
      <c r="I434" s="292"/>
      <c r="J434" s="292"/>
      <c r="K434" s="292"/>
      <c r="L434" s="292"/>
      <c r="M434" s="292"/>
      <c r="N434" s="292"/>
      <c r="O434" s="292"/>
      <c r="P434" s="292"/>
      <c r="Q434" s="292"/>
      <c r="R434" s="292"/>
      <c r="S434" s="292"/>
      <c r="T434" s="292"/>
      <c r="U434" s="292"/>
      <c r="V434" s="292"/>
      <c r="W434" s="292"/>
      <c r="X434" s="292"/>
      <c r="Y434" s="292"/>
      <c r="Z434" s="292"/>
    </row>
    <row r="435" spans="1:26" ht="15.75" customHeight="1">
      <c r="A435" s="292"/>
      <c r="B435" s="292"/>
      <c r="C435" s="292"/>
      <c r="D435" s="292"/>
      <c r="E435" s="292"/>
      <c r="F435" s="292"/>
      <c r="G435" s="5"/>
      <c r="H435" s="292"/>
      <c r="I435" s="292"/>
      <c r="J435" s="292"/>
      <c r="K435" s="292"/>
      <c r="L435" s="292"/>
      <c r="M435" s="292"/>
      <c r="N435" s="292"/>
      <c r="O435" s="292"/>
      <c r="P435" s="292"/>
      <c r="Q435" s="292"/>
      <c r="R435" s="292"/>
      <c r="S435" s="292"/>
      <c r="T435" s="292"/>
      <c r="U435" s="292"/>
      <c r="V435" s="292"/>
      <c r="W435" s="292"/>
      <c r="X435" s="292"/>
      <c r="Y435" s="292"/>
      <c r="Z435" s="292"/>
    </row>
    <row r="436" spans="1:26" ht="15.75" customHeight="1">
      <c r="A436" s="292"/>
      <c r="B436" s="292"/>
      <c r="C436" s="292"/>
      <c r="D436" s="292"/>
      <c r="E436" s="292"/>
      <c r="F436" s="292"/>
      <c r="G436" s="5"/>
      <c r="H436" s="292"/>
      <c r="I436" s="292"/>
      <c r="J436" s="292"/>
      <c r="K436" s="292"/>
      <c r="L436" s="292"/>
      <c r="M436" s="292"/>
      <c r="N436" s="292"/>
      <c r="O436" s="292"/>
      <c r="P436" s="292"/>
      <c r="Q436" s="292"/>
      <c r="R436" s="292"/>
      <c r="S436" s="292"/>
      <c r="T436" s="292"/>
      <c r="U436" s="292"/>
      <c r="V436" s="292"/>
      <c r="W436" s="292"/>
      <c r="X436" s="292"/>
      <c r="Y436" s="292"/>
      <c r="Z436" s="292"/>
    </row>
    <row r="437" spans="1:26" ht="15.75" customHeight="1">
      <c r="A437" s="292"/>
      <c r="B437" s="292"/>
      <c r="C437" s="292"/>
      <c r="D437" s="292"/>
      <c r="E437" s="292"/>
      <c r="F437" s="292"/>
      <c r="G437" s="5"/>
      <c r="H437" s="292"/>
      <c r="I437" s="292"/>
      <c r="J437" s="292"/>
      <c r="K437" s="292"/>
      <c r="L437" s="292"/>
      <c r="M437" s="292"/>
      <c r="N437" s="292"/>
      <c r="O437" s="292"/>
      <c r="P437" s="292"/>
      <c r="Q437" s="292"/>
      <c r="R437" s="292"/>
      <c r="S437" s="292"/>
      <c r="T437" s="292"/>
      <c r="U437" s="292"/>
      <c r="V437" s="292"/>
      <c r="W437" s="292"/>
      <c r="X437" s="292"/>
      <c r="Y437" s="292"/>
      <c r="Z437" s="292"/>
    </row>
    <row r="438" spans="1:26" ht="15.75" customHeight="1">
      <c r="A438" s="292"/>
      <c r="B438" s="292"/>
      <c r="C438" s="292"/>
      <c r="D438" s="292"/>
      <c r="E438" s="292"/>
      <c r="F438" s="292"/>
      <c r="G438" s="5"/>
      <c r="H438" s="292"/>
      <c r="I438" s="292"/>
      <c r="J438" s="292"/>
      <c r="K438" s="292"/>
      <c r="L438" s="292"/>
      <c r="M438" s="292"/>
      <c r="N438" s="292"/>
      <c r="O438" s="292"/>
      <c r="P438" s="292"/>
      <c r="Q438" s="292"/>
      <c r="R438" s="292"/>
      <c r="S438" s="292"/>
      <c r="T438" s="292"/>
      <c r="U438" s="292"/>
      <c r="V438" s="292"/>
      <c r="W438" s="292"/>
      <c r="X438" s="292"/>
      <c r="Y438" s="292"/>
      <c r="Z438" s="292"/>
    </row>
    <row r="439" spans="1:26" ht="15.75" customHeight="1">
      <c r="A439" s="292"/>
      <c r="B439" s="292"/>
      <c r="C439" s="292"/>
      <c r="D439" s="292"/>
      <c r="E439" s="292"/>
      <c r="F439" s="292"/>
      <c r="G439" s="5"/>
      <c r="H439" s="292"/>
      <c r="I439" s="292"/>
      <c r="J439" s="292"/>
      <c r="K439" s="292"/>
      <c r="L439" s="292"/>
      <c r="M439" s="292"/>
      <c r="N439" s="292"/>
      <c r="O439" s="292"/>
      <c r="P439" s="292"/>
      <c r="Q439" s="292"/>
      <c r="R439" s="292"/>
      <c r="S439" s="292"/>
      <c r="T439" s="292"/>
      <c r="U439" s="292"/>
      <c r="V439" s="292"/>
      <c r="W439" s="292"/>
      <c r="X439" s="292"/>
      <c r="Y439" s="292"/>
      <c r="Z439" s="292"/>
    </row>
    <row r="440" spans="1:26" ht="15.75" customHeight="1">
      <c r="A440" s="292"/>
      <c r="B440" s="292"/>
      <c r="C440" s="292"/>
      <c r="D440" s="292"/>
      <c r="E440" s="292"/>
      <c r="F440" s="292"/>
      <c r="G440" s="5"/>
      <c r="H440" s="292"/>
      <c r="I440" s="292"/>
      <c r="J440" s="292"/>
      <c r="K440" s="292"/>
      <c r="L440" s="292"/>
      <c r="M440" s="292"/>
      <c r="N440" s="292"/>
      <c r="O440" s="292"/>
      <c r="P440" s="292"/>
      <c r="Q440" s="292"/>
      <c r="R440" s="292"/>
      <c r="S440" s="292"/>
      <c r="T440" s="292"/>
      <c r="U440" s="292"/>
      <c r="V440" s="292"/>
      <c r="W440" s="292"/>
      <c r="X440" s="292"/>
      <c r="Y440" s="292"/>
      <c r="Z440" s="292"/>
    </row>
    <row r="441" spans="1:26" ht="15.75" customHeight="1">
      <c r="A441" s="292"/>
      <c r="B441" s="292"/>
      <c r="C441" s="292"/>
      <c r="D441" s="292"/>
      <c r="E441" s="292"/>
      <c r="F441" s="292"/>
      <c r="G441" s="5"/>
      <c r="H441" s="292"/>
      <c r="I441" s="292"/>
      <c r="J441" s="292"/>
      <c r="K441" s="292"/>
      <c r="L441" s="292"/>
      <c r="M441" s="292"/>
      <c r="N441" s="292"/>
      <c r="O441" s="292"/>
      <c r="P441" s="292"/>
      <c r="Q441" s="292"/>
      <c r="R441" s="292"/>
      <c r="S441" s="292"/>
      <c r="T441" s="292"/>
      <c r="U441" s="292"/>
      <c r="V441" s="292"/>
      <c r="W441" s="292"/>
      <c r="X441" s="292"/>
      <c r="Y441" s="292"/>
      <c r="Z441" s="292"/>
    </row>
    <row r="442" spans="1:26" ht="15.75" customHeight="1">
      <c r="A442" s="292"/>
      <c r="B442" s="292"/>
      <c r="C442" s="292"/>
      <c r="D442" s="292"/>
      <c r="E442" s="292"/>
      <c r="F442" s="292"/>
      <c r="G442" s="5"/>
      <c r="H442" s="292"/>
      <c r="I442" s="292"/>
      <c r="J442" s="292"/>
      <c r="K442" s="292"/>
      <c r="L442" s="292"/>
      <c r="M442" s="292"/>
      <c r="N442" s="292"/>
      <c r="O442" s="292"/>
      <c r="P442" s="292"/>
      <c r="Q442" s="292"/>
      <c r="R442" s="292"/>
      <c r="S442" s="292"/>
      <c r="T442" s="292"/>
      <c r="U442" s="292"/>
      <c r="V442" s="292"/>
      <c r="W442" s="292"/>
      <c r="X442" s="292"/>
      <c r="Y442" s="292"/>
      <c r="Z442" s="292"/>
    </row>
    <row r="443" spans="1:26" ht="15.75" customHeight="1">
      <c r="A443" s="292"/>
      <c r="B443" s="292"/>
      <c r="C443" s="292"/>
      <c r="D443" s="292"/>
      <c r="E443" s="292"/>
      <c r="F443" s="292"/>
      <c r="G443" s="5"/>
      <c r="H443" s="292"/>
      <c r="I443" s="292"/>
      <c r="J443" s="292"/>
      <c r="K443" s="292"/>
      <c r="L443" s="292"/>
      <c r="M443" s="292"/>
      <c r="N443" s="292"/>
      <c r="O443" s="292"/>
      <c r="P443" s="292"/>
      <c r="Q443" s="292"/>
      <c r="R443" s="292"/>
      <c r="S443" s="292"/>
      <c r="T443" s="292"/>
      <c r="U443" s="292"/>
      <c r="V443" s="292"/>
      <c r="W443" s="292"/>
      <c r="X443" s="292"/>
      <c r="Y443" s="292"/>
      <c r="Z443" s="292"/>
    </row>
    <row r="444" spans="1:26" ht="15.75" customHeight="1">
      <c r="A444" s="292"/>
      <c r="B444" s="292"/>
      <c r="C444" s="292"/>
      <c r="D444" s="292"/>
      <c r="E444" s="292"/>
      <c r="F444" s="292"/>
      <c r="G444" s="5"/>
      <c r="H444" s="292"/>
      <c r="I444" s="292"/>
      <c r="J444" s="292"/>
      <c r="K444" s="292"/>
      <c r="L444" s="292"/>
      <c r="M444" s="292"/>
      <c r="N444" s="292"/>
      <c r="O444" s="292"/>
      <c r="P444" s="292"/>
      <c r="Q444" s="292"/>
      <c r="R444" s="292"/>
      <c r="S444" s="292"/>
      <c r="T444" s="292"/>
      <c r="U444" s="292"/>
      <c r="V444" s="292"/>
      <c r="W444" s="292"/>
      <c r="X444" s="292"/>
      <c r="Y444" s="292"/>
      <c r="Z444" s="292"/>
    </row>
    <row r="445" spans="1:26" ht="15.75" customHeight="1">
      <c r="A445" s="292"/>
      <c r="B445" s="292"/>
      <c r="C445" s="292"/>
      <c r="D445" s="292"/>
      <c r="E445" s="292"/>
      <c r="F445" s="292"/>
      <c r="G445" s="5"/>
      <c r="H445" s="292"/>
      <c r="I445" s="292"/>
      <c r="J445" s="292"/>
      <c r="K445" s="292"/>
      <c r="L445" s="292"/>
      <c r="M445" s="292"/>
      <c r="N445" s="292"/>
      <c r="O445" s="292"/>
      <c r="P445" s="292"/>
      <c r="Q445" s="292"/>
      <c r="R445" s="292"/>
      <c r="S445" s="292"/>
      <c r="T445" s="292"/>
      <c r="U445" s="292"/>
      <c r="V445" s="292"/>
      <c r="W445" s="292"/>
      <c r="X445" s="292"/>
      <c r="Y445" s="292"/>
      <c r="Z445" s="292"/>
    </row>
    <row r="446" spans="1:26" ht="15.75" customHeight="1">
      <c r="A446" s="292"/>
      <c r="B446" s="292"/>
      <c r="C446" s="292"/>
      <c r="D446" s="292"/>
      <c r="E446" s="292"/>
      <c r="F446" s="292"/>
      <c r="G446" s="5"/>
      <c r="H446" s="292"/>
      <c r="I446" s="292"/>
      <c r="J446" s="292"/>
      <c r="K446" s="292"/>
      <c r="L446" s="292"/>
      <c r="M446" s="292"/>
      <c r="N446" s="292"/>
      <c r="O446" s="292"/>
      <c r="P446" s="292"/>
      <c r="Q446" s="292"/>
      <c r="R446" s="292"/>
      <c r="S446" s="292"/>
      <c r="T446" s="292"/>
      <c r="U446" s="292"/>
      <c r="V446" s="292"/>
      <c r="W446" s="292"/>
      <c r="X446" s="292"/>
      <c r="Y446" s="292"/>
      <c r="Z446" s="292"/>
    </row>
    <row r="447" spans="1:26" ht="15.75" customHeight="1">
      <c r="A447" s="292"/>
      <c r="B447" s="292"/>
      <c r="C447" s="292"/>
      <c r="D447" s="292"/>
      <c r="E447" s="292"/>
      <c r="F447" s="292"/>
      <c r="G447" s="5"/>
      <c r="H447" s="292"/>
      <c r="I447" s="292"/>
      <c r="J447" s="292"/>
      <c r="K447" s="292"/>
      <c r="L447" s="292"/>
      <c r="M447" s="292"/>
      <c r="N447" s="292"/>
      <c r="O447" s="292"/>
      <c r="P447" s="292"/>
      <c r="Q447" s="292"/>
      <c r="R447" s="292"/>
      <c r="S447" s="292"/>
      <c r="T447" s="292"/>
      <c r="U447" s="292"/>
      <c r="V447" s="292"/>
      <c r="W447" s="292"/>
      <c r="X447" s="292"/>
      <c r="Y447" s="292"/>
      <c r="Z447" s="292"/>
    </row>
    <row r="448" spans="1:26" ht="15.75" customHeight="1">
      <c r="A448" s="292"/>
      <c r="B448" s="292"/>
      <c r="C448" s="292"/>
      <c r="D448" s="292"/>
      <c r="E448" s="292"/>
      <c r="F448" s="292"/>
      <c r="G448" s="5"/>
      <c r="H448" s="292"/>
      <c r="I448" s="292"/>
      <c r="J448" s="292"/>
      <c r="K448" s="292"/>
      <c r="L448" s="292"/>
      <c r="M448" s="292"/>
      <c r="N448" s="292"/>
      <c r="O448" s="292"/>
      <c r="P448" s="292"/>
      <c r="Q448" s="292"/>
      <c r="R448" s="292"/>
      <c r="S448" s="292"/>
      <c r="T448" s="292"/>
      <c r="U448" s="292"/>
      <c r="V448" s="292"/>
      <c r="W448" s="292"/>
      <c r="X448" s="292"/>
      <c r="Y448" s="292"/>
      <c r="Z448" s="292"/>
    </row>
    <row r="449" spans="1:26" ht="15.75" customHeight="1">
      <c r="A449" s="292"/>
      <c r="B449" s="292"/>
      <c r="C449" s="292"/>
      <c r="D449" s="292"/>
      <c r="E449" s="292"/>
      <c r="F449" s="292"/>
      <c r="G449" s="5"/>
      <c r="H449" s="292"/>
      <c r="I449" s="292"/>
      <c r="J449" s="292"/>
      <c r="K449" s="292"/>
      <c r="L449" s="292"/>
      <c r="M449" s="292"/>
      <c r="N449" s="292"/>
      <c r="O449" s="292"/>
      <c r="P449" s="292"/>
      <c r="Q449" s="292"/>
      <c r="R449" s="292"/>
      <c r="S449" s="292"/>
      <c r="T449" s="292"/>
      <c r="U449" s="292"/>
      <c r="V449" s="292"/>
      <c r="W449" s="292"/>
      <c r="X449" s="292"/>
      <c r="Y449" s="292"/>
      <c r="Z449" s="292"/>
    </row>
    <row r="450" spans="1:26" ht="15.75" customHeight="1">
      <c r="A450" s="292"/>
      <c r="B450" s="292"/>
      <c r="C450" s="292"/>
      <c r="D450" s="292"/>
      <c r="E450" s="292"/>
      <c r="F450" s="292"/>
      <c r="G450" s="5"/>
      <c r="H450" s="292"/>
      <c r="I450" s="292"/>
      <c r="J450" s="292"/>
      <c r="K450" s="292"/>
      <c r="L450" s="292"/>
      <c r="M450" s="292"/>
      <c r="N450" s="292"/>
      <c r="O450" s="292"/>
      <c r="P450" s="292"/>
      <c r="Q450" s="292"/>
      <c r="R450" s="292"/>
      <c r="S450" s="292"/>
      <c r="T450" s="292"/>
      <c r="U450" s="292"/>
      <c r="V450" s="292"/>
      <c r="W450" s="292"/>
      <c r="X450" s="292"/>
      <c r="Y450" s="292"/>
      <c r="Z450" s="292"/>
    </row>
    <row r="451" spans="1:26" ht="15.75" customHeight="1">
      <c r="A451" s="292"/>
      <c r="B451" s="292"/>
      <c r="C451" s="292"/>
      <c r="D451" s="292"/>
      <c r="E451" s="292"/>
      <c r="F451" s="292"/>
      <c r="G451" s="5"/>
      <c r="H451" s="292"/>
      <c r="I451" s="292"/>
      <c r="J451" s="292"/>
      <c r="K451" s="292"/>
      <c r="L451" s="292"/>
      <c r="M451" s="292"/>
      <c r="N451" s="292"/>
      <c r="O451" s="292"/>
      <c r="P451" s="292"/>
      <c r="Q451" s="292"/>
      <c r="R451" s="292"/>
      <c r="S451" s="292"/>
      <c r="T451" s="292"/>
      <c r="U451" s="292"/>
      <c r="V451" s="292"/>
      <c r="W451" s="292"/>
      <c r="X451" s="292"/>
      <c r="Y451" s="292"/>
      <c r="Z451" s="292"/>
    </row>
    <row r="452" spans="1:26" ht="15.75" customHeight="1">
      <c r="A452" s="292"/>
      <c r="B452" s="292"/>
      <c r="C452" s="292"/>
      <c r="D452" s="292"/>
      <c r="E452" s="292"/>
      <c r="F452" s="292"/>
      <c r="G452" s="5"/>
      <c r="H452" s="292"/>
      <c r="I452" s="292"/>
      <c r="J452" s="292"/>
      <c r="K452" s="292"/>
      <c r="L452" s="292"/>
      <c r="M452" s="292"/>
      <c r="N452" s="292"/>
      <c r="O452" s="292"/>
      <c r="P452" s="292"/>
      <c r="Q452" s="292"/>
      <c r="R452" s="292"/>
      <c r="S452" s="292"/>
      <c r="T452" s="292"/>
      <c r="U452" s="292"/>
      <c r="V452" s="292"/>
      <c r="W452" s="292"/>
      <c r="X452" s="292"/>
      <c r="Y452" s="292"/>
      <c r="Z452" s="292"/>
    </row>
    <row r="453" spans="1:26" ht="15.75" customHeight="1">
      <c r="A453" s="292"/>
      <c r="B453" s="292"/>
      <c r="C453" s="292"/>
      <c r="D453" s="292"/>
      <c r="E453" s="292"/>
      <c r="F453" s="292"/>
      <c r="G453" s="5"/>
      <c r="H453" s="292"/>
      <c r="I453" s="292"/>
      <c r="J453" s="292"/>
      <c r="K453" s="292"/>
      <c r="L453" s="292"/>
      <c r="M453" s="292"/>
      <c r="N453" s="292"/>
      <c r="O453" s="292"/>
      <c r="P453" s="292"/>
      <c r="Q453" s="292"/>
      <c r="R453" s="292"/>
      <c r="S453" s="292"/>
      <c r="T453" s="292"/>
      <c r="U453" s="292"/>
      <c r="V453" s="292"/>
      <c r="W453" s="292"/>
      <c r="X453" s="292"/>
      <c r="Y453" s="292"/>
      <c r="Z453" s="292"/>
    </row>
    <row r="454" spans="1:26" ht="15.75" customHeight="1">
      <c r="A454" s="292"/>
      <c r="B454" s="292"/>
      <c r="C454" s="292"/>
      <c r="D454" s="292"/>
      <c r="E454" s="292"/>
      <c r="F454" s="292"/>
      <c r="G454" s="5"/>
      <c r="H454" s="292"/>
      <c r="I454" s="292"/>
      <c r="J454" s="292"/>
      <c r="K454" s="292"/>
      <c r="L454" s="292"/>
      <c r="M454" s="292"/>
      <c r="N454" s="292"/>
      <c r="O454" s="292"/>
      <c r="P454" s="292"/>
      <c r="Q454" s="292"/>
      <c r="R454" s="292"/>
      <c r="S454" s="292"/>
      <c r="T454" s="292"/>
      <c r="U454" s="292"/>
      <c r="V454" s="292"/>
      <c r="W454" s="292"/>
      <c r="X454" s="292"/>
      <c r="Y454" s="292"/>
      <c r="Z454" s="292"/>
    </row>
    <row r="455" spans="1:26" ht="15.75" customHeight="1">
      <c r="A455" s="292"/>
      <c r="B455" s="292"/>
      <c r="C455" s="292"/>
      <c r="D455" s="292"/>
      <c r="E455" s="292"/>
      <c r="F455" s="292"/>
      <c r="G455" s="5"/>
      <c r="H455" s="292"/>
      <c r="I455" s="292"/>
      <c r="J455" s="292"/>
      <c r="K455" s="292"/>
      <c r="L455" s="292"/>
      <c r="M455" s="292"/>
      <c r="N455" s="292"/>
      <c r="O455" s="292"/>
      <c r="P455" s="292"/>
      <c r="Q455" s="292"/>
      <c r="R455" s="292"/>
      <c r="S455" s="292"/>
      <c r="T455" s="292"/>
      <c r="U455" s="292"/>
      <c r="V455" s="292"/>
      <c r="W455" s="292"/>
      <c r="X455" s="292"/>
      <c r="Y455" s="292"/>
      <c r="Z455" s="292"/>
    </row>
    <row r="456" spans="1:26" ht="15.75" customHeight="1">
      <c r="A456" s="292"/>
      <c r="B456" s="292"/>
      <c r="C456" s="292"/>
      <c r="D456" s="292"/>
      <c r="E456" s="292"/>
      <c r="F456" s="292"/>
      <c r="G456" s="5"/>
      <c r="H456" s="292"/>
      <c r="I456" s="292"/>
      <c r="J456" s="292"/>
      <c r="K456" s="292"/>
      <c r="L456" s="292"/>
      <c r="M456" s="292"/>
      <c r="N456" s="292"/>
      <c r="O456" s="292"/>
      <c r="P456" s="292"/>
      <c r="Q456" s="292"/>
      <c r="R456" s="292"/>
      <c r="S456" s="292"/>
      <c r="T456" s="292"/>
      <c r="U456" s="292"/>
      <c r="V456" s="292"/>
      <c r="W456" s="292"/>
      <c r="X456" s="292"/>
      <c r="Y456" s="292"/>
      <c r="Z456" s="292"/>
    </row>
    <row r="457" spans="1:26" ht="15.75" customHeight="1">
      <c r="A457" s="292"/>
      <c r="B457" s="292"/>
      <c r="C457" s="292"/>
      <c r="D457" s="292"/>
      <c r="E457" s="292"/>
      <c r="F457" s="292"/>
      <c r="G457" s="5"/>
      <c r="H457" s="292"/>
      <c r="I457" s="292"/>
      <c r="J457" s="292"/>
      <c r="K457" s="292"/>
      <c r="L457" s="292"/>
      <c r="M457" s="292"/>
      <c r="N457" s="292"/>
      <c r="O457" s="292"/>
      <c r="P457" s="292"/>
      <c r="Q457" s="292"/>
      <c r="R457" s="292"/>
      <c r="S457" s="292"/>
      <c r="T457" s="292"/>
      <c r="U457" s="292"/>
      <c r="V457" s="292"/>
      <c r="W457" s="292"/>
      <c r="X457" s="292"/>
      <c r="Y457" s="292"/>
      <c r="Z457" s="292"/>
    </row>
    <row r="458" spans="1:26" ht="15.75" customHeight="1">
      <c r="A458" s="292"/>
      <c r="B458" s="292"/>
      <c r="C458" s="292"/>
      <c r="D458" s="292"/>
      <c r="E458" s="292"/>
      <c r="F458" s="292"/>
      <c r="G458" s="5"/>
      <c r="H458" s="292"/>
      <c r="I458" s="292"/>
      <c r="J458" s="292"/>
      <c r="K458" s="292"/>
      <c r="L458" s="292"/>
      <c r="M458" s="292"/>
      <c r="N458" s="292"/>
      <c r="O458" s="292"/>
      <c r="P458" s="292"/>
      <c r="Q458" s="292"/>
      <c r="R458" s="292"/>
      <c r="S458" s="292"/>
      <c r="T458" s="292"/>
      <c r="U458" s="292"/>
      <c r="V458" s="292"/>
      <c r="W458" s="292"/>
      <c r="X458" s="292"/>
      <c r="Y458" s="292"/>
      <c r="Z458" s="292"/>
    </row>
    <row r="459" spans="1:26" ht="15.75" customHeight="1">
      <c r="A459" s="292"/>
      <c r="B459" s="292"/>
      <c r="C459" s="292"/>
      <c r="D459" s="292"/>
      <c r="E459" s="292"/>
      <c r="F459" s="292"/>
      <c r="G459" s="5"/>
      <c r="H459" s="292"/>
      <c r="I459" s="292"/>
      <c r="J459" s="292"/>
      <c r="K459" s="292"/>
      <c r="L459" s="292"/>
      <c r="M459" s="292"/>
      <c r="N459" s="292"/>
      <c r="O459" s="292"/>
      <c r="P459" s="292"/>
      <c r="Q459" s="292"/>
      <c r="R459" s="292"/>
      <c r="S459" s="292"/>
      <c r="T459" s="292"/>
      <c r="U459" s="292"/>
      <c r="V459" s="292"/>
      <c r="W459" s="292"/>
      <c r="X459" s="292"/>
      <c r="Y459" s="292"/>
      <c r="Z459" s="292"/>
    </row>
    <row r="460" spans="1:26" ht="15.75" customHeight="1">
      <c r="A460" s="292"/>
      <c r="B460" s="292"/>
      <c r="C460" s="292"/>
      <c r="D460" s="292"/>
      <c r="E460" s="292"/>
      <c r="F460" s="292"/>
      <c r="G460" s="5"/>
      <c r="H460" s="292"/>
      <c r="I460" s="292"/>
      <c r="J460" s="292"/>
      <c r="K460" s="292"/>
      <c r="L460" s="292"/>
      <c r="M460" s="292"/>
      <c r="N460" s="292"/>
      <c r="O460" s="292"/>
      <c r="P460" s="292"/>
      <c r="Q460" s="292"/>
      <c r="R460" s="292"/>
      <c r="S460" s="292"/>
      <c r="T460" s="292"/>
      <c r="U460" s="292"/>
      <c r="V460" s="292"/>
      <c r="W460" s="292"/>
      <c r="X460" s="292"/>
      <c r="Y460" s="292"/>
      <c r="Z460" s="292"/>
    </row>
    <row r="461" spans="1:26" ht="15.75" customHeight="1">
      <c r="A461" s="292"/>
      <c r="B461" s="292"/>
      <c r="C461" s="292"/>
      <c r="D461" s="292"/>
      <c r="E461" s="292"/>
      <c r="F461" s="292"/>
      <c r="G461" s="5"/>
      <c r="H461" s="292"/>
      <c r="I461" s="292"/>
      <c r="J461" s="292"/>
      <c r="K461" s="292"/>
      <c r="L461" s="292"/>
      <c r="M461" s="292"/>
      <c r="N461" s="292"/>
      <c r="O461" s="292"/>
      <c r="P461" s="292"/>
      <c r="Q461" s="292"/>
      <c r="R461" s="292"/>
      <c r="S461" s="292"/>
      <c r="T461" s="292"/>
      <c r="U461" s="292"/>
      <c r="V461" s="292"/>
      <c r="W461" s="292"/>
      <c r="X461" s="292"/>
      <c r="Y461" s="292"/>
      <c r="Z461" s="292"/>
    </row>
    <row r="462" spans="1:26" ht="15.75" customHeight="1">
      <c r="A462" s="292"/>
      <c r="B462" s="292"/>
      <c r="C462" s="292"/>
      <c r="D462" s="292"/>
      <c r="E462" s="292"/>
      <c r="F462" s="292"/>
      <c r="G462" s="5"/>
      <c r="H462" s="292"/>
      <c r="I462" s="292"/>
      <c r="J462" s="292"/>
      <c r="K462" s="292"/>
      <c r="L462" s="292"/>
      <c r="M462" s="292"/>
      <c r="N462" s="292"/>
      <c r="O462" s="292"/>
      <c r="P462" s="292"/>
      <c r="Q462" s="292"/>
      <c r="R462" s="292"/>
      <c r="S462" s="292"/>
      <c r="T462" s="292"/>
      <c r="U462" s="292"/>
      <c r="V462" s="292"/>
      <c r="W462" s="292"/>
      <c r="X462" s="292"/>
      <c r="Y462" s="292"/>
      <c r="Z462" s="292"/>
    </row>
    <row r="463" spans="1:26" ht="15.75" customHeight="1">
      <c r="A463" s="292"/>
      <c r="B463" s="292"/>
      <c r="C463" s="292"/>
      <c r="D463" s="292"/>
      <c r="E463" s="292"/>
      <c r="F463" s="292"/>
      <c r="G463" s="5"/>
      <c r="H463" s="292"/>
      <c r="I463" s="292"/>
      <c r="J463" s="292"/>
      <c r="K463" s="292"/>
      <c r="L463" s="292"/>
      <c r="M463" s="292"/>
      <c r="N463" s="292"/>
      <c r="O463" s="292"/>
      <c r="P463" s="292"/>
      <c r="Q463" s="292"/>
      <c r="R463" s="292"/>
      <c r="S463" s="292"/>
      <c r="T463" s="292"/>
      <c r="U463" s="292"/>
      <c r="V463" s="292"/>
      <c r="W463" s="292"/>
      <c r="X463" s="292"/>
      <c r="Y463" s="292"/>
      <c r="Z463" s="292"/>
    </row>
    <row r="464" spans="1:26" ht="15.75" customHeight="1">
      <c r="A464" s="292"/>
      <c r="B464" s="292"/>
      <c r="C464" s="292"/>
      <c r="D464" s="292"/>
      <c r="E464" s="292"/>
      <c r="F464" s="292"/>
      <c r="G464" s="5"/>
      <c r="H464" s="292"/>
      <c r="I464" s="292"/>
      <c r="J464" s="292"/>
      <c r="K464" s="292"/>
      <c r="L464" s="292"/>
      <c r="M464" s="292"/>
      <c r="N464" s="292"/>
      <c r="O464" s="292"/>
      <c r="P464" s="292"/>
      <c r="Q464" s="292"/>
      <c r="R464" s="292"/>
      <c r="S464" s="292"/>
      <c r="T464" s="292"/>
      <c r="U464" s="292"/>
      <c r="V464" s="292"/>
      <c r="W464" s="292"/>
      <c r="X464" s="292"/>
      <c r="Y464" s="292"/>
      <c r="Z464" s="292"/>
    </row>
    <row r="465" spans="1:26" ht="15.75" customHeight="1">
      <c r="A465" s="292"/>
      <c r="B465" s="292"/>
      <c r="C465" s="292"/>
      <c r="D465" s="292"/>
      <c r="E465" s="292"/>
      <c r="F465" s="292"/>
      <c r="G465" s="5"/>
      <c r="H465" s="292"/>
      <c r="I465" s="292"/>
      <c r="J465" s="292"/>
      <c r="K465" s="292"/>
      <c r="L465" s="292"/>
      <c r="M465" s="292"/>
      <c r="N465" s="292"/>
      <c r="O465" s="292"/>
      <c r="P465" s="292"/>
      <c r="Q465" s="292"/>
      <c r="R465" s="292"/>
      <c r="S465" s="292"/>
      <c r="T465" s="292"/>
      <c r="U465" s="292"/>
      <c r="V465" s="292"/>
      <c r="W465" s="292"/>
      <c r="X465" s="292"/>
      <c r="Y465" s="292"/>
      <c r="Z465" s="292"/>
    </row>
    <row r="466" spans="1:26" ht="15.75" customHeight="1">
      <c r="A466" s="292"/>
      <c r="B466" s="292"/>
      <c r="C466" s="292"/>
      <c r="D466" s="292"/>
      <c r="E466" s="292"/>
      <c r="F466" s="292"/>
      <c r="G466" s="5"/>
      <c r="H466" s="292"/>
      <c r="I466" s="292"/>
      <c r="J466" s="292"/>
      <c r="K466" s="292"/>
      <c r="L466" s="292"/>
      <c r="M466" s="292"/>
      <c r="N466" s="292"/>
      <c r="O466" s="292"/>
      <c r="P466" s="292"/>
      <c r="Q466" s="292"/>
      <c r="R466" s="292"/>
      <c r="S466" s="292"/>
      <c r="T466" s="292"/>
      <c r="U466" s="292"/>
      <c r="V466" s="292"/>
      <c r="W466" s="292"/>
      <c r="X466" s="292"/>
      <c r="Y466" s="292"/>
      <c r="Z466" s="292"/>
    </row>
    <row r="467" spans="1:26" ht="15.75" customHeight="1">
      <c r="A467" s="292"/>
      <c r="B467" s="292"/>
      <c r="C467" s="292"/>
      <c r="D467" s="292"/>
      <c r="E467" s="292"/>
      <c r="F467" s="292"/>
      <c r="G467" s="5"/>
      <c r="H467" s="292"/>
      <c r="I467" s="292"/>
      <c r="J467" s="292"/>
      <c r="K467" s="292"/>
      <c r="L467" s="292"/>
      <c r="M467" s="292"/>
      <c r="N467" s="292"/>
      <c r="O467" s="292"/>
      <c r="P467" s="292"/>
      <c r="Q467" s="292"/>
      <c r="R467" s="292"/>
      <c r="S467" s="292"/>
      <c r="T467" s="292"/>
      <c r="U467" s="292"/>
      <c r="V467" s="292"/>
      <c r="W467" s="292"/>
      <c r="X467" s="292"/>
      <c r="Y467" s="292"/>
      <c r="Z467" s="292"/>
    </row>
    <row r="468" spans="1:26" ht="15.75" customHeight="1">
      <c r="A468" s="292"/>
      <c r="B468" s="292"/>
      <c r="C468" s="292"/>
      <c r="D468" s="292"/>
      <c r="E468" s="292"/>
      <c r="F468" s="292"/>
      <c r="G468" s="5"/>
      <c r="H468" s="292"/>
      <c r="I468" s="292"/>
      <c r="J468" s="292"/>
      <c r="K468" s="292"/>
      <c r="L468" s="292"/>
      <c r="M468" s="292"/>
      <c r="N468" s="292"/>
      <c r="O468" s="292"/>
      <c r="P468" s="292"/>
      <c r="Q468" s="292"/>
      <c r="R468" s="292"/>
      <c r="S468" s="292"/>
      <c r="T468" s="292"/>
      <c r="U468" s="292"/>
      <c r="V468" s="292"/>
      <c r="W468" s="292"/>
      <c r="X468" s="292"/>
      <c r="Y468" s="292"/>
      <c r="Z468" s="292"/>
    </row>
    <row r="469" spans="1:26" ht="15.75" customHeight="1">
      <c r="A469" s="292"/>
      <c r="B469" s="292"/>
      <c r="C469" s="292"/>
      <c r="D469" s="292"/>
      <c r="E469" s="292"/>
      <c r="F469" s="292"/>
      <c r="G469" s="5"/>
      <c r="H469" s="292"/>
      <c r="I469" s="292"/>
      <c r="J469" s="292"/>
      <c r="K469" s="292"/>
      <c r="L469" s="292"/>
      <c r="M469" s="292"/>
      <c r="N469" s="292"/>
      <c r="O469" s="292"/>
      <c r="P469" s="292"/>
      <c r="Q469" s="292"/>
      <c r="R469" s="292"/>
      <c r="S469" s="292"/>
      <c r="T469" s="292"/>
      <c r="U469" s="292"/>
      <c r="V469" s="292"/>
      <c r="W469" s="292"/>
      <c r="X469" s="292"/>
      <c r="Y469" s="292"/>
      <c r="Z469" s="292"/>
    </row>
    <row r="470" spans="1:26" ht="15.75" customHeight="1">
      <c r="A470" s="292"/>
      <c r="B470" s="292"/>
      <c r="C470" s="292"/>
      <c r="D470" s="292"/>
      <c r="E470" s="292"/>
      <c r="F470" s="292"/>
      <c r="G470" s="5"/>
      <c r="H470" s="292"/>
      <c r="I470" s="292"/>
      <c r="J470" s="292"/>
      <c r="K470" s="292"/>
      <c r="L470" s="292"/>
      <c r="M470" s="292"/>
      <c r="N470" s="292"/>
      <c r="O470" s="292"/>
      <c r="P470" s="292"/>
      <c r="Q470" s="292"/>
      <c r="R470" s="292"/>
      <c r="S470" s="292"/>
      <c r="T470" s="292"/>
      <c r="U470" s="292"/>
      <c r="V470" s="292"/>
      <c r="W470" s="292"/>
      <c r="X470" s="292"/>
      <c r="Y470" s="292"/>
      <c r="Z470" s="292"/>
    </row>
    <row r="471" spans="1:26" ht="15.75" customHeight="1">
      <c r="A471" s="292"/>
      <c r="B471" s="292"/>
      <c r="C471" s="292"/>
      <c r="D471" s="292"/>
      <c r="E471" s="292"/>
      <c r="F471" s="292"/>
      <c r="G471" s="5"/>
      <c r="H471" s="292"/>
      <c r="I471" s="292"/>
      <c r="J471" s="292"/>
      <c r="K471" s="292"/>
      <c r="L471" s="292"/>
      <c r="M471" s="292"/>
      <c r="N471" s="292"/>
      <c r="O471" s="292"/>
      <c r="P471" s="292"/>
      <c r="Q471" s="292"/>
      <c r="R471" s="292"/>
      <c r="S471" s="292"/>
      <c r="T471" s="292"/>
      <c r="U471" s="292"/>
      <c r="V471" s="292"/>
      <c r="W471" s="292"/>
      <c r="X471" s="292"/>
      <c r="Y471" s="292"/>
      <c r="Z471" s="292"/>
    </row>
    <row r="472" spans="1:26" ht="15.75" customHeight="1">
      <c r="A472" s="292"/>
      <c r="B472" s="292"/>
      <c r="C472" s="292"/>
      <c r="D472" s="292"/>
      <c r="E472" s="292"/>
      <c r="F472" s="292"/>
      <c r="G472" s="5"/>
      <c r="H472" s="292"/>
      <c r="I472" s="292"/>
      <c r="J472" s="292"/>
      <c r="K472" s="292"/>
      <c r="L472" s="292"/>
      <c r="M472" s="292"/>
      <c r="N472" s="292"/>
      <c r="O472" s="292"/>
      <c r="P472" s="292"/>
      <c r="Q472" s="292"/>
      <c r="R472" s="292"/>
      <c r="S472" s="292"/>
      <c r="T472" s="292"/>
      <c r="U472" s="292"/>
      <c r="V472" s="292"/>
      <c r="W472" s="292"/>
      <c r="X472" s="292"/>
      <c r="Y472" s="292"/>
      <c r="Z472" s="292"/>
    </row>
    <row r="473" spans="1:26" ht="15.75" customHeight="1">
      <c r="A473" s="292"/>
      <c r="B473" s="292"/>
      <c r="C473" s="292"/>
      <c r="D473" s="292"/>
      <c r="E473" s="292"/>
      <c r="F473" s="292"/>
      <c r="G473" s="5"/>
      <c r="H473" s="292"/>
      <c r="I473" s="292"/>
      <c r="J473" s="292"/>
      <c r="K473" s="292"/>
      <c r="L473" s="292"/>
      <c r="M473" s="292"/>
      <c r="N473" s="292"/>
      <c r="O473" s="292"/>
      <c r="P473" s="292"/>
      <c r="Q473" s="292"/>
      <c r="R473" s="292"/>
      <c r="S473" s="292"/>
      <c r="T473" s="292"/>
      <c r="U473" s="292"/>
      <c r="V473" s="292"/>
      <c r="W473" s="292"/>
      <c r="X473" s="292"/>
      <c r="Y473" s="292"/>
      <c r="Z473" s="292"/>
    </row>
    <row r="474" spans="1:26" ht="15.75" customHeight="1">
      <c r="A474" s="292"/>
      <c r="B474" s="292"/>
      <c r="C474" s="292"/>
      <c r="D474" s="292"/>
      <c r="E474" s="292"/>
      <c r="F474" s="292"/>
      <c r="G474" s="5"/>
      <c r="H474" s="292"/>
      <c r="I474" s="292"/>
      <c r="J474" s="292"/>
      <c r="K474" s="292"/>
      <c r="L474" s="292"/>
      <c r="M474" s="292"/>
      <c r="N474" s="292"/>
      <c r="O474" s="292"/>
      <c r="P474" s="292"/>
      <c r="Q474" s="292"/>
      <c r="R474" s="292"/>
      <c r="S474" s="292"/>
      <c r="T474" s="292"/>
      <c r="U474" s="292"/>
      <c r="V474" s="292"/>
      <c r="W474" s="292"/>
      <c r="X474" s="292"/>
      <c r="Y474" s="292"/>
      <c r="Z474" s="292"/>
    </row>
    <row r="475" spans="1:26" ht="15.75" customHeight="1">
      <c r="A475" s="292"/>
      <c r="B475" s="292"/>
      <c r="C475" s="292"/>
      <c r="D475" s="292"/>
      <c r="E475" s="292"/>
      <c r="F475" s="292"/>
      <c r="G475" s="5"/>
      <c r="H475" s="292"/>
      <c r="I475" s="292"/>
      <c r="J475" s="292"/>
      <c r="K475" s="292"/>
      <c r="L475" s="292"/>
      <c r="M475" s="292"/>
      <c r="N475" s="292"/>
      <c r="O475" s="292"/>
      <c r="P475" s="292"/>
      <c r="Q475" s="292"/>
      <c r="R475" s="292"/>
      <c r="S475" s="292"/>
      <c r="T475" s="292"/>
      <c r="U475" s="292"/>
      <c r="V475" s="292"/>
      <c r="W475" s="292"/>
      <c r="X475" s="292"/>
      <c r="Y475" s="292"/>
      <c r="Z475" s="292"/>
    </row>
    <row r="476" spans="1:26" ht="15.75" customHeight="1">
      <c r="A476" s="292"/>
      <c r="B476" s="292"/>
      <c r="C476" s="292"/>
      <c r="D476" s="292"/>
      <c r="E476" s="292"/>
      <c r="F476" s="292"/>
      <c r="G476" s="5"/>
      <c r="H476" s="292"/>
      <c r="I476" s="292"/>
      <c r="J476" s="292"/>
      <c r="K476" s="292"/>
      <c r="L476" s="292"/>
      <c r="M476" s="292"/>
      <c r="N476" s="292"/>
      <c r="O476" s="292"/>
      <c r="P476" s="292"/>
      <c r="Q476" s="292"/>
      <c r="R476" s="292"/>
      <c r="S476" s="292"/>
      <c r="T476" s="292"/>
      <c r="U476" s="292"/>
      <c r="V476" s="292"/>
      <c r="W476" s="292"/>
      <c r="X476" s="292"/>
      <c r="Y476" s="292"/>
      <c r="Z476" s="292"/>
    </row>
    <row r="477" spans="1:26" ht="15.75" customHeight="1">
      <c r="A477" s="292"/>
      <c r="B477" s="292"/>
      <c r="C477" s="292"/>
      <c r="D477" s="292"/>
      <c r="E477" s="292"/>
      <c r="F477" s="292"/>
      <c r="G477" s="5"/>
      <c r="H477" s="292"/>
      <c r="I477" s="292"/>
      <c r="J477" s="292"/>
      <c r="K477" s="292"/>
      <c r="L477" s="292"/>
      <c r="M477" s="292"/>
      <c r="N477" s="292"/>
      <c r="O477" s="292"/>
      <c r="P477" s="292"/>
      <c r="Q477" s="292"/>
      <c r="R477" s="292"/>
      <c r="S477" s="292"/>
      <c r="T477" s="292"/>
      <c r="U477" s="292"/>
      <c r="V477" s="292"/>
      <c r="W477" s="292"/>
      <c r="X477" s="292"/>
      <c r="Y477" s="292"/>
      <c r="Z477" s="292"/>
    </row>
    <row r="478" spans="1:26" ht="15.75" customHeight="1">
      <c r="A478" s="292"/>
      <c r="B478" s="292"/>
      <c r="C478" s="292"/>
      <c r="D478" s="292"/>
      <c r="E478" s="292"/>
      <c r="F478" s="292"/>
      <c r="G478" s="5"/>
      <c r="H478" s="292"/>
      <c r="I478" s="292"/>
      <c r="J478" s="292"/>
      <c r="K478" s="292"/>
      <c r="L478" s="292"/>
      <c r="M478" s="292"/>
      <c r="N478" s="292"/>
      <c r="O478" s="292"/>
      <c r="P478" s="292"/>
      <c r="Q478" s="292"/>
      <c r="R478" s="292"/>
      <c r="S478" s="292"/>
      <c r="T478" s="292"/>
      <c r="U478" s="292"/>
      <c r="V478" s="292"/>
      <c r="W478" s="292"/>
      <c r="X478" s="292"/>
      <c r="Y478" s="292"/>
      <c r="Z478" s="292"/>
    </row>
    <row r="479" spans="1:26" ht="15.75" customHeight="1">
      <c r="A479" s="292"/>
      <c r="B479" s="292"/>
      <c r="C479" s="292"/>
      <c r="D479" s="292"/>
      <c r="E479" s="292"/>
      <c r="F479" s="292"/>
      <c r="G479" s="5"/>
      <c r="H479" s="292"/>
      <c r="I479" s="292"/>
      <c r="J479" s="292"/>
      <c r="K479" s="292"/>
      <c r="L479" s="292"/>
      <c r="M479" s="292"/>
      <c r="N479" s="292"/>
      <c r="O479" s="292"/>
      <c r="P479" s="292"/>
      <c r="Q479" s="292"/>
      <c r="R479" s="292"/>
      <c r="S479" s="292"/>
      <c r="T479" s="292"/>
      <c r="U479" s="292"/>
      <c r="V479" s="292"/>
      <c r="W479" s="292"/>
      <c r="X479" s="292"/>
      <c r="Y479" s="292"/>
      <c r="Z479" s="292"/>
    </row>
    <row r="480" spans="1:26" ht="15.75" customHeight="1">
      <c r="A480" s="292"/>
      <c r="B480" s="292"/>
      <c r="C480" s="292"/>
      <c r="D480" s="292"/>
      <c r="E480" s="292"/>
      <c r="F480" s="292"/>
      <c r="G480" s="5"/>
      <c r="H480" s="292"/>
      <c r="I480" s="292"/>
      <c r="J480" s="292"/>
      <c r="K480" s="292"/>
      <c r="L480" s="292"/>
      <c r="M480" s="292"/>
      <c r="N480" s="292"/>
      <c r="O480" s="292"/>
      <c r="P480" s="292"/>
      <c r="Q480" s="292"/>
      <c r="R480" s="292"/>
      <c r="S480" s="292"/>
      <c r="T480" s="292"/>
      <c r="U480" s="292"/>
      <c r="V480" s="292"/>
      <c r="W480" s="292"/>
      <c r="X480" s="292"/>
      <c r="Y480" s="292"/>
      <c r="Z480" s="292"/>
    </row>
    <row r="481" spans="1:26" ht="15.75" customHeight="1">
      <c r="A481" s="292"/>
      <c r="B481" s="292"/>
      <c r="C481" s="292"/>
      <c r="D481" s="292"/>
      <c r="E481" s="292"/>
      <c r="F481" s="292"/>
      <c r="G481" s="5"/>
      <c r="H481" s="292"/>
      <c r="I481" s="292"/>
      <c r="J481" s="292"/>
      <c r="K481" s="292"/>
      <c r="L481" s="292"/>
      <c r="M481" s="292"/>
      <c r="N481" s="292"/>
      <c r="O481" s="292"/>
      <c r="P481" s="292"/>
      <c r="Q481" s="292"/>
      <c r="R481" s="292"/>
      <c r="S481" s="292"/>
      <c r="T481" s="292"/>
      <c r="U481" s="292"/>
      <c r="V481" s="292"/>
      <c r="W481" s="292"/>
      <c r="X481" s="292"/>
      <c r="Y481" s="292"/>
      <c r="Z481" s="292"/>
    </row>
    <row r="482" spans="1:26" ht="15.75" customHeight="1">
      <c r="A482" s="292"/>
      <c r="B482" s="292"/>
      <c r="C482" s="292"/>
      <c r="D482" s="292"/>
      <c r="E482" s="292"/>
      <c r="F482" s="292"/>
      <c r="G482" s="5"/>
      <c r="H482" s="292"/>
      <c r="I482" s="292"/>
      <c r="J482" s="292"/>
      <c r="K482" s="292"/>
      <c r="L482" s="292"/>
      <c r="M482" s="292"/>
      <c r="N482" s="292"/>
      <c r="O482" s="292"/>
      <c r="P482" s="292"/>
      <c r="Q482" s="292"/>
      <c r="R482" s="292"/>
      <c r="S482" s="292"/>
      <c r="T482" s="292"/>
      <c r="U482" s="292"/>
      <c r="V482" s="292"/>
      <c r="W482" s="292"/>
      <c r="X482" s="292"/>
      <c r="Y482" s="292"/>
      <c r="Z482" s="292"/>
    </row>
    <row r="483" spans="1:26" ht="15.75" customHeight="1">
      <c r="A483" s="292"/>
      <c r="B483" s="292"/>
      <c r="C483" s="292"/>
      <c r="D483" s="292"/>
      <c r="E483" s="292"/>
      <c r="F483" s="292"/>
      <c r="G483" s="5"/>
      <c r="H483" s="292"/>
      <c r="I483" s="292"/>
      <c r="J483" s="292"/>
      <c r="K483" s="292"/>
      <c r="L483" s="292"/>
      <c r="M483" s="292"/>
      <c r="N483" s="292"/>
      <c r="O483" s="292"/>
      <c r="P483" s="292"/>
      <c r="Q483" s="292"/>
      <c r="R483" s="292"/>
      <c r="S483" s="292"/>
      <c r="T483" s="292"/>
      <c r="U483" s="292"/>
      <c r="V483" s="292"/>
      <c r="W483" s="292"/>
      <c r="X483" s="292"/>
      <c r="Y483" s="292"/>
      <c r="Z483" s="292"/>
    </row>
    <row r="484" spans="1:26" ht="15.75" customHeight="1">
      <c r="A484" s="292"/>
      <c r="B484" s="292"/>
      <c r="C484" s="292"/>
      <c r="D484" s="292"/>
      <c r="E484" s="292"/>
      <c r="F484" s="292"/>
      <c r="G484" s="5"/>
      <c r="H484" s="292"/>
      <c r="I484" s="292"/>
      <c r="J484" s="292"/>
      <c r="K484" s="292"/>
      <c r="L484" s="292"/>
      <c r="M484" s="292"/>
      <c r="N484" s="292"/>
      <c r="O484" s="292"/>
      <c r="P484" s="292"/>
      <c r="Q484" s="292"/>
      <c r="R484" s="292"/>
      <c r="S484" s="292"/>
      <c r="T484" s="292"/>
      <c r="U484" s="292"/>
      <c r="V484" s="292"/>
      <c r="W484" s="292"/>
      <c r="X484" s="292"/>
      <c r="Y484" s="292"/>
      <c r="Z484" s="292"/>
    </row>
    <row r="485" spans="1:26" ht="15.75" customHeight="1">
      <c r="A485" s="292"/>
      <c r="B485" s="292"/>
      <c r="C485" s="292"/>
      <c r="D485" s="292"/>
      <c r="E485" s="292"/>
      <c r="F485" s="292"/>
      <c r="G485" s="5"/>
      <c r="H485" s="292"/>
      <c r="I485" s="292"/>
      <c r="J485" s="292"/>
      <c r="K485" s="292"/>
      <c r="L485" s="292"/>
      <c r="M485" s="292"/>
      <c r="N485" s="292"/>
      <c r="O485" s="292"/>
      <c r="P485" s="292"/>
      <c r="Q485" s="292"/>
      <c r="R485" s="292"/>
      <c r="S485" s="292"/>
      <c r="T485" s="292"/>
      <c r="U485" s="292"/>
      <c r="V485" s="292"/>
      <c r="W485" s="292"/>
      <c r="X485" s="292"/>
      <c r="Y485" s="292"/>
      <c r="Z485" s="292"/>
    </row>
    <row r="486" spans="1:26" ht="15.75" customHeight="1">
      <c r="A486" s="292"/>
      <c r="B486" s="292"/>
      <c r="C486" s="292"/>
      <c r="D486" s="292"/>
      <c r="E486" s="292"/>
      <c r="F486" s="292"/>
      <c r="G486" s="5"/>
      <c r="H486" s="292"/>
      <c r="I486" s="292"/>
      <c r="J486" s="292"/>
      <c r="K486" s="292"/>
      <c r="L486" s="292"/>
      <c r="M486" s="292"/>
      <c r="N486" s="292"/>
      <c r="O486" s="292"/>
      <c r="P486" s="292"/>
      <c r="Q486" s="292"/>
      <c r="R486" s="292"/>
      <c r="S486" s="292"/>
      <c r="T486" s="292"/>
      <c r="U486" s="292"/>
      <c r="V486" s="292"/>
      <c r="W486" s="292"/>
      <c r="X486" s="292"/>
      <c r="Y486" s="292"/>
      <c r="Z486" s="292"/>
    </row>
    <row r="487" spans="1:26" ht="15.75" customHeight="1">
      <c r="A487" s="292"/>
      <c r="B487" s="292"/>
      <c r="C487" s="292"/>
      <c r="D487" s="292"/>
      <c r="E487" s="292"/>
      <c r="F487" s="292"/>
      <c r="G487" s="5"/>
      <c r="H487" s="292"/>
      <c r="I487" s="292"/>
      <c r="J487" s="292"/>
      <c r="K487" s="292"/>
      <c r="L487" s="292"/>
      <c r="M487" s="292"/>
      <c r="N487" s="292"/>
      <c r="O487" s="292"/>
      <c r="P487" s="292"/>
      <c r="Q487" s="292"/>
      <c r="R487" s="292"/>
      <c r="S487" s="292"/>
      <c r="T487" s="292"/>
      <c r="U487" s="292"/>
      <c r="V487" s="292"/>
      <c r="W487" s="292"/>
      <c r="X487" s="292"/>
      <c r="Y487" s="292"/>
      <c r="Z487" s="292"/>
    </row>
    <row r="488" spans="1:26" ht="15.75" customHeight="1">
      <c r="A488" s="292"/>
      <c r="B488" s="292"/>
      <c r="C488" s="292"/>
      <c r="D488" s="292"/>
      <c r="E488" s="292"/>
      <c r="F488" s="292"/>
      <c r="G488" s="5"/>
      <c r="H488" s="292"/>
      <c r="I488" s="292"/>
      <c r="J488" s="292"/>
      <c r="K488" s="292"/>
      <c r="L488" s="292"/>
      <c r="M488" s="292"/>
      <c r="N488" s="292"/>
      <c r="O488" s="292"/>
      <c r="P488" s="292"/>
      <c r="Q488" s="292"/>
      <c r="R488" s="292"/>
      <c r="S488" s="292"/>
      <c r="T488" s="292"/>
      <c r="U488" s="292"/>
      <c r="V488" s="292"/>
      <c r="W488" s="292"/>
      <c r="X488" s="292"/>
      <c r="Y488" s="292"/>
      <c r="Z488" s="292"/>
    </row>
    <row r="489" spans="1:26" ht="15.75" customHeight="1">
      <c r="A489" s="292"/>
      <c r="B489" s="292"/>
      <c r="C489" s="292"/>
      <c r="D489" s="292"/>
      <c r="E489" s="292"/>
      <c r="F489" s="292"/>
      <c r="G489" s="5"/>
      <c r="H489" s="292"/>
      <c r="I489" s="292"/>
      <c r="J489" s="292"/>
      <c r="K489" s="292"/>
      <c r="L489" s="292"/>
      <c r="M489" s="292"/>
      <c r="N489" s="292"/>
      <c r="O489" s="292"/>
      <c r="P489" s="292"/>
      <c r="Q489" s="292"/>
      <c r="R489" s="292"/>
      <c r="S489" s="292"/>
      <c r="T489" s="292"/>
      <c r="U489" s="292"/>
      <c r="V489" s="292"/>
      <c r="W489" s="292"/>
      <c r="X489" s="292"/>
      <c r="Y489" s="292"/>
      <c r="Z489" s="292"/>
    </row>
    <row r="490" spans="1:26" ht="15.75" customHeight="1">
      <c r="A490" s="292"/>
      <c r="B490" s="292"/>
      <c r="C490" s="292"/>
      <c r="D490" s="292"/>
      <c r="E490" s="292"/>
      <c r="F490" s="292"/>
      <c r="G490" s="5"/>
      <c r="H490" s="292"/>
      <c r="I490" s="292"/>
      <c r="J490" s="292"/>
      <c r="K490" s="292"/>
      <c r="L490" s="292"/>
      <c r="M490" s="292"/>
      <c r="N490" s="292"/>
      <c r="O490" s="292"/>
      <c r="P490" s="292"/>
      <c r="Q490" s="292"/>
      <c r="R490" s="292"/>
      <c r="S490" s="292"/>
      <c r="T490" s="292"/>
      <c r="U490" s="292"/>
      <c r="V490" s="292"/>
      <c r="W490" s="292"/>
      <c r="X490" s="292"/>
      <c r="Y490" s="292"/>
      <c r="Z490" s="292"/>
    </row>
    <row r="491" spans="1:26" ht="15.75" customHeight="1">
      <c r="A491" s="292"/>
      <c r="B491" s="292"/>
      <c r="C491" s="292"/>
      <c r="D491" s="292"/>
      <c r="E491" s="292"/>
      <c r="F491" s="292"/>
      <c r="G491" s="5"/>
      <c r="H491" s="292"/>
      <c r="I491" s="292"/>
      <c r="J491" s="292"/>
      <c r="K491" s="292"/>
      <c r="L491" s="292"/>
      <c r="M491" s="292"/>
      <c r="N491" s="292"/>
      <c r="O491" s="292"/>
      <c r="P491" s="292"/>
      <c r="Q491" s="292"/>
      <c r="R491" s="292"/>
      <c r="S491" s="292"/>
      <c r="T491" s="292"/>
      <c r="U491" s="292"/>
      <c r="V491" s="292"/>
      <c r="W491" s="292"/>
      <c r="X491" s="292"/>
      <c r="Y491" s="292"/>
      <c r="Z491" s="292"/>
    </row>
    <row r="492" spans="1:26" ht="15.75" customHeight="1">
      <c r="A492" s="292"/>
      <c r="B492" s="292"/>
      <c r="C492" s="292"/>
      <c r="D492" s="292"/>
      <c r="E492" s="292"/>
      <c r="F492" s="292"/>
      <c r="G492" s="5"/>
      <c r="H492" s="292"/>
      <c r="I492" s="292"/>
      <c r="J492" s="292"/>
      <c r="K492" s="292"/>
      <c r="L492" s="292"/>
      <c r="M492" s="292"/>
      <c r="N492" s="292"/>
      <c r="O492" s="292"/>
      <c r="P492" s="292"/>
      <c r="Q492" s="292"/>
      <c r="R492" s="292"/>
      <c r="S492" s="292"/>
      <c r="T492" s="292"/>
      <c r="U492" s="292"/>
      <c r="V492" s="292"/>
      <c r="W492" s="292"/>
      <c r="X492" s="292"/>
      <c r="Y492" s="292"/>
      <c r="Z492" s="292"/>
    </row>
    <row r="493" spans="1:26" ht="15.75" customHeight="1">
      <c r="A493" s="292"/>
      <c r="B493" s="292"/>
      <c r="C493" s="292"/>
      <c r="D493" s="292"/>
      <c r="E493" s="292"/>
      <c r="F493" s="292"/>
      <c r="G493" s="5"/>
      <c r="H493" s="292"/>
      <c r="I493" s="292"/>
      <c r="J493" s="292"/>
      <c r="K493" s="292"/>
      <c r="L493" s="292"/>
      <c r="M493" s="292"/>
      <c r="N493" s="292"/>
      <c r="O493" s="292"/>
      <c r="P493" s="292"/>
      <c r="Q493" s="292"/>
      <c r="R493" s="292"/>
      <c r="S493" s="292"/>
      <c r="T493" s="292"/>
      <c r="U493" s="292"/>
      <c r="V493" s="292"/>
      <c r="W493" s="292"/>
      <c r="X493" s="292"/>
      <c r="Y493" s="292"/>
      <c r="Z493" s="292"/>
    </row>
    <row r="494" spans="1:26" ht="15.75" customHeight="1">
      <c r="A494" s="292"/>
      <c r="B494" s="292"/>
      <c r="C494" s="292"/>
      <c r="D494" s="292"/>
      <c r="E494" s="292"/>
      <c r="F494" s="292"/>
      <c r="G494" s="5"/>
      <c r="H494" s="292"/>
      <c r="I494" s="292"/>
      <c r="J494" s="292"/>
      <c r="K494" s="292"/>
      <c r="L494" s="292"/>
      <c r="M494" s="292"/>
      <c r="N494" s="292"/>
      <c r="O494" s="292"/>
      <c r="P494" s="292"/>
      <c r="Q494" s="292"/>
      <c r="R494" s="292"/>
      <c r="S494" s="292"/>
      <c r="T494" s="292"/>
      <c r="U494" s="292"/>
      <c r="V494" s="292"/>
      <c r="W494" s="292"/>
      <c r="X494" s="292"/>
      <c r="Y494" s="292"/>
      <c r="Z494" s="292"/>
    </row>
    <row r="495" spans="1:26" ht="15.75" customHeight="1">
      <c r="A495" s="292"/>
      <c r="B495" s="292"/>
      <c r="C495" s="292"/>
      <c r="D495" s="292"/>
      <c r="E495" s="292"/>
      <c r="F495" s="292"/>
      <c r="G495" s="5"/>
      <c r="H495" s="292"/>
      <c r="I495" s="292"/>
      <c r="J495" s="292"/>
      <c r="K495" s="292"/>
      <c r="L495" s="292"/>
      <c r="M495" s="292"/>
      <c r="N495" s="292"/>
      <c r="O495" s="292"/>
      <c r="P495" s="292"/>
      <c r="Q495" s="292"/>
      <c r="R495" s="292"/>
      <c r="S495" s="292"/>
      <c r="T495" s="292"/>
      <c r="U495" s="292"/>
      <c r="V495" s="292"/>
      <c r="W495" s="292"/>
      <c r="X495" s="292"/>
      <c r="Y495" s="292"/>
      <c r="Z495" s="292"/>
    </row>
    <row r="496" spans="1:26" ht="15.75" customHeight="1">
      <c r="A496" s="292"/>
      <c r="B496" s="292"/>
      <c r="C496" s="292"/>
      <c r="D496" s="292"/>
      <c r="E496" s="292"/>
      <c r="F496" s="292"/>
      <c r="G496" s="5"/>
      <c r="H496" s="292"/>
      <c r="I496" s="292"/>
      <c r="J496" s="292"/>
      <c r="K496" s="292"/>
      <c r="L496" s="292"/>
      <c r="M496" s="292"/>
      <c r="N496" s="292"/>
      <c r="O496" s="292"/>
      <c r="P496" s="292"/>
      <c r="Q496" s="292"/>
      <c r="R496" s="292"/>
      <c r="S496" s="292"/>
      <c r="T496" s="292"/>
      <c r="U496" s="292"/>
      <c r="V496" s="292"/>
      <c r="W496" s="292"/>
      <c r="X496" s="292"/>
      <c r="Y496" s="292"/>
      <c r="Z496" s="292"/>
    </row>
    <row r="497" spans="1:26" ht="15.75" customHeight="1">
      <c r="A497" s="292"/>
      <c r="B497" s="292"/>
      <c r="C497" s="292"/>
      <c r="D497" s="292"/>
      <c r="E497" s="292"/>
      <c r="F497" s="292"/>
      <c r="G497" s="5"/>
      <c r="H497" s="292"/>
      <c r="I497" s="292"/>
      <c r="J497" s="292"/>
      <c r="K497" s="292"/>
      <c r="L497" s="292"/>
      <c r="M497" s="292"/>
      <c r="N497" s="292"/>
      <c r="O497" s="292"/>
      <c r="P497" s="292"/>
      <c r="Q497" s="292"/>
      <c r="R497" s="292"/>
      <c r="S497" s="292"/>
      <c r="T497" s="292"/>
      <c r="U497" s="292"/>
      <c r="V497" s="292"/>
      <c r="W497" s="292"/>
      <c r="X497" s="292"/>
      <c r="Y497" s="292"/>
      <c r="Z497" s="292"/>
    </row>
    <row r="498" spans="1:26" ht="15.75" customHeight="1">
      <c r="A498" s="292"/>
      <c r="B498" s="292"/>
      <c r="C498" s="292"/>
      <c r="D498" s="292"/>
      <c r="E498" s="292"/>
      <c r="F498" s="292"/>
      <c r="G498" s="5"/>
      <c r="H498" s="292"/>
      <c r="I498" s="292"/>
      <c r="J498" s="292"/>
      <c r="K498" s="292"/>
      <c r="L498" s="292"/>
      <c r="M498" s="292"/>
      <c r="N498" s="292"/>
      <c r="O498" s="292"/>
      <c r="P498" s="292"/>
      <c r="Q498" s="292"/>
      <c r="R498" s="292"/>
      <c r="S498" s="292"/>
      <c r="T498" s="292"/>
      <c r="U498" s="292"/>
      <c r="V498" s="292"/>
      <c r="W498" s="292"/>
      <c r="X498" s="292"/>
      <c r="Y498" s="292"/>
      <c r="Z498" s="292"/>
    </row>
    <row r="499" spans="1:26" ht="15.75" customHeight="1">
      <c r="A499" s="292"/>
      <c r="B499" s="292"/>
      <c r="C499" s="292"/>
      <c r="D499" s="292"/>
      <c r="E499" s="292"/>
      <c r="F499" s="292"/>
      <c r="G499" s="5"/>
      <c r="H499" s="292"/>
      <c r="I499" s="292"/>
      <c r="J499" s="292"/>
      <c r="K499" s="292"/>
      <c r="L499" s="292"/>
      <c r="M499" s="292"/>
      <c r="N499" s="292"/>
      <c r="O499" s="292"/>
      <c r="P499" s="292"/>
      <c r="Q499" s="292"/>
      <c r="R499" s="292"/>
      <c r="S499" s="292"/>
      <c r="T499" s="292"/>
      <c r="U499" s="292"/>
      <c r="V499" s="292"/>
      <c r="W499" s="292"/>
      <c r="X499" s="292"/>
      <c r="Y499" s="292"/>
      <c r="Z499" s="292"/>
    </row>
    <row r="500" spans="1:26" ht="15.75" customHeight="1">
      <c r="A500" s="292"/>
      <c r="B500" s="292"/>
      <c r="C500" s="292"/>
      <c r="D500" s="292"/>
      <c r="E500" s="292"/>
      <c r="F500" s="292"/>
      <c r="G500" s="5"/>
      <c r="H500" s="292"/>
      <c r="I500" s="292"/>
      <c r="J500" s="292"/>
      <c r="K500" s="292"/>
      <c r="L500" s="292"/>
      <c r="M500" s="292"/>
      <c r="N500" s="292"/>
      <c r="O500" s="292"/>
      <c r="P500" s="292"/>
      <c r="Q500" s="292"/>
      <c r="R500" s="292"/>
      <c r="S500" s="292"/>
      <c r="T500" s="292"/>
      <c r="U500" s="292"/>
      <c r="V500" s="292"/>
      <c r="W500" s="292"/>
      <c r="X500" s="292"/>
      <c r="Y500" s="292"/>
      <c r="Z500" s="292"/>
    </row>
    <row r="501" spans="1:26" ht="15.75" customHeight="1">
      <c r="A501" s="292"/>
      <c r="B501" s="292"/>
      <c r="C501" s="292"/>
      <c r="D501" s="292"/>
      <c r="E501" s="292"/>
      <c r="F501" s="292"/>
      <c r="G501" s="5"/>
      <c r="H501" s="292"/>
      <c r="I501" s="292"/>
      <c r="J501" s="292"/>
      <c r="K501" s="292"/>
      <c r="L501" s="292"/>
      <c r="M501" s="292"/>
      <c r="N501" s="292"/>
      <c r="O501" s="292"/>
      <c r="P501" s="292"/>
      <c r="Q501" s="292"/>
      <c r="R501" s="292"/>
      <c r="S501" s="292"/>
      <c r="T501" s="292"/>
      <c r="U501" s="292"/>
      <c r="V501" s="292"/>
      <c r="W501" s="292"/>
      <c r="X501" s="292"/>
      <c r="Y501" s="292"/>
      <c r="Z501" s="292"/>
    </row>
    <row r="502" spans="1:26" ht="15.75" customHeight="1">
      <c r="A502" s="292"/>
      <c r="B502" s="292"/>
      <c r="C502" s="292"/>
      <c r="D502" s="292"/>
      <c r="E502" s="292"/>
      <c r="F502" s="292"/>
      <c r="G502" s="5"/>
      <c r="H502" s="292"/>
      <c r="I502" s="292"/>
      <c r="J502" s="292"/>
      <c r="K502" s="292"/>
      <c r="L502" s="292"/>
      <c r="M502" s="292"/>
      <c r="N502" s="292"/>
      <c r="O502" s="292"/>
      <c r="P502" s="292"/>
      <c r="Q502" s="292"/>
      <c r="R502" s="292"/>
      <c r="S502" s="292"/>
      <c r="T502" s="292"/>
      <c r="U502" s="292"/>
      <c r="V502" s="292"/>
      <c r="W502" s="292"/>
      <c r="X502" s="292"/>
      <c r="Y502" s="292"/>
      <c r="Z502" s="292"/>
    </row>
    <row r="503" spans="1:26" ht="15.75" customHeight="1">
      <c r="A503" s="292"/>
      <c r="B503" s="292"/>
      <c r="C503" s="292"/>
      <c r="D503" s="292"/>
      <c r="E503" s="292"/>
      <c r="F503" s="292"/>
      <c r="G503" s="5"/>
      <c r="H503" s="292"/>
      <c r="I503" s="292"/>
      <c r="J503" s="292"/>
      <c r="K503" s="292"/>
      <c r="L503" s="292"/>
      <c r="M503" s="292"/>
      <c r="N503" s="292"/>
      <c r="O503" s="292"/>
      <c r="P503" s="292"/>
      <c r="Q503" s="292"/>
      <c r="R503" s="292"/>
      <c r="S503" s="292"/>
      <c r="T503" s="292"/>
      <c r="U503" s="292"/>
      <c r="V503" s="292"/>
      <c r="W503" s="292"/>
      <c r="X503" s="292"/>
      <c r="Y503" s="292"/>
      <c r="Z503" s="292"/>
    </row>
    <row r="504" spans="1:26" ht="15.75" customHeight="1">
      <c r="A504" s="292"/>
      <c r="B504" s="292"/>
      <c r="C504" s="292"/>
      <c r="D504" s="292"/>
      <c r="E504" s="292"/>
      <c r="F504" s="292"/>
      <c r="G504" s="5"/>
      <c r="H504" s="292"/>
      <c r="I504" s="292"/>
      <c r="J504" s="292"/>
      <c r="K504" s="292"/>
      <c r="L504" s="292"/>
      <c r="M504" s="292"/>
      <c r="N504" s="292"/>
      <c r="O504" s="292"/>
      <c r="P504" s="292"/>
      <c r="Q504" s="292"/>
      <c r="R504" s="292"/>
      <c r="S504" s="292"/>
      <c r="T504" s="292"/>
      <c r="U504" s="292"/>
      <c r="V504" s="292"/>
      <c r="W504" s="292"/>
      <c r="X504" s="292"/>
      <c r="Y504" s="292"/>
      <c r="Z504" s="292"/>
    </row>
    <row r="505" spans="1:26" ht="15.75" customHeight="1">
      <c r="A505" s="292"/>
      <c r="B505" s="292"/>
      <c r="C505" s="292"/>
      <c r="D505" s="292"/>
      <c r="E505" s="292"/>
      <c r="F505" s="292"/>
      <c r="G505" s="5"/>
      <c r="H505" s="292"/>
      <c r="I505" s="292"/>
      <c r="J505" s="292"/>
      <c r="K505" s="292"/>
      <c r="L505" s="292"/>
      <c r="M505" s="292"/>
      <c r="N505" s="292"/>
      <c r="O505" s="292"/>
      <c r="P505" s="292"/>
      <c r="Q505" s="292"/>
      <c r="R505" s="292"/>
      <c r="S505" s="292"/>
      <c r="T505" s="292"/>
      <c r="U505" s="292"/>
      <c r="V505" s="292"/>
      <c r="W505" s="292"/>
      <c r="X505" s="292"/>
      <c r="Y505" s="292"/>
      <c r="Z505" s="292"/>
    </row>
    <row r="506" spans="1:26" ht="15.75" customHeight="1">
      <c r="A506" s="292"/>
      <c r="B506" s="292"/>
      <c r="C506" s="292"/>
      <c r="D506" s="292"/>
      <c r="E506" s="292"/>
      <c r="F506" s="292"/>
      <c r="G506" s="5"/>
      <c r="H506" s="292"/>
      <c r="I506" s="292"/>
      <c r="J506" s="292"/>
      <c r="K506" s="292"/>
      <c r="L506" s="292"/>
      <c r="M506" s="292"/>
      <c r="N506" s="292"/>
      <c r="O506" s="292"/>
      <c r="P506" s="292"/>
      <c r="Q506" s="292"/>
      <c r="R506" s="292"/>
      <c r="S506" s="292"/>
      <c r="T506" s="292"/>
      <c r="U506" s="292"/>
      <c r="V506" s="292"/>
      <c r="W506" s="292"/>
      <c r="X506" s="292"/>
      <c r="Y506" s="292"/>
      <c r="Z506" s="292"/>
    </row>
    <row r="507" spans="1:26" ht="15.75" customHeight="1">
      <c r="A507" s="292"/>
      <c r="B507" s="292"/>
      <c r="C507" s="292"/>
      <c r="D507" s="292"/>
      <c r="E507" s="292"/>
      <c r="F507" s="292"/>
      <c r="G507" s="5"/>
      <c r="H507" s="292"/>
      <c r="I507" s="292"/>
      <c r="J507" s="292"/>
      <c r="K507" s="292"/>
      <c r="L507" s="292"/>
      <c r="M507" s="292"/>
      <c r="N507" s="292"/>
      <c r="O507" s="292"/>
      <c r="P507" s="292"/>
      <c r="Q507" s="292"/>
      <c r="R507" s="292"/>
      <c r="S507" s="292"/>
      <c r="T507" s="292"/>
      <c r="U507" s="292"/>
      <c r="V507" s="292"/>
      <c r="W507" s="292"/>
      <c r="X507" s="292"/>
      <c r="Y507" s="292"/>
      <c r="Z507" s="292"/>
    </row>
    <row r="508" spans="1:26" ht="15.75" customHeight="1">
      <c r="A508" s="292"/>
      <c r="B508" s="292"/>
      <c r="C508" s="292"/>
      <c r="D508" s="292"/>
      <c r="E508" s="292"/>
      <c r="F508" s="292"/>
      <c r="G508" s="5"/>
      <c r="H508" s="292"/>
      <c r="I508" s="292"/>
      <c r="J508" s="292"/>
      <c r="K508" s="292"/>
      <c r="L508" s="292"/>
      <c r="M508" s="292"/>
      <c r="N508" s="292"/>
      <c r="O508" s="292"/>
      <c r="P508" s="292"/>
      <c r="Q508" s="292"/>
      <c r="R508" s="292"/>
      <c r="S508" s="292"/>
      <c r="T508" s="292"/>
      <c r="U508" s="292"/>
      <c r="V508" s="292"/>
      <c r="W508" s="292"/>
      <c r="X508" s="292"/>
      <c r="Y508" s="292"/>
      <c r="Z508" s="292"/>
    </row>
    <row r="509" spans="1:26" ht="15.75" customHeight="1">
      <c r="A509" s="292"/>
      <c r="B509" s="292"/>
      <c r="C509" s="292"/>
      <c r="D509" s="292"/>
      <c r="E509" s="292"/>
      <c r="F509" s="292"/>
      <c r="G509" s="5"/>
      <c r="H509" s="292"/>
      <c r="I509" s="292"/>
      <c r="J509" s="292"/>
      <c r="K509" s="292"/>
      <c r="L509" s="292"/>
      <c r="M509" s="292"/>
      <c r="N509" s="292"/>
      <c r="O509" s="292"/>
      <c r="P509" s="292"/>
      <c r="Q509" s="292"/>
      <c r="R509" s="292"/>
      <c r="S509" s="292"/>
      <c r="T509" s="292"/>
      <c r="U509" s="292"/>
      <c r="V509" s="292"/>
      <c r="W509" s="292"/>
      <c r="X509" s="292"/>
      <c r="Y509" s="292"/>
      <c r="Z509" s="292"/>
    </row>
    <row r="510" spans="1:26" ht="15.75" customHeight="1">
      <c r="A510" s="292"/>
      <c r="B510" s="292"/>
      <c r="C510" s="292"/>
      <c r="D510" s="292"/>
      <c r="E510" s="292"/>
      <c r="F510" s="292"/>
      <c r="G510" s="5"/>
      <c r="H510" s="292"/>
      <c r="I510" s="292"/>
      <c r="J510" s="292"/>
      <c r="K510" s="292"/>
      <c r="L510" s="292"/>
      <c r="M510" s="292"/>
      <c r="N510" s="292"/>
      <c r="O510" s="292"/>
      <c r="P510" s="292"/>
      <c r="Q510" s="292"/>
      <c r="R510" s="292"/>
      <c r="S510" s="292"/>
      <c r="T510" s="292"/>
      <c r="U510" s="292"/>
      <c r="V510" s="292"/>
      <c r="W510" s="292"/>
      <c r="X510" s="292"/>
      <c r="Y510" s="292"/>
      <c r="Z510" s="292"/>
    </row>
    <row r="511" spans="1:26" ht="15.75" customHeight="1">
      <c r="A511" s="292"/>
      <c r="B511" s="292"/>
      <c r="C511" s="292"/>
      <c r="D511" s="292"/>
      <c r="E511" s="292"/>
      <c r="F511" s="292"/>
      <c r="G511" s="5"/>
      <c r="H511" s="292"/>
      <c r="I511" s="292"/>
      <c r="J511" s="292"/>
      <c r="K511" s="292"/>
      <c r="L511" s="292"/>
      <c r="M511" s="292"/>
      <c r="N511" s="292"/>
      <c r="O511" s="292"/>
      <c r="P511" s="292"/>
      <c r="Q511" s="292"/>
      <c r="R511" s="292"/>
      <c r="S511" s="292"/>
      <c r="T511" s="292"/>
      <c r="U511" s="292"/>
      <c r="V511" s="292"/>
      <c r="W511" s="292"/>
      <c r="X511" s="292"/>
      <c r="Y511" s="292"/>
      <c r="Z511" s="292"/>
    </row>
    <row r="512" spans="1:26" ht="15.75" customHeight="1">
      <c r="A512" s="292"/>
      <c r="B512" s="292"/>
      <c r="C512" s="292"/>
      <c r="D512" s="292"/>
      <c r="E512" s="292"/>
      <c r="F512" s="292"/>
      <c r="G512" s="5"/>
      <c r="H512" s="292"/>
      <c r="I512" s="292"/>
      <c r="J512" s="292"/>
      <c r="K512" s="292"/>
      <c r="L512" s="292"/>
      <c r="M512" s="292"/>
      <c r="N512" s="292"/>
      <c r="O512" s="292"/>
      <c r="P512" s="292"/>
      <c r="Q512" s="292"/>
      <c r="R512" s="292"/>
      <c r="S512" s="292"/>
      <c r="T512" s="292"/>
      <c r="U512" s="292"/>
      <c r="V512" s="292"/>
      <c r="W512" s="292"/>
      <c r="X512" s="292"/>
      <c r="Y512" s="292"/>
      <c r="Z512" s="292"/>
    </row>
    <row r="513" spans="1:26" ht="15.75" customHeight="1">
      <c r="A513" s="292"/>
      <c r="B513" s="292"/>
      <c r="C513" s="292"/>
      <c r="D513" s="292"/>
      <c r="E513" s="292"/>
      <c r="F513" s="292"/>
      <c r="G513" s="5"/>
      <c r="H513" s="292"/>
      <c r="I513" s="292"/>
      <c r="J513" s="292"/>
      <c r="K513" s="292"/>
      <c r="L513" s="292"/>
      <c r="M513" s="292"/>
      <c r="N513" s="292"/>
      <c r="O513" s="292"/>
      <c r="P513" s="292"/>
      <c r="Q513" s="292"/>
      <c r="R513" s="292"/>
      <c r="S513" s="292"/>
      <c r="T513" s="292"/>
      <c r="U513" s="292"/>
      <c r="V513" s="292"/>
      <c r="W513" s="292"/>
      <c r="X513" s="292"/>
      <c r="Y513" s="292"/>
      <c r="Z513" s="292"/>
    </row>
    <row r="514" spans="1:26" ht="15.75" customHeight="1">
      <c r="A514" s="292"/>
      <c r="B514" s="292"/>
      <c r="C514" s="292"/>
      <c r="D514" s="292"/>
      <c r="E514" s="292"/>
      <c r="F514" s="292"/>
      <c r="G514" s="5"/>
      <c r="H514" s="292"/>
      <c r="I514" s="292"/>
      <c r="J514" s="292"/>
      <c r="K514" s="292"/>
      <c r="L514" s="292"/>
      <c r="M514" s="292"/>
      <c r="N514" s="292"/>
      <c r="O514" s="292"/>
      <c r="P514" s="292"/>
      <c r="Q514" s="292"/>
      <c r="R514" s="292"/>
      <c r="S514" s="292"/>
      <c r="T514" s="292"/>
      <c r="U514" s="292"/>
      <c r="V514" s="292"/>
      <c r="W514" s="292"/>
      <c r="X514" s="292"/>
      <c r="Y514" s="292"/>
      <c r="Z514" s="292"/>
    </row>
    <row r="515" spans="1:26" ht="15.75" customHeight="1">
      <c r="A515" s="292"/>
      <c r="B515" s="292"/>
      <c r="C515" s="292"/>
      <c r="D515" s="292"/>
      <c r="E515" s="292"/>
      <c r="F515" s="292"/>
      <c r="G515" s="5"/>
      <c r="H515" s="292"/>
      <c r="I515" s="292"/>
      <c r="J515" s="292"/>
      <c r="K515" s="292"/>
      <c r="L515" s="292"/>
      <c r="M515" s="292"/>
      <c r="N515" s="292"/>
      <c r="O515" s="292"/>
      <c r="P515" s="292"/>
      <c r="Q515" s="292"/>
      <c r="R515" s="292"/>
      <c r="S515" s="292"/>
      <c r="T515" s="292"/>
      <c r="U515" s="292"/>
      <c r="V515" s="292"/>
      <c r="W515" s="292"/>
      <c r="X515" s="292"/>
      <c r="Y515" s="292"/>
      <c r="Z515" s="292"/>
    </row>
    <row r="516" spans="1:26" ht="15.75" customHeight="1">
      <c r="A516" s="292"/>
      <c r="B516" s="292"/>
      <c r="C516" s="292"/>
      <c r="D516" s="292"/>
      <c r="E516" s="292"/>
      <c r="F516" s="292"/>
      <c r="G516" s="5"/>
      <c r="H516" s="292"/>
      <c r="I516" s="292"/>
      <c r="J516" s="292"/>
      <c r="K516" s="292"/>
      <c r="L516" s="292"/>
      <c r="M516" s="292"/>
      <c r="N516" s="292"/>
      <c r="O516" s="292"/>
      <c r="P516" s="292"/>
      <c r="Q516" s="292"/>
      <c r="R516" s="292"/>
      <c r="S516" s="292"/>
      <c r="T516" s="292"/>
      <c r="U516" s="292"/>
      <c r="V516" s="292"/>
      <c r="W516" s="292"/>
      <c r="X516" s="292"/>
      <c r="Y516" s="292"/>
      <c r="Z516" s="292"/>
    </row>
    <row r="517" spans="1:26" ht="15.75" customHeight="1">
      <c r="A517" s="292"/>
      <c r="B517" s="292"/>
      <c r="C517" s="292"/>
      <c r="D517" s="292"/>
      <c r="E517" s="292"/>
      <c r="F517" s="292"/>
      <c r="G517" s="5"/>
      <c r="H517" s="292"/>
      <c r="I517" s="292"/>
      <c r="J517" s="292"/>
      <c r="K517" s="292"/>
      <c r="L517" s="292"/>
      <c r="M517" s="292"/>
      <c r="N517" s="292"/>
      <c r="O517" s="292"/>
      <c r="P517" s="292"/>
      <c r="Q517" s="292"/>
      <c r="R517" s="292"/>
      <c r="S517" s="292"/>
      <c r="T517" s="292"/>
      <c r="U517" s="292"/>
      <c r="V517" s="292"/>
      <c r="W517" s="292"/>
      <c r="X517" s="292"/>
      <c r="Y517" s="292"/>
      <c r="Z517" s="292"/>
    </row>
    <row r="518" spans="1:26" ht="15.75" customHeight="1">
      <c r="A518" s="292"/>
      <c r="B518" s="292"/>
      <c r="C518" s="292"/>
      <c r="D518" s="292"/>
      <c r="E518" s="292"/>
      <c r="F518" s="292"/>
      <c r="G518" s="5"/>
      <c r="H518" s="292"/>
      <c r="I518" s="292"/>
      <c r="J518" s="292"/>
      <c r="K518" s="292"/>
      <c r="L518" s="292"/>
      <c r="M518" s="292"/>
      <c r="N518" s="292"/>
      <c r="O518" s="292"/>
      <c r="P518" s="292"/>
      <c r="Q518" s="292"/>
      <c r="R518" s="292"/>
      <c r="S518" s="292"/>
      <c r="T518" s="292"/>
      <c r="U518" s="292"/>
      <c r="V518" s="292"/>
      <c r="W518" s="292"/>
      <c r="X518" s="292"/>
      <c r="Y518" s="292"/>
      <c r="Z518" s="292"/>
    </row>
    <row r="519" spans="1:26" ht="15.75" customHeight="1">
      <c r="A519" s="292"/>
      <c r="B519" s="292"/>
      <c r="C519" s="292"/>
      <c r="D519" s="292"/>
      <c r="E519" s="292"/>
      <c r="F519" s="292"/>
      <c r="G519" s="5"/>
      <c r="H519" s="292"/>
      <c r="I519" s="292"/>
      <c r="J519" s="292"/>
      <c r="K519" s="292"/>
      <c r="L519" s="292"/>
      <c r="M519" s="292"/>
      <c r="N519" s="292"/>
      <c r="O519" s="292"/>
      <c r="P519" s="292"/>
      <c r="Q519" s="292"/>
      <c r="R519" s="292"/>
      <c r="S519" s="292"/>
      <c r="T519" s="292"/>
      <c r="U519" s="292"/>
      <c r="V519" s="292"/>
      <c r="W519" s="292"/>
      <c r="X519" s="292"/>
      <c r="Y519" s="292"/>
      <c r="Z519" s="292"/>
    </row>
    <row r="520" spans="1:26" ht="15.75" customHeight="1">
      <c r="A520" s="292"/>
      <c r="B520" s="292"/>
      <c r="C520" s="292"/>
      <c r="D520" s="292"/>
      <c r="E520" s="292"/>
      <c r="F520" s="292"/>
      <c r="G520" s="5"/>
      <c r="H520" s="292"/>
      <c r="I520" s="292"/>
      <c r="J520" s="292"/>
      <c r="K520" s="292"/>
      <c r="L520" s="292"/>
      <c r="M520" s="292"/>
      <c r="N520" s="292"/>
      <c r="O520" s="292"/>
      <c r="P520" s="292"/>
      <c r="Q520" s="292"/>
      <c r="R520" s="292"/>
      <c r="S520" s="292"/>
      <c r="T520" s="292"/>
      <c r="U520" s="292"/>
      <c r="V520" s="292"/>
      <c r="W520" s="292"/>
      <c r="X520" s="292"/>
      <c r="Y520" s="292"/>
      <c r="Z520" s="292"/>
    </row>
    <row r="521" spans="1:26" ht="15.75" customHeight="1">
      <c r="A521" s="292"/>
      <c r="B521" s="292"/>
      <c r="C521" s="292"/>
      <c r="D521" s="292"/>
      <c r="E521" s="292"/>
      <c r="F521" s="292"/>
      <c r="G521" s="5"/>
      <c r="H521" s="292"/>
      <c r="I521" s="292"/>
      <c r="J521" s="292"/>
      <c r="K521" s="292"/>
      <c r="L521" s="292"/>
      <c r="M521" s="292"/>
      <c r="N521" s="292"/>
      <c r="O521" s="292"/>
      <c r="P521" s="292"/>
      <c r="Q521" s="292"/>
      <c r="R521" s="292"/>
      <c r="S521" s="292"/>
      <c r="T521" s="292"/>
      <c r="U521" s="292"/>
      <c r="V521" s="292"/>
      <c r="W521" s="292"/>
      <c r="X521" s="292"/>
      <c r="Y521" s="292"/>
      <c r="Z521" s="292"/>
    </row>
    <row r="522" spans="1:26" ht="15.75" customHeight="1">
      <c r="A522" s="292"/>
      <c r="B522" s="292"/>
      <c r="C522" s="292"/>
      <c r="D522" s="292"/>
      <c r="E522" s="292"/>
      <c r="F522" s="292"/>
      <c r="G522" s="5"/>
      <c r="H522" s="292"/>
      <c r="I522" s="292"/>
      <c r="J522" s="292"/>
      <c r="K522" s="292"/>
      <c r="L522" s="292"/>
      <c r="M522" s="292"/>
      <c r="N522" s="292"/>
      <c r="O522" s="292"/>
      <c r="P522" s="292"/>
      <c r="Q522" s="292"/>
      <c r="R522" s="292"/>
      <c r="S522" s="292"/>
      <c r="T522" s="292"/>
      <c r="U522" s="292"/>
      <c r="V522" s="292"/>
      <c r="W522" s="292"/>
      <c r="X522" s="292"/>
      <c r="Y522" s="292"/>
      <c r="Z522" s="292"/>
    </row>
    <row r="523" spans="1:26" ht="15.75" customHeight="1">
      <c r="A523" s="292"/>
      <c r="B523" s="292"/>
      <c r="C523" s="292"/>
      <c r="D523" s="292"/>
      <c r="E523" s="292"/>
      <c r="F523" s="292"/>
      <c r="G523" s="5"/>
      <c r="H523" s="292"/>
      <c r="I523" s="292"/>
      <c r="J523" s="292"/>
      <c r="K523" s="292"/>
      <c r="L523" s="292"/>
      <c r="M523" s="292"/>
      <c r="N523" s="292"/>
      <c r="O523" s="292"/>
      <c r="P523" s="292"/>
      <c r="Q523" s="292"/>
      <c r="R523" s="292"/>
      <c r="S523" s="292"/>
      <c r="T523" s="292"/>
      <c r="U523" s="292"/>
      <c r="V523" s="292"/>
      <c r="W523" s="292"/>
      <c r="X523" s="292"/>
      <c r="Y523" s="292"/>
      <c r="Z523" s="292"/>
    </row>
    <row r="524" spans="1:26" ht="15.75" customHeight="1">
      <c r="A524" s="292"/>
      <c r="B524" s="292"/>
      <c r="C524" s="292"/>
      <c r="D524" s="292"/>
      <c r="E524" s="292"/>
      <c r="F524" s="292"/>
      <c r="G524" s="5"/>
      <c r="H524" s="292"/>
      <c r="I524" s="292"/>
      <c r="J524" s="292"/>
      <c r="K524" s="292"/>
      <c r="L524" s="292"/>
      <c r="M524" s="292"/>
      <c r="N524" s="292"/>
      <c r="O524" s="292"/>
      <c r="P524" s="292"/>
      <c r="Q524" s="292"/>
      <c r="R524" s="292"/>
      <c r="S524" s="292"/>
      <c r="T524" s="292"/>
      <c r="U524" s="292"/>
      <c r="V524" s="292"/>
      <c r="W524" s="292"/>
      <c r="X524" s="292"/>
      <c r="Y524" s="292"/>
      <c r="Z524" s="292"/>
    </row>
    <row r="525" spans="1:26" ht="15.75" customHeight="1">
      <c r="A525" s="292"/>
      <c r="B525" s="292"/>
      <c r="C525" s="292"/>
      <c r="D525" s="292"/>
      <c r="E525" s="292"/>
      <c r="F525" s="292"/>
      <c r="G525" s="5"/>
      <c r="H525" s="292"/>
      <c r="I525" s="292"/>
      <c r="J525" s="292"/>
      <c r="K525" s="292"/>
      <c r="L525" s="292"/>
      <c r="M525" s="292"/>
      <c r="N525" s="292"/>
      <c r="O525" s="292"/>
      <c r="P525" s="292"/>
      <c r="Q525" s="292"/>
      <c r="R525" s="292"/>
      <c r="S525" s="292"/>
      <c r="T525" s="292"/>
      <c r="U525" s="292"/>
      <c r="V525" s="292"/>
      <c r="W525" s="292"/>
      <c r="X525" s="292"/>
      <c r="Y525" s="292"/>
      <c r="Z525" s="292"/>
    </row>
    <row r="526" spans="1:26" ht="15.75" customHeight="1">
      <c r="A526" s="292"/>
      <c r="B526" s="292"/>
      <c r="C526" s="292"/>
      <c r="D526" s="292"/>
      <c r="E526" s="292"/>
      <c r="F526" s="292"/>
      <c r="G526" s="5"/>
      <c r="H526" s="292"/>
      <c r="I526" s="292"/>
      <c r="J526" s="292"/>
      <c r="K526" s="292"/>
      <c r="L526" s="292"/>
      <c r="M526" s="292"/>
      <c r="N526" s="292"/>
      <c r="O526" s="292"/>
      <c r="P526" s="292"/>
      <c r="Q526" s="292"/>
      <c r="R526" s="292"/>
      <c r="S526" s="292"/>
      <c r="T526" s="292"/>
      <c r="U526" s="292"/>
      <c r="V526" s="292"/>
      <c r="W526" s="292"/>
      <c r="X526" s="292"/>
      <c r="Y526" s="292"/>
      <c r="Z526" s="292"/>
    </row>
    <row r="527" spans="1:26" ht="15.75" customHeight="1">
      <c r="A527" s="292"/>
      <c r="B527" s="292"/>
      <c r="C527" s="292"/>
      <c r="D527" s="292"/>
      <c r="E527" s="292"/>
      <c r="F527" s="292"/>
      <c r="G527" s="5"/>
      <c r="H527" s="292"/>
      <c r="I527" s="292"/>
      <c r="J527" s="292"/>
      <c r="K527" s="292"/>
      <c r="L527" s="292"/>
      <c r="M527" s="292"/>
      <c r="N527" s="292"/>
      <c r="O527" s="292"/>
      <c r="P527" s="292"/>
      <c r="Q527" s="292"/>
      <c r="R527" s="292"/>
      <c r="S527" s="292"/>
      <c r="T527" s="292"/>
      <c r="U527" s="292"/>
      <c r="V527" s="292"/>
      <c r="W527" s="292"/>
      <c r="X527" s="292"/>
      <c r="Y527" s="292"/>
      <c r="Z527" s="292"/>
    </row>
    <row r="528" spans="1:26" ht="15.75" customHeight="1">
      <c r="A528" s="292"/>
      <c r="B528" s="292"/>
      <c r="C528" s="292"/>
      <c r="D528" s="292"/>
      <c r="E528" s="292"/>
      <c r="F528" s="292"/>
      <c r="G528" s="5"/>
      <c r="H528" s="292"/>
      <c r="I528" s="292"/>
      <c r="J528" s="292"/>
      <c r="K528" s="292"/>
      <c r="L528" s="292"/>
      <c r="M528" s="292"/>
      <c r="N528" s="292"/>
      <c r="O528" s="292"/>
      <c r="P528" s="292"/>
      <c r="Q528" s="292"/>
      <c r="R528" s="292"/>
      <c r="S528" s="292"/>
      <c r="T528" s="292"/>
      <c r="U528" s="292"/>
      <c r="V528" s="292"/>
      <c r="W528" s="292"/>
      <c r="X528" s="292"/>
      <c r="Y528" s="292"/>
      <c r="Z528" s="292"/>
    </row>
    <row r="529" spans="1:26" ht="15.75" customHeight="1">
      <c r="A529" s="292"/>
      <c r="B529" s="292"/>
      <c r="C529" s="292"/>
      <c r="D529" s="292"/>
      <c r="E529" s="292"/>
      <c r="F529" s="292"/>
      <c r="G529" s="5"/>
      <c r="H529" s="292"/>
      <c r="I529" s="292"/>
      <c r="J529" s="292"/>
      <c r="K529" s="292"/>
      <c r="L529" s="292"/>
      <c r="M529" s="292"/>
      <c r="N529" s="292"/>
      <c r="O529" s="292"/>
      <c r="P529" s="292"/>
      <c r="Q529" s="292"/>
      <c r="R529" s="292"/>
      <c r="S529" s="292"/>
      <c r="T529" s="292"/>
      <c r="U529" s="292"/>
      <c r="V529" s="292"/>
      <c r="W529" s="292"/>
      <c r="X529" s="292"/>
      <c r="Y529" s="292"/>
      <c r="Z529" s="292"/>
    </row>
    <row r="530" spans="1:26" ht="15.75" customHeight="1">
      <c r="A530" s="292"/>
      <c r="B530" s="292"/>
      <c r="C530" s="292"/>
      <c r="D530" s="292"/>
      <c r="E530" s="292"/>
      <c r="F530" s="292"/>
      <c r="G530" s="5"/>
      <c r="H530" s="292"/>
      <c r="I530" s="292"/>
      <c r="J530" s="292"/>
      <c r="K530" s="292"/>
      <c r="L530" s="292"/>
      <c r="M530" s="292"/>
      <c r="N530" s="292"/>
      <c r="O530" s="292"/>
      <c r="P530" s="292"/>
      <c r="Q530" s="292"/>
      <c r="R530" s="292"/>
      <c r="S530" s="292"/>
      <c r="T530" s="292"/>
      <c r="U530" s="292"/>
      <c r="V530" s="292"/>
      <c r="W530" s="292"/>
      <c r="X530" s="292"/>
      <c r="Y530" s="292"/>
      <c r="Z530" s="292"/>
    </row>
    <row r="531" spans="1:26" ht="15.75" customHeight="1">
      <c r="A531" s="292"/>
      <c r="B531" s="292"/>
      <c r="C531" s="292"/>
      <c r="D531" s="292"/>
      <c r="E531" s="292"/>
      <c r="F531" s="292"/>
      <c r="G531" s="5"/>
      <c r="H531" s="292"/>
      <c r="I531" s="292"/>
      <c r="J531" s="292"/>
      <c r="K531" s="292"/>
      <c r="L531" s="292"/>
      <c r="M531" s="292"/>
      <c r="N531" s="292"/>
      <c r="O531" s="292"/>
      <c r="P531" s="292"/>
      <c r="Q531" s="292"/>
      <c r="R531" s="292"/>
      <c r="S531" s="292"/>
      <c r="T531" s="292"/>
      <c r="U531" s="292"/>
      <c r="V531" s="292"/>
      <c r="W531" s="292"/>
      <c r="X531" s="292"/>
      <c r="Y531" s="292"/>
      <c r="Z531" s="292"/>
    </row>
    <row r="532" spans="1:26" ht="15.75" customHeight="1">
      <c r="A532" s="292"/>
      <c r="B532" s="292"/>
      <c r="C532" s="292"/>
      <c r="D532" s="292"/>
      <c r="E532" s="292"/>
      <c r="F532" s="292"/>
      <c r="G532" s="5"/>
      <c r="H532" s="292"/>
      <c r="I532" s="292"/>
      <c r="J532" s="292"/>
      <c r="K532" s="292"/>
      <c r="L532" s="292"/>
      <c r="M532" s="292"/>
      <c r="N532" s="292"/>
      <c r="O532" s="292"/>
      <c r="P532" s="292"/>
      <c r="Q532" s="292"/>
      <c r="R532" s="292"/>
      <c r="S532" s="292"/>
      <c r="T532" s="292"/>
      <c r="U532" s="292"/>
      <c r="V532" s="292"/>
      <c r="W532" s="292"/>
      <c r="X532" s="292"/>
      <c r="Y532" s="292"/>
      <c r="Z532" s="292"/>
    </row>
    <row r="533" spans="1:26" ht="15.75" customHeight="1">
      <c r="A533" s="292"/>
      <c r="B533" s="292"/>
      <c r="C533" s="292"/>
      <c r="D533" s="292"/>
      <c r="E533" s="292"/>
      <c r="F533" s="292"/>
      <c r="G533" s="5"/>
      <c r="H533" s="292"/>
      <c r="I533" s="292"/>
      <c r="J533" s="292"/>
      <c r="K533" s="292"/>
      <c r="L533" s="292"/>
      <c r="M533" s="292"/>
      <c r="N533" s="292"/>
      <c r="O533" s="292"/>
      <c r="P533" s="292"/>
      <c r="Q533" s="292"/>
      <c r="R533" s="292"/>
      <c r="S533" s="292"/>
      <c r="T533" s="292"/>
      <c r="U533" s="292"/>
      <c r="V533" s="292"/>
      <c r="W533" s="292"/>
      <c r="X533" s="292"/>
      <c r="Y533" s="292"/>
      <c r="Z533" s="292"/>
    </row>
    <row r="534" spans="1:26" ht="15.75" customHeight="1">
      <c r="A534" s="292"/>
      <c r="B534" s="292"/>
      <c r="C534" s="292"/>
      <c r="D534" s="292"/>
      <c r="E534" s="292"/>
      <c r="F534" s="292"/>
      <c r="G534" s="5"/>
      <c r="H534" s="292"/>
      <c r="I534" s="292"/>
      <c r="J534" s="292"/>
      <c r="K534" s="292"/>
      <c r="L534" s="292"/>
      <c r="M534" s="292"/>
      <c r="N534" s="292"/>
      <c r="O534" s="292"/>
      <c r="P534" s="292"/>
      <c r="Q534" s="292"/>
      <c r="R534" s="292"/>
      <c r="S534" s="292"/>
      <c r="T534" s="292"/>
      <c r="U534" s="292"/>
      <c r="V534" s="292"/>
      <c r="W534" s="292"/>
      <c r="X534" s="292"/>
      <c r="Y534" s="292"/>
      <c r="Z534" s="292"/>
    </row>
    <row r="535" spans="1:26" ht="15.75" customHeight="1">
      <c r="A535" s="292"/>
      <c r="B535" s="292"/>
      <c r="C535" s="292"/>
      <c r="D535" s="292"/>
      <c r="E535" s="292"/>
      <c r="F535" s="292"/>
      <c r="G535" s="5"/>
      <c r="H535" s="292"/>
      <c r="I535" s="292"/>
      <c r="J535" s="292"/>
      <c r="K535" s="292"/>
      <c r="L535" s="292"/>
      <c r="M535" s="292"/>
      <c r="N535" s="292"/>
      <c r="O535" s="292"/>
      <c r="P535" s="292"/>
      <c r="Q535" s="292"/>
      <c r="R535" s="292"/>
      <c r="S535" s="292"/>
      <c r="T535" s="292"/>
      <c r="U535" s="292"/>
      <c r="V535" s="292"/>
      <c r="W535" s="292"/>
      <c r="X535" s="292"/>
      <c r="Y535" s="292"/>
      <c r="Z535" s="292"/>
    </row>
    <row r="536" spans="1:26" ht="15.75" customHeight="1">
      <c r="A536" s="292"/>
      <c r="B536" s="292"/>
      <c r="C536" s="292"/>
      <c r="D536" s="292"/>
      <c r="E536" s="292"/>
      <c r="F536" s="292"/>
      <c r="G536" s="5"/>
      <c r="H536" s="292"/>
      <c r="I536" s="292"/>
      <c r="J536" s="292"/>
      <c r="K536" s="292"/>
      <c r="L536" s="292"/>
      <c r="M536" s="292"/>
      <c r="N536" s="292"/>
      <c r="O536" s="292"/>
      <c r="P536" s="292"/>
      <c r="Q536" s="292"/>
      <c r="R536" s="292"/>
      <c r="S536" s="292"/>
      <c r="T536" s="292"/>
      <c r="U536" s="292"/>
      <c r="V536" s="292"/>
      <c r="W536" s="292"/>
      <c r="X536" s="292"/>
      <c r="Y536" s="292"/>
      <c r="Z536" s="292"/>
    </row>
    <row r="537" spans="1:26" ht="15.75" customHeight="1">
      <c r="A537" s="292"/>
      <c r="B537" s="292"/>
      <c r="C537" s="292"/>
      <c r="D537" s="292"/>
      <c r="E537" s="292"/>
      <c r="F537" s="292"/>
      <c r="G537" s="5"/>
      <c r="H537" s="292"/>
      <c r="I537" s="292"/>
      <c r="J537" s="292"/>
      <c r="K537" s="292"/>
      <c r="L537" s="292"/>
      <c r="M537" s="292"/>
      <c r="N537" s="292"/>
      <c r="O537" s="292"/>
      <c r="P537" s="292"/>
      <c r="Q537" s="292"/>
      <c r="R537" s="292"/>
      <c r="S537" s="292"/>
      <c r="T537" s="292"/>
      <c r="U537" s="292"/>
      <c r="V537" s="292"/>
      <c r="W537" s="292"/>
      <c r="X537" s="292"/>
      <c r="Y537" s="292"/>
      <c r="Z537" s="292"/>
    </row>
    <row r="538" spans="1:26" ht="15.75" customHeight="1">
      <c r="A538" s="292"/>
      <c r="B538" s="292"/>
      <c r="C538" s="292"/>
      <c r="D538" s="292"/>
      <c r="E538" s="292"/>
      <c r="F538" s="292"/>
      <c r="G538" s="5"/>
      <c r="H538" s="292"/>
      <c r="I538" s="292"/>
      <c r="J538" s="292"/>
      <c r="K538" s="292"/>
      <c r="L538" s="292"/>
      <c r="M538" s="292"/>
      <c r="N538" s="292"/>
      <c r="O538" s="292"/>
      <c r="P538" s="292"/>
      <c r="Q538" s="292"/>
      <c r="R538" s="292"/>
      <c r="S538" s="292"/>
      <c r="T538" s="292"/>
      <c r="U538" s="292"/>
      <c r="V538" s="292"/>
      <c r="W538" s="292"/>
      <c r="X538" s="292"/>
      <c r="Y538" s="292"/>
      <c r="Z538" s="292"/>
    </row>
    <row r="539" spans="1:26" ht="15.75" customHeight="1">
      <c r="A539" s="292"/>
      <c r="B539" s="292"/>
      <c r="C539" s="292"/>
      <c r="D539" s="292"/>
      <c r="E539" s="292"/>
      <c r="F539" s="292"/>
      <c r="G539" s="5"/>
      <c r="H539" s="292"/>
      <c r="I539" s="292"/>
      <c r="J539" s="292"/>
      <c r="K539" s="292"/>
      <c r="L539" s="292"/>
      <c r="M539" s="292"/>
      <c r="N539" s="292"/>
      <c r="O539" s="292"/>
      <c r="P539" s="292"/>
      <c r="Q539" s="292"/>
      <c r="R539" s="292"/>
      <c r="S539" s="292"/>
      <c r="T539" s="292"/>
      <c r="U539" s="292"/>
      <c r="V539" s="292"/>
      <c r="W539" s="292"/>
      <c r="X539" s="292"/>
      <c r="Y539" s="292"/>
      <c r="Z539" s="292"/>
    </row>
    <row r="540" spans="1:26" ht="15.75" customHeight="1">
      <c r="A540" s="292"/>
      <c r="B540" s="292"/>
      <c r="C540" s="292"/>
      <c r="D540" s="292"/>
      <c r="E540" s="292"/>
      <c r="F540" s="292"/>
      <c r="G540" s="5"/>
      <c r="H540" s="292"/>
      <c r="I540" s="292"/>
      <c r="J540" s="292"/>
      <c r="K540" s="292"/>
      <c r="L540" s="292"/>
      <c r="M540" s="292"/>
      <c r="N540" s="292"/>
      <c r="O540" s="292"/>
      <c r="P540" s="292"/>
      <c r="Q540" s="292"/>
      <c r="R540" s="292"/>
      <c r="S540" s="292"/>
      <c r="T540" s="292"/>
      <c r="U540" s="292"/>
      <c r="V540" s="292"/>
      <c r="W540" s="292"/>
      <c r="X540" s="292"/>
      <c r="Y540" s="292"/>
      <c r="Z540" s="292"/>
    </row>
    <row r="541" spans="1:26" ht="15.75" customHeight="1">
      <c r="A541" s="292"/>
      <c r="B541" s="292"/>
      <c r="C541" s="292"/>
      <c r="D541" s="292"/>
      <c r="E541" s="292"/>
      <c r="F541" s="292"/>
      <c r="G541" s="5"/>
      <c r="H541" s="292"/>
      <c r="I541" s="292"/>
      <c r="J541" s="292"/>
      <c r="K541" s="292"/>
      <c r="L541" s="292"/>
      <c r="M541" s="292"/>
      <c r="N541" s="292"/>
      <c r="O541" s="292"/>
      <c r="P541" s="292"/>
      <c r="Q541" s="292"/>
      <c r="R541" s="292"/>
      <c r="S541" s="292"/>
      <c r="T541" s="292"/>
      <c r="U541" s="292"/>
      <c r="V541" s="292"/>
      <c r="W541" s="292"/>
      <c r="X541" s="292"/>
      <c r="Y541" s="292"/>
      <c r="Z541" s="292"/>
    </row>
    <row r="542" spans="1:26" ht="15.75" customHeight="1">
      <c r="A542" s="292"/>
      <c r="B542" s="292"/>
      <c r="C542" s="292"/>
      <c r="D542" s="292"/>
      <c r="E542" s="292"/>
      <c r="F542" s="292"/>
      <c r="G542" s="5"/>
      <c r="H542" s="292"/>
      <c r="I542" s="292"/>
      <c r="J542" s="292"/>
      <c r="K542" s="292"/>
      <c r="L542" s="292"/>
      <c r="M542" s="292"/>
      <c r="N542" s="292"/>
      <c r="O542" s="292"/>
      <c r="P542" s="292"/>
      <c r="Q542" s="292"/>
      <c r="R542" s="292"/>
      <c r="S542" s="292"/>
      <c r="T542" s="292"/>
      <c r="U542" s="292"/>
      <c r="V542" s="292"/>
      <c r="W542" s="292"/>
      <c r="X542" s="292"/>
      <c r="Y542" s="292"/>
      <c r="Z542" s="292"/>
    </row>
    <row r="543" spans="1:26" ht="15.75" customHeight="1">
      <c r="A543" s="292"/>
      <c r="B543" s="292"/>
      <c r="C543" s="292"/>
      <c r="D543" s="292"/>
      <c r="E543" s="292"/>
      <c r="F543" s="292"/>
      <c r="G543" s="5"/>
      <c r="H543" s="292"/>
      <c r="I543" s="292"/>
      <c r="J543" s="292"/>
      <c r="K543" s="292"/>
      <c r="L543" s="292"/>
      <c r="M543" s="292"/>
      <c r="N543" s="292"/>
      <c r="O543" s="292"/>
      <c r="P543" s="292"/>
      <c r="Q543" s="292"/>
      <c r="R543" s="292"/>
      <c r="S543" s="292"/>
      <c r="T543" s="292"/>
      <c r="U543" s="292"/>
      <c r="V543" s="292"/>
      <c r="W543" s="292"/>
      <c r="X543" s="292"/>
      <c r="Y543" s="292"/>
      <c r="Z543" s="292"/>
    </row>
    <row r="544" spans="1:26" ht="15.75" customHeight="1">
      <c r="A544" s="292"/>
      <c r="B544" s="292"/>
      <c r="C544" s="292"/>
      <c r="D544" s="292"/>
      <c r="E544" s="292"/>
      <c r="F544" s="292"/>
      <c r="G544" s="5"/>
      <c r="H544" s="292"/>
      <c r="I544" s="292"/>
      <c r="J544" s="292"/>
      <c r="K544" s="292"/>
      <c r="L544" s="292"/>
      <c r="M544" s="292"/>
      <c r="N544" s="292"/>
      <c r="O544" s="292"/>
      <c r="P544" s="292"/>
      <c r="Q544" s="292"/>
      <c r="R544" s="292"/>
      <c r="S544" s="292"/>
      <c r="T544" s="292"/>
      <c r="U544" s="292"/>
      <c r="V544" s="292"/>
      <c r="W544" s="292"/>
      <c r="X544" s="292"/>
      <c r="Y544" s="292"/>
      <c r="Z544" s="292"/>
    </row>
    <row r="545" spans="1:26" ht="15.75" customHeight="1">
      <c r="A545" s="292"/>
      <c r="B545" s="292"/>
      <c r="C545" s="292"/>
      <c r="D545" s="292"/>
      <c r="E545" s="292"/>
      <c r="F545" s="292"/>
      <c r="G545" s="5"/>
      <c r="H545" s="292"/>
      <c r="I545" s="292"/>
      <c r="J545" s="292"/>
      <c r="K545" s="292"/>
      <c r="L545" s="292"/>
      <c r="M545" s="292"/>
      <c r="N545" s="292"/>
      <c r="O545" s="292"/>
      <c r="P545" s="292"/>
      <c r="Q545" s="292"/>
      <c r="R545" s="292"/>
      <c r="S545" s="292"/>
      <c r="T545" s="292"/>
      <c r="U545" s="292"/>
      <c r="V545" s="292"/>
      <c r="W545" s="292"/>
      <c r="X545" s="292"/>
      <c r="Y545" s="292"/>
      <c r="Z545" s="292"/>
    </row>
    <row r="546" spans="1:26" ht="15.75" customHeight="1">
      <c r="A546" s="292"/>
      <c r="B546" s="292"/>
      <c r="C546" s="292"/>
      <c r="D546" s="292"/>
      <c r="E546" s="292"/>
      <c r="F546" s="292"/>
      <c r="G546" s="5"/>
      <c r="H546" s="292"/>
      <c r="I546" s="292"/>
      <c r="J546" s="292"/>
      <c r="K546" s="292"/>
      <c r="L546" s="292"/>
      <c r="M546" s="292"/>
      <c r="N546" s="292"/>
      <c r="O546" s="292"/>
      <c r="P546" s="292"/>
      <c r="Q546" s="292"/>
      <c r="R546" s="292"/>
      <c r="S546" s="292"/>
      <c r="T546" s="292"/>
      <c r="U546" s="292"/>
      <c r="V546" s="292"/>
      <c r="W546" s="292"/>
      <c r="X546" s="292"/>
      <c r="Y546" s="292"/>
      <c r="Z546" s="292"/>
    </row>
    <row r="547" spans="1:26" ht="15.75" customHeight="1">
      <c r="A547" s="292"/>
      <c r="B547" s="292"/>
      <c r="C547" s="292"/>
      <c r="D547" s="292"/>
      <c r="E547" s="292"/>
      <c r="F547" s="292"/>
      <c r="G547" s="5"/>
      <c r="H547" s="292"/>
      <c r="I547" s="292"/>
      <c r="J547" s="292"/>
      <c r="K547" s="292"/>
      <c r="L547" s="292"/>
      <c r="M547" s="292"/>
      <c r="N547" s="292"/>
      <c r="O547" s="292"/>
      <c r="P547" s="292"/>
      <c r="Q547" s="292"/>
      <c r="R547" s="292"/>
      <c r="S547" s="292"/>
      <c r="T547" s="292"/>
      <c r="U547" s="292"/>
      <c r="V547" s="292"/>
      <c r="W547" s="292"/>
      <c r="X547" s="292"/>
      <c r="Y547" s="292"/>
      <c r="Z547" s="292"/>
    </row>
    <row r="548" spans="1:26" ht="15.75" customHeight="1">
      <c r="A548" s="292"/>
      <c r="B548" s="292"/>
      <c r="C548" s="292"/>
      <c r="D548" s="292"/>
      <c r="E548" s="292"/>
      <c r="F548" s="292"/>
      <c r="G548" s="5"/>
      <c r="H548" s="292"/>
      <c r="I548" s="292"/>
      <c r="J548" s="292"/>
      <c r="K548" s="292"/>
      <c r="L548" s="292"/>
      <c r="M548" s="292"/>
      <c r="N548" s="292"/>
      <c r="O548" s="292"/>
      <c r="P548" s="292"/>
      <c r="Q548" s="292"/>
      <c r="R548" s="292"/>
      <c r="S548" s="292"/>
      <c r="T548" s="292"/>
      <c r="U548" s="292"/>
      <c r="V548" s="292"/>
      <c r="W548" s="292"/>
      <c r="X548" s="292"/>
      <c r="Y548" s="292"/>
      <c r="Z548" s="292"/>
    </row>
    <row r="549" spans="1:26" ht="15.75" customHeight="1">
      <c r="A549" s="292"/>
      <c r="B549" s="292"/>
      <c r="C549" s="292"/>
      <c r="D549" s="292"/>
      <c r="E549" s="292"/>
      <c r="F549" s="292"/>
      <c r="G549" s="5"/>
      <c r="H549" s="292"/>
      <c r="I549" s="292"/>
      <c r="J549" s="292"/>
      <c r="K549" s="292"/>
      <c r="L549" s="292"/>
      <c r="M549" s="292"/>
      <c r="N549" s="292"/>
      <c r="O549" s="292"/>
      <c r="P549" s="292"/>
      <c r="Q549" s="292"/>
      <c r="R549" s="292"/>
      <c r="S549" s="292"/>
      <c r="T549" s="292"/>
      <c r="U549" s="292"/>
      <c r="V549" s="292"/>
      <c r="W549" s="292"/>
      <c r="X549" s="292"/>
      <c r="Y549" s="292"/>
      <c r="Z549" s="292"/>
    </row>
    <row r="550" spans="1:26" ht="15.75" customHeight="1">
      <c r="A550" s="292"/>
      <c r="B550" s="292"/>
      <c r="C550" s="292"/>
      <c r="D550" s="292"/>
      <c r="E550" s="292"/>
      <c r="F550" s="292"/>
      <c r="G550" s="5"/>
      <c r="H550" s="292"/>
      <c r="I550" s="292"/>
      <c r="J550" s="292"/>
      <c r="K550" s="292"/>
      <c r="L550" s="292"/>
      <c r="M550" s="292"/>
      <c r="N550" s="292"/>
      <c r="O550" s="292"/>
      <c r="P550" s="292"/>
      <c r="Q550" s="292"/>
      <c r="R550" s="292"/>
      <c r="S550" s="292"/>
      <c r="T550" s="292"/>
      <c r="U550" s="292"/>
      <c r="V550" s="292"/>
      <c r="W550" s="292"/>
      <c r="X550" s="292"/>
      <c r="Y550" s="292"/>
      <c r="Z550" s="292"/>
    </row>
    <row r="551" spans="1:26" ht="15.75" customHeight="1">
      <c r="A551" s="292"/>
      <c r="B551" s="292"/>
      <c r="C551" s="292"/>
      <c r="D551" s="292"/>
      <c r="E551" s="292"/>
      <c r="F551" s="292"/>
      <c r="G551" s="5"/>
      <c r="H551" s="292"/>
      <c r="I551" s="292"/>
      <c r="J551" s="292"/>
      <c r="K551" s="292"/>
      <c r="L551" s="292"/>
      <c r="M551" s="292"/>
      <c r="N551" s="292"/>
      <c r="O551" s="292"/>
      <c r="P551" s="292"/>
      <c r="Q551" s="292"/>
      <c r="R551" s="292"/>
      <c r="S551" s="292"/>
      <c r="T551" s="292"/>
      <c r="U551" s="292"/>
      <c r="V551" s="292"/>
      <c r="W551" s="292"/>
      <c r="X551" s="292"/>
      <c r="Y551" s="292"/>
      <c r="Z551" s="292"/>
    </row>
    <row r="552" spans="1:26" ht="15.75" customHeight="1">
      <c r="A552" s="292"/>
      <c r="B552" s="292"/>
      <c r="C552" s="292"/>
      <c r="D552" s="292"/>
      <c r="E552" s="292"/>
      <c r="F552" s="292"/>
      <c r="G552" s="5"/>
      <c r="H552" s="292"/>
      <c r="I552" s="292"/>
      <c r="J552" s="292"/>
      <c r="K552" s="292"/>
      <c r="L552" s="292"/>
      <c r="M552" s="292"/>
      <c r="N552" s="292"/>
      <c r="O552" s="292"/>
      <c r="P552" s="292"/>
      <c r="Q552" s="292"/>
      <c r="R552" s="292"/>
      <c r="S552" s="292"/>
      <c r="T552" s="292"/>
      <c r="U552" s="292"/>
      <c r="V552" s="292"/>
      <c r="W552" s="292"/>
      <c r="X552" s="292"/>
      <c r="Y552" s="292"/>
      <c r="Z552" s="292"/>
    </row>
    <row r="553" spans="1:26" ht="15.75" customHeight="1">
      <c r="A553" s="292"/>
      <c r="B553" s="292"/>
      <c r="C553" s="292"/>
      <c r="D553" s="292"/>
      <c r="E553" s="292"/>
      <c r="F553" s="292"/>
      <c r="G553" s="5"/>
      <c r="H553" s="292"/>
      <c r="I553" s="292"/>
      <c r="J553" s="292"/>
      <c r="K553" s="292"/>
      <c r="L553" s="292"/>
      <c r="M553" s="292"/>
      <c r="N553" s="292"/>
      <c r="O553" s="292"/>
      <c r="P553" s="292"/>
      <c r="Q553" s="292"/>
      <c r="R553" s="292"/>
      <c r="S553" s="292"/>
      <c r="T553" s="292"/>
      <c r="U553" s="292"/>
      <c r="V553" s="292"/>
      <c r="W553" s="292"/>
      <c r="X553" s="292"/>
      <c r="Y553" s="292"/>
      <c r="Z553" s="292"/>
    </row>
    <row r="554" spans="1:26" ht="15.75" customHeight="1">
      <c r="A554" s="292"/>
      <c r="B554" s="292"/>
      <c r="C554" s="292"/>
      <c r="D554" s="292"/>
      <c r="E554" s="292"/>
      <c r="F554" s="292"/>
      <c r="G554" s="5"/>
      <c r="H554" s="292"/>
      <c r="I554" s="292"/>
      <c r="J554" s="292"/>
      <c r="K554" s="292"/>
      <c r="L554" s="292"/>
      <c r="M554" s="292"/>
      <c r="N554" s="292"/>
      <c r="O554" s="292"/>
      <c r="P554" s="292"/>
      <c r="Q554" s="292"/>
      <c r="R554" s="292"/>
      <c r="S554" s="292"/>
      <c r="T554" s="292"/>
      <c r="U554" s="292"/>
      <c r="V554" s="292"/>
      <c r="W554" s="292"/>
      <c r="X554" s="292"/>
      <c r="Y554" s="292"/>
      <c r="Z554" s="292"/>
    </row>
    <row r="555" spans="1:26" ht="15.75" customHeight="1">
      <c r="A555" s="292"/>
      <c r="B555" s="292"/>
      <c r="C555" s="292"/>
      <c r="D555" s="292"/>
      <c r="E555" s="292"/>
      <c r="F555" s="292"/>
      <c r="G555" s="5"/>
      <c r="H555" s="292"/>
      <c r="I555" s="292"/>
      <c r="J555" s="292"/>
      <c r="K555" s="292"/>
      <c r="L555" s="292"/>
      <c r="M555" s="292"/>
      <c r="N555" s="292"/>
      <c r="O555" s="292"/>
      <c r="P555" s="292"/>
      <c r="Q555" s="292"/>
      <c r="R555" s="292"/>
      <c r="S555" s="292"/>
      <c r="T555" s="292"/>
      <c r="U555" s="292"/>
      <c r="V555" s="292"/>
      <c r="W555" s="292"/>
      <c r="X555" s="292"/>
      <c r="Y555" s="292"/>
      <c r="Z555" s="292"/>
    </row>
    <row r="556" spans="1:26" ht="15.75" customHeight="1">
      <c r="A556" s="292"/>
      <c r="B556" s="292"/>
      <c r="C556" s="292"/>
      <c r="D556" s="292"/>
      <c r="E556" s="292"/>
      <c r="F556" s="292"/>
      <c r="G556" s="5"/>
      <c r="H556" s="292"/>
      <c r="I556" s="292"/>
      <c r="J556" s="292"/>
      <c r="K556" s="292"/>
      <c r="L556" s="292"/>
      <c r="M556" s="292"/>
      <c r="N556" s="292"/>
      <c r="O556" s="292"/>
      <c r="P556" s="292"/>
      <c r="Q556" s="292"/>
      <c r="R556" s="292"/>
      <c r="S556" s="292"/>
      <c r="T556" s="292"/>
      <c r="U556" s="292"/>
      <c r="V556" s="292"/>
      <c r="W556" s="292"/>
      <c r="X556" s="292"/>
      <c r="Y556" s="292"/>
      <c r="Z556" s="292"/>
    </row>
    <row r="557" spans="1:26" ht="15.75" customHeight="1">
      <c r="A557" s="292"/>
      <c r="B557" s="292"/>
      <c r="C557" s="292"/>
      <c r="D557" s="292"/>
      <c r="E557" s="292"/>
      <c r="F557" s="292"/>
      <c r="G557" s="5"/>
      <c r="H557" s="292"/>
      <c r="I557" s="292"/>
      <c r="J557" s="292"/>
      <c r="K557" s="292"/>
      <c r="L557" s="292"/>
      <c r="M557" s="292"/>
      <c r="N557" s="292"/>
      <c r="O557" s="292"/>
      <c r="P557" s="292"/>
      <c r="Q557" s="292"/>
      <c r="R557" s="292"/>
      <c r="S557" s="292"/>
      <c r="T557" s="292"/>
      <c r="U557" s="292"/>
      <c r="V557" s="292"/>
      <c r="W557" s="292"/>
      <c r="X557" s="292"/>
      <c r="Y557" s="292"/>
      <c r="Z557" s="292"/>
    </row>
    <row r="558" spans="1:26" ht="15.75" customHeight="1">
      <c r="A558" s="292"/>
      <c r="B558" s="292"/>
      <c r="C558" s="292"/>
      <c r="D558" s="292"/>
      <c r="E558" s="292"/>
      <c r="F558" s="292"/>
      <c r="G558" s="5"/>
      <c r="H558" s="292"/>
      <c r="I558" s="292"/>
      <c r="J558" s="292"/>
      <c r="K558" s="292"/>
      <c r="L558" s="292"/>
      <c r="M558" s="292"/>
      <c r="N558" s="292"/>
      <c r="O558" s="292"/>
      <c r="P558" s="292"/>
      <c r="Q558" s="292"/>
      <c r="R558" s="292"/>
      <c r="S558" s="292"/>
      <c r="T558" s="292"/>
      <c r="U558" s="292"/>
      <c r="V558" s="292"/>
      <c r="W558" s="292"/>
      <c r="X558" s="292"/>
      <c r="Y558" s="292"/>
      <c r="Z558" s="292"/>
    </row>
    <row r="559" spans="1:26" ht="15.75" customHeight="1">
      <c r="A559" s="292"/>
      <c r="B559" s="292"/>
      <c r="C559" s="292"/>
      <c r="D559" s="292"/>
      <c r="E559" s="292"/>
      <c r="F559" s="292"/>
      <c r="G559" s="5"/>
      <c r="H559" s="292"/>
      <c r="I559" s="292"/>
      <c r="J559" s="292"/>
      <c r="K559" s="292"/>
      <c r="L559" s="292"/>
      <c r="M559" s="292"/>
      <c r="N559" s="292"/>
      <c r="O559" s="292"/>
      <c r="P559" s="292"/>
      <c r="Q559" s="292"/>
      <c r="R559" s="292"/>
      <c r="S559" s="292"/>
      <c r="T559" s="292"/>
      <c r="U559" s="292"/>
      <c r="V559" s="292"/>
      <c r="W559" s="292"/>
      <c r="X559" s="292"/>
      <c r="Y559" s="292"/>
      <c r="Z559" s="292"/>
    </row>
    <row r="560" spans="1:26" ht="15.75" customHeight="1">
      <c r="A560" s="292"/>
      <c r="B560" s="292"/>
      <c r="C560" s="292"/>
      <c r="D560" s="292"/>
      <c r="E560" s="292"/>
      <c r="F560" s="292"/>
      <c r="G560" s="5"/>
      <c r="H560" s="292"/>
      <c r="I560" s="292"/>
      <c r="J560" s="292"/>
      <c r="K560" s="292"/>
      <c r="L560" s="292"/>
      <c r="M560" s="292"/>
      <c r="N560" s="292"/>
      <c r="O560" s="292"/>
      <c r="P560" s="292"/>
      <c r="Q560" s="292"/>
      <c r="R560" s="292"/>
      <c r="S560" s="292"/>
      <c r="T560" s="292"/>
      <c r="U560" s="292"/>
      <c r="V560" s="292"/>
      <c r="W560" s="292"/>
      <c r="X560" s="292"/>
      <c r="Y560" s="292"/>
      <c r="Z560" s="292"/>
    </row>
    <row r="561" spans="1:26" ht="15.75" customHeight="1">
      <c r="A561" s="292"/>
      <c r="B561" s="292"/>
      <c r="C561" s="292"/>
      <c r="D561" s="292"/>
      <c r="E561" s="292"/>
      <c r="F561" s="292"/>
      <c r="G561" s="5"/>
      <c r="H561" s="292"/>
      <c r="I561" s="292"/>
      <c r="J561" s="292"/>
      <c r="K561" s="292"/>
      <c r="L561" s="292"/>
      <c r="M561" s="292"/>
      <c r="N561" s="292"/>
      <c r="O561" s="292"/>
      <c r="P561" s="292"/>
      <c r="Q561" s="292"/>
      <c r="R561" s="292"/>
      <c r="S561" s="292"/>
      <c r="T561" s="292"/>
      <c r="U561" s="292"/>
      <c r="V561" s="292"/>
      <c r="W561" s="292"/>
      <c r="X561" s="292"/>
      <c r="Y561" s="292"/>
      <c r="Z561" s="292"/>
    </row>
    <row r="562" spans="1:26" ht="15.75" customHeight="1">
      <c r="A562" s="292"/>
      <c r="B562" s="292"/>
      <c r="C562" s="292"/>
      <c r="D562" s="292"/>
      <c r="E562" s="292"/>
      <c r="F562" s="292"/>
      <c r="G562" s="5"/>
      <c r="H562" s="292"/>
      <c r="I562" s="292"/>
      <c r="J562" s="292"/>
      <c r="K562" s="292"/>
      <c r="L562" s="292"/>
      <c r="M562" s="292"/>
      <c r="N562" s="292"/>
      <c r="O562" s="292"/>
      <c r="P562" s="292"/>
      <c r="Q562" s="292"/>
      <c r="R562" s="292"/>
      <c r="S562" s="292"/>
      <c r="T562" s="292"/>
      <c r="U562" s="292"/>
      <c r="V562" s="292"/>
      <c r="W562" s="292"/>
      <c r="X562" s="292"/>
      <c r="Y562" s="292"/>
      <c r="Z562" s="292"/>
    </row>
    <row r="563" spans="1:26" ht="15.75" customHeight="1">
      <c r="A563" s="292"/>
      <c r="B563" s="292"/>
      <c r="C563" s="292"/>
      <c r="D563" s="292"/>
      <c r="E563" s="292"/>
      <c r="F563" s="292"/>
      <c r="G563" s="5"/>
      <c r="H563" s="292"/>
      <c r="I563" s="292"/>
      <c r="J563" s="292"/>
      <c r="K563" s="292"/>
      <c r="L563" s="292"/>
      <c r="M563" s="292"/>
      <c r="N563" s="292"/>
      <c r="O563" s="292"/>
      <c r="P563" s="292"/>
      <c r="Q563" s="292"/>
      <c r="R563" s="292"/>
      <c r="S563" s="292"/>
      <c r="T563" s="292"/>
      <c r="U563" s="292"/>
      <c r="V563" s="292"/>
      <c r="W563" s="292"/>
      <c r="X563" s="292"/>
      <c r="Y563" s="292"/>
      <c r="Z563" s="292"/>
    </row>
    <row r="564" spans="1:26" ht="15.75" customHeight="1">
      <c r="A564" s="292"/>
      <c r="B564" s="292"/>
      <c r="C564" s="292"/>
      <c r="D564" s="292"/>
      <c r="E564" s="292"/>
      <c r="F564" s="292"/>
      <c r="G564" s="5"/>
      <c r="H564" s="292"/>
      <c r="I564" s="292"/>
      <c r="J564" s="292"/>
      <c r="K564" s="292"/>
      <c r="L564" s="292"/>
      <c r="M564" s="292"/>
      <c r="N564" s="292"/>
      <c r="O564" s="292"/>
      <c r="P564" s="292"/>
      <c r="Q564" s="292"/>
      <c r="R564" s="292"/>
      <c r="S564" s="292"/>
      <c r="T564" s="292"/>
      <c r="U564" s="292"/>
      <c r="V564" s="292"/>
      <c r="W564" s="292"/>
      <c r="X564" s="292"/>
      <c r="Y564" s="292"/>
      <c r="Z564" s="292"/>
    </row>
    <row r="565" spans="1:26" ht="15.75" customHeight="1">
      <c r="A565" s="292"/>
      <c r="B565" s="292"/>
      <c r="C565" s="292"/>
      <c r="D565" s="292"/>
      <c r="E565" s="292"/>
      <c r="F565" s="292"/>
      <c r="G565" s="5"/>
      <c r="H565" s="292"/>
      <c r="I565" s="292"/>
      <c r="J565" s="292"/>
      <c r="K565" s="292"/>
      <c r="L565" s="292"/>
      <c r="M565" s="292"/>
      <c r="N565" s="292"/>
      <c r="O565" s="292"/>
      <c r="P565" s="292"/>
      <c r="Q565" s="292"/>
      <c r="R565" s="292"/>
      <c r="S565" s="292"/>
      <c r="T565" s="292"/>
      <c r="U565" s="292"/>
      <c r="V565" s="292"/>
      <c r="W565" s="292"/>
      <c r="X565" s="292"/>
      <c r="Y565" s="292"/>
      <c r="Z565" s="292"/>
    </row>
    <row r="566" spans="1:26" ht="15.75" customHeight="1">
      <c r="A566" s="292"/>
      <c r="B566" s="292"/>
      <c r="C566" s="292"/>
      <c r="D566" s="292"/>
      <c r="E566" s="292"/>
      <c r="F566" s="292"/>
      <c r="G566" s="5"/>
      <c r="H566" s="292"/>
      <c r="I566" s="292"/>
      <c r="J566" s="292"/>
      <c r="K566" s="292"/>
      <c r="L566" s="292"/>
      <c r="M566" s="292"/>
      <c r="N566" s="292"/>
      <c r="O566" s="292"/>
      <c r="P566" s="292"/>
      <c r="Q566" s="292"/>
      <c r="R566" s="292"/>
      <c r="S566" s="292"/>
      <c r="T566" s="292"/>
      <c r="U566" s="292"/>
      <c r="V566" s="292"/>
      <c r="W566" s="292"/>
      <c r="X566" s="292"/>
      <c r="Y566" s="292"/>
      <c r="Z566" s="292"/>
    </row>
    <row r="567" spans="1:26" ht="15.75" customHeight="1">
      <c r="A567" s="292"/>
      <c r="B567" s="292"/>
      <c r="C567" s="292"/>
      <c r="D567" s="292"/>
      <c r="E567" s="292"/>
      <c r="F567" s="292"/>
      <c r="G567" s="5"/>
      <c r="H567" s="292"/>
      <c r="I567" s="292"/>
      <c r="J567" s="292"/>
      <c r="K567" s="292"/>
      <c r="L567" s="292"/>
      <c r="M567" s="292"/>
      <c r="N567" s="292"/>
      <c r="O567" s="292"/>
      <c r="P567" s="292"/>
      <c r="Q567" s="292"/>
      <c r="R567" s="292"/>
      <c r="S567" s="292"/>
      <c r="T567" s="292"/>
      <c r="U567" s="292"/>
      <c r="V567" s="292"/>
      <c r="W567" s="292"/>
      <c r="X567" s="292"/>
      <c r="Y567" s="292"/>
      <c r="Z567" s="292"/>
    </row>
    <row r="568" spans="1:26" ht="15.75" customHeight="1">
      <c r="A568" s="292"/>
      <c r="B568" s="292"/>
      <c r="C568" s="292"/>
      <c r="D568" s="292"/>
      <c r="E568" s="292"/>
      <c r="F568" s="292"/>
      <c r="G568" s="5"/>
      <c r="H568" s="292"/>
      <c r="I568" s="292"/>
      <c r="J568" s="292"/>
      <c r="K568" s="292"/>
      <c r="L568" s="292"/>
      <c r="M568" s="292"/>
      <c r="N568" s="292"/>
      <c r="O568" s="292"/>
      <c r="P568" s="292"/>
      <c r="Q568" s="292"/>
      <c r="R568" s="292"/>
      <c r="S568" s="292"/>
      <c r="T568" s="292"/>
      <c r="U568" s="292"/>
      <c r="V568" s="292"/>
      <c r="W568" s="292"/>
      <c r="X568" s="292"/>
      <c r="Y568" s="292"/>
      <c r="Z568" s="292"/>
    </row>
    <row r="569" spans="1:26" ht="15.75" customHeight="1">
      <c r="A569" s="292"/>
      <c r="B569" s="292"/>
      <c r="C569" s="292"/>
      <c r="D569" s="292"/>
      <c r="E569" s="292"/>
      <c r="F569" s="292"/>
      <c r="G569" s="5"/>
      <c r="H569" s="292"/>
      <c r="I569" s="292"/>
      <c r="J569" s="292"/>
      <c r="K569" s="292"/>
      <c r="L569" s="292"/>
      <c r="M569" s="292"/>
      <c r="N569" s="292"/>
      <c r="O569" s="292"/>
      <c r="P569" s="292"/>
      <c r="Q569" s="292"/>
      <c r="R569" s="292"/>
      <c r="S569" s="292"/>
      <c r="T569" s="292"/>
      <c r="U569" s="292"/>
      <c r="V569" s="292"/>
      <c r="W569" s="292"/>
      <c r="X569" s="292"/>
      <c r="Y569" s="292"/>
      <c r="Z569" s="292"/>
    </row>
    <row r="570" spans="1:26" ht="15.75" customHeight="1">
      <c r="A570" s="292"/>
      <c r="B570" s="292"/>
      <c r="C570" s="292"/>
      <c r="D570" s="292"/>
      <c r="E570" s="292"/>
      <c r="F570" s="292"/>
      <c r="G570" s="5"/>
      <c r="H570" s="292"/>
      <c r="I570" s="292"/>
      <c r="J570" s="292"/>
      <c r="K570" s="292"/>
      <c r="L570" s="292"/>
      <c r="M570" s="292"/>
      <c r="N570" s="292"/>
      <c r="O570" s="292"/>
      <c r="P570" s="292"/>
      <c r="Q570" s="292"/>
      <c r="R570" s="292"/>
      <c r="S570" s="292"/>
      <c r="T570" s="292"/>
      <c r="U570" s="292"/>
      <c r="V570" s="292"/>
      <c r="W570" s="292"/>
      <c r="X570" s="292"/>
      <c r="Y570" s="292"/>
      <c r="Z570" s="292"/>
    </row>
    <row r="571" spans="1:26" ht="15.75" customHeight="1">
      <c r="A571" s="292"/>
      <c r="B571" s="292"/>
      <c r="C571" s="292"/>
      <c r="D571" s="292"/>
      <c r="E571" s="292"/>
      <c r="F571" s="292"/>
      <c r="G571" s="5"/>
      <c r="H571" s="292"/>
      <c r="I571" s="292"/>
      <c r="J571" s="292"/>
      <c r="K571" s="292"/>
      <c r="L571" s="292"/>
      <c r="M571" s="292"/>
      <c r="N571" s="292"/>
      <c r="O571" s="292"/>
      <c r="P571" s="292"/>
      <c r="Q571" s="292"/>
      <c r="R571" s="292"/>
      <c r="S571" s="292"/>
      <c r="T571" s="292"/>
      <c r="U571" s="292"/>
      <c r="V571" s="292"/>
      <c r="W571" s="292"/>
      <c r="X571" s="292"/>
      <c r="Y571" s="292"/>
      <c r="Z571" s="292"/>
    </row>
    <row r="572" spans="1:26" ht="15.75" customHeight="1">
      <c r="A572" s="292"/>
      <c r="B572" s="292"/>
      <c r="C572" s="292"/>
      <c r="D572" s="292"/>
      <c r="E572" s="292"/>
      <c r="F572" s="292"/>
      <c r="G572" s="5"/>
      <c r="H572" s="292"/>
      <c r="I572" s="292"/>
      <c r="J572" s="292"/>
      <c r="K572" s="292"/>
      <c r="L572" s="292"/>
      <c r="M572" s="292"/>
      <c r="N572" s="292"/>
      <c r="O572" s="292"/>
      <c r="P572" s="292"/>
      <c r="Q572" s="292"/>
      <c r="R572" s="292"/>
      <c r="S572" s="292"/>
      <c r="T572" s="292"/>
      <c r="U572" s="292"/>
      <c r="V572" s="292"/>
      <c r="W572" s="292"/>
      <c r="X572" s="292"/>
      <c r="Y572" s="292"/>
      <c r="Z572" s="292"/>
    </row>
    <row r="573" spans="1:26" ht="15.75" customHeight="1">
      <c r="A573" s="292"/>
      <c r="B573" s="292"/>
      <c r="C573" s="292"/>
      <c r="D573" s="292"/>
      <c r="E573" s="292"/>
      <c r="F573" s="292"/>
      <c r="G573" s="5"/>
      <c r="H573" s="292"/>
      <c r="I573" s="292"/>
      <c r="J573" s="292"/>
      <c r="K573" s="292"/>
      <c r="L573" s="292"/>
      <c r="M573" s="292"/>
      <c r="N573" s="292"/>
      <c r="O573" s="292"/>
      <c r="P573" s="292"/>
      <c r="Q573" s="292"/>
      <c r="R573" s="292"/>
      <c r="S573" s="292"/>
      <c r="T573" s="292"/>
      <c r="U573" s="292"/>
      <c r="V573" s="292"/>
      <c r="W573" s="292"/>
      <c r="X573" s="292"/>
      <c r="Y573" s="292"/>
      <c r="Z573" s="292"/>
    </row>
    <row r="574" spans="1:26" ht="15.75" customHeight="1">
      <c r="A574" s="292"/>
      <c r="B574" s="292"/>
      <c r="C574" s="292"/>
      <c r="D574" s="292"/>
      <c r="E574" s="292"/>
      <c r="F574" s="292"/>
      <c r="G574" s="5"/>
      <c r="H574" s="292"/>
      <c r="I574" s="292"/>
      <c r="J574" s="292"/>
      <c r="K574" s="292"/>
      <c r="L574" s="292"/>
      <c r="M574" s="292"/>
      <c r="N574" s="292"/>
      <c r="O574" s="292"/>
      <c r="P574" s="292"/>
      <c r="Q574" s="292"/>
      <c r="R574" s="292"/>
      <c r="S574" s="292"/>
      <c r="T574" s="292"/>
      <c r="U574" s="292"/>
      <c r="V574" s="292"/>
      <c r="W574" s="292"/>
      <c r="X574" s="292"/>
      <c r="Y574" s="292"/>
      <c r="Z574" s="292"/>
    </row>
    <row r="575" spans="1:26" ht="15.75" customHeight="1">
      <c r="A575" s="292"/>
      <c r="B575" s="292"/>
      <c r="C575" s="292"/>
      <c r="D575" s="292"/>
      <c r="E575" s="292"/>
      <c r="F575" s="292"/>
      <c r="G575" s="5"/>
      <c r="H575" s="292"/>
      <c r="I575" s="292"/>
      <c r="J575" s="292"/>
      <c r="K575" s="292"/>
      <c r="L575" s="292"/>
      <c r="M575" s="292"/>
      <c r="N575" s="292"/>
      <c r="O575" s="292"/>
      <c r="P575" s="292"/>
      <c r="Q575" s="292"/>
      <c r="R575" s="292"/>
      <c r="S575" s="292"/>
      <c r="T575" s="292"/>
      <c r="U575" s="292"/>
      <c r="V575" s="292"/>
      <c r="W575" s="292"/>
      <c r="X575" s="292"/>
      <c r="Y575" s="292"/>
      <c r="Z575" s="292"/>
    </row>
    <row r="576" spans="1:26" ht="15.75" customHeight="1">
      <c r="A576" s="292"/>
      <c r="B576" s="292"/>
      <c r="C576" s="292"/>
      <c r="D576" s="292"/>
      <c r="E576" s="292"/>
      <c r="F576" s="292"/>
      <c r="G576" s="5"/>
      <c r="H576" s="292"/>
      <c r="I576" s="292"/>
      <c r="J576" s="292"/>
      <c r="K576" s="292"/>
      <c r="L576" s="292"/>
      <c r="M576" s="292"/>
      <c r="N576" s="292"/>
      <c r="O576" s="292"/>
      <c r="P576" s="292"/>
      <c r="Q576" s="292"/>
      <c r="R576" s="292"/>
      <c r="S576" s="292"/>
      <c r="T576" s="292"/>
      <c r="U576" s="292"/>
      <c r="V576" s="292"/>
      <c r="W576" s="292"/>
      <c r="X576" s="292"/>
      <c r="Y576" s="292"/>
      <c r="Z576" s="292"/>
    </row>
    <row r="577" spans="1:26" ht="15.75" customHeight="1">
      <c r="A577" s="292"/>
      <c r="B577" s="292"/>
      <c r="C577" s="292"/>
      <c r="D577" s="292"/>
      <c r="E577" s="292"/>
      <c r="F577" s="292"/>
      <c r="G577" s="5"/>
      <c r="H577" s="292"/>
      <c r="I577" s="292"/>
      <c r="J577" s="292"/>
      <c r="K577" s="292"/>
      <c r="L577" s="292"/>
      <c r="M577" s="292"/>
      <c r="N577" s="292"/>
      <c r="O577" s="292"/>
      <c r="P577" s="292"/>
      <c r="Q577" s="292"/>
      <c r="R577" s="292"/>
      <c r="S577" s="292"/>
      <c r="T577" s="292"/>
      <c r="U577" s="292"/>
      <c r="V577" s="292"/>
      <c r="W577" s="292"/>
      <c r="X577" s="292"/>
      <c r="Y577" s="292"/>
      <c r="Z577" s="292"/>
    </row>
    <row r="578" spans="1:26" ht="15.75" customHeight="1">
      <c r="A578" s="292"/>
      <c r="B578" s="292"/>
      <c r="C578" s="292"/>
      <c r="D578" s="292"/>
      <c r="E578" s="292"/>
      <c r="F578" s="292"/>
      <c r="G578" s="5"/>
      <c r="H578" s="292"/>
      <c r="I578" s="292"/>
      <c r="J578" s="292"/>
      <c r="K578" s="292"/>
      <c r="L578" s="292"/>
      <c r="M578" s="292"/>
      <c r="N578" s="292"/>
      <c r="O578" s="292"/>
      <c r="P578" s="292"/>
      <c r="Q578" s="292"/>
      <c r="R578" s="292"/>
      <c r="S578" s="292"/>
      <c r="T578" s="292"/>
      <c r="U578" s="292"/>
      <c r="V578" s="292"/>
      <c r="W578" s="292"/>
      <c r="X578" s="292"/>
      <c r="Y578" s="292"/>
      <c r="Z578" s="292"/>
    </row>
    <row r="579" spans="1:26" ht="15.75" customHeight="1">
      <c r="A579" s="292"/>
      <c r="B579" s="292"/>
      <c r="C579" s="292"/>
      <c r="D579" s="292"/>
      <c r="E579" s="292"/>
      <c r="F579" s="292"/>
      <c r="G579" s="5"/>
      <c r="H579" s="292"/>
      <c r="I579" s="292"/>
      <c r="J579" s="292"/>
      <c r="K579" s="292"/>
      <c r="L579" s="292"/>
      <c r="M579" s="292"/>
      <c r="N579" s="292"/>
      <c r="O579" s="292"/>
      <c r="P579" s="292"/>
      <c r="Q579" s="292"/>
      <c r="R579" s="292"/>
      <c r="S579" s="292"/>
      <c r="T579" s="292"/>
      <c r="U579" s="292"/>
      <c r="V579" s="292"/>
      <c r="W579" s="292"/>
      <c r="X579" s="292"/>
      <c r="Y579" s="292"/>
      <c r="Z579" s="292"/>
    </row>
    <row r="580" spans="1:26" ht="15.75" customHeight="1">
      <c r="A580" s="292"/>
      <c r="B580" s="292"/>
      <c r="C580" s="292"/>
      <c r="D580" s="292"/>
      <c r="E580" s="292"/>
      <c r="F580" s="292"/>
      <c r="G580" s="5"/>
      <c r="H580" s="292"/>
      <c r="I580" s="292"/>
      <c r="J580" s="292"/>
      <c r="K580" s="292"/>
      <c r="L580" s="292"/>
      <c r="M580" s="292"/>
      <c r="N580" s="292"/>
      <c r="O580" s="292"/>
      <c r="P580" s="292"/>
      <c r="Q580" s="292"/>
      <c r="R580" s="292"/>
      <c r="S580" s="292"/>
      <c r="T580" s="292"/>
      <c r="U580" s="292"/>
      <c r="V580" s="292"/>
      <c r="W580" s="292"/>
      <c r="X580" s="292"/>
      <c r="Y580" s="292"/>
      <c r="Z580" s="292"/>
    </row>
    <row r="581" spans="1:26" ht="15.75" customHeight="1">
      <c r="A581" s="292"/>
      <c r="B581" s="292"/>
      <c r="C581" s="292"/>
      <c r="D581" s="292"/>
      <c r="E581" s="292"/>
      <c r="F581" s="292"/>
      <c r="G581" s="5"/>
      <c r="H581" s="292"/>
      <c r="I581" s="292"/>
      <c r="J581" s="292"/>
      <c r="K581" s="292"/>
      <c r="L581" s="292"/>
      <c r="M581" s="292"/>
      <c r="N581" s="292"/>
      <c r="O581" s="292"/>
      <c r="P581" s="292"/>
      <c r="Q581" s="292"/>
      <c r="R581" s="292"/>
      <c r="S581" s="292"/>
      <c r="T581" s="292"/>
      <c r="U581" s="292"/>
      <c r="V581" s="292"/>
      <c r="W581" s="292"/>
      <c r="X581" s="292"/>
      <c r="Y581" s="292"/>
      <c r="Z581" s="292"/>
    </row>
    <row r="582" spans="1:26" ht="15.75" customHeight="1">
      <c r="A582" s="292"/>
      <c r="B582" s="292"/>
      <c r="C582" s="292"/>
      <c r="D582" s="292"/>
      <c r="E582" s="292"/>
      <c r="F582" s="292"/>
      <c r="G582" s="5"/>
      <c r="H582" s="292"/>
      <c r="I582" s="292"/>
      <c r="J582" s="292"/>
      <c r="K582" s="292"/>
      <c r="L582" s="292"/>
      <c r="M582" s="292"/>
      <c r="N582" s="292"/>
      <c r="O582" s="292"/>
      <c r="P582" s="292"/>
      <c r="Q582" s="292"/>
      <c r="R582" s="292"/>
      <c r="S582" s="292"/>
      <c r="T582" s="292"/>
      <c r="U582" s="292"/>
      <c r="V582" s="292"/>
      <c r="W582" s="292"/>
      <c r="X582" s="292"/>
      <c r="Y582" s="292"/>
      <c r="Z582" s="292"/>
    </row>
    <row r="583" spans="1:26" ht="15.75" customHeight="1">
      <c r="A583" s="292"/>
      <c r="B583" s="292"/>
      <c r="C583" s="292"/>
      <c r="D583" s="292"/>
      <c r="E583" s="292"/>
      <c r="F583" s="292"/>
      <c r="G583" s="5"/>
      <c r="H583" s="292"/>
      <c r="I583" s="292"/>
      <c r="J583" s="292"/>
      <c r="K583" s="292"/>
      <c r="L583" s="292"/>
      <c r="M583" s="292"/>
      <c r="N583" s="292"/>
      <c r="O583" s="292"/>
      <c r="P583" s="292"/>
      <c r="Q583" s="292"/>
      <c r="R583" s="292"/>
      <c r="S583" s="292"/>
      <c r="T583" s="292"/>
      <c r="U583" s="292"/>
      <c r="V583" s="292"/>
      <c r="W583" s="292"/>
      <c r="X583" s="292"/>
      <c r="Y583" s="292"/>
      <c r="Z583" s="292"/>
    </row>
    <row r="584" spans="1:26" ht="15.75" customHeight="1">
      <c r="A584" s="292"/>
      <c r="B584" s="292"/>
      <c r="C584" s="292"/>
      <c r="D584" s="292"/>
      <c r="E584" s="292"/>
      <c r="F584" s="292"/>
      <c r="G584" s="5"/>
      <c r="H584" s="292"/>
      <c r="I584" s="292"/>
      <c r="J584" s="292"/>
      <c r="K584" s="292"/>
      <c r="L584" s="292"/>
      <c r="M584" s="292"/>
      <c r="N584" s="292"/>
      <c r="O584" s="292"/>
      <c r="P584" s="292"/>
      <c r="Q584" s="292"/>
      <c r="R584" s="292"/>
      <c r="S584" s="292"/>
      <c r="T584" s="292"/>
      <c r="U584" s="292"/>
      <c r="V584" s="292"/>
      <c r="W584" s="292"/>
      <c r="X584" s="292"/>
      <c r="Y584" s="292"/>
      <c r="Z584" s="292"/>
    </row>
    <row r="585" spans="1:26" ht="15.75" customHeight="1">
      <c r="A585" s="292"/>
      <c r="B585" s="292"/>
      <c r="C585" s="292"/>
      <c r="D585" s="292"/>
      <c r="E585" s="292"/>
      <c r="F585" s="292"/>
      <c r="G585" s="5"/>
      <c r="H585" s="292"/>
      <c r="I585" s="292"/>
      <c r="J585" s="292"/>
      <c r="K585" s="292"/>
      <c r="L585" s="292"/>
      <c r="M585" s="292"/>
      <c r="N585" s="292"/>
      <c r="O585" s="292"/>
      <c r="P585" s="292"/>
      <c r="Q585" s="292"/>
      <c r="R585" s="292"/>
      <c r="S585" s="292"/>
      <c r="T585" s="292"/>
      <c r="U585" s="292"/>
      <c r="V585" s="292"/>
      <c r="W585" s="292"/>
      <c r="X585" s="292"/>
      <c r="Y585" s="292"/>
      <c r="Z585" s="292"/>
    </row>
    <row r="586" spans="1:26" ht="15.75" customHeight="1">
      <c r="A586" s="292"/>
      <c r="B586" s="292"/>
      <c r="C586" s="292"/>
      <c r="D586" s="292"/>
      <c r="E586" s="292"/>
      <c r="F586" s="292"/>
      <c r="G586" s="5"/>
      <c r="H586" s="292"/>
      <c r="I586" s="292"/>
      <c r="J586" s="292"/>
      <c r="K586" s="292"/>
      <c r="L586" s="292"/>
      <c r="M586" s="292"/>
      <c r="N586" s="292"/>
      <c r="O586" s="292"/>
      <c r="P586" s="292"/>
      <c r="Q586" s="292"/>
      <c r="R586" s="292"/>
      <c r="S586" s="292"/>
      <c r="T586" s="292"/>
      <c r="U586" s="292"/>
      <c r="V586" s="292"/>
      <c r="W586" s="292"/>
      <c r="X586" s="292"/>
      <c r="Y586" s="292"/>
      <c r="Z586" s="292"/>
    </row>
    <row r="587" spans="1:26" ht="15.75" customHeight="1">
      <c r="A587" s="292"/>
      <c r="B587" s="292"/>
      <c r="C587" s="292"/>
      <c r="D587" s="292"/>
      <c r="E587" s="292"/>
      <c r="F587" s="292"/>
      <c r="G587" s="5"/>
      <c r="H587" s="292"/>
      <c r="I587" s="292"/>
      <c r="J587" s="292"/>
      <c r="K587" s="292"/>
      <c r="L587" s="292"/>
      <c r="M587" s="292"/>
      <c r="N587" s="292"/>
      <c r="O587" s="292"/>
      <c r="P587" s="292"/>
      <c r="Q587" s="292"/>
      <c r="R587" s="292"/>
      <c r="S587" s="292"/>
      <c r="T587" s="292"/>
      <c r="U587" s="292"/>
      <c r="V587" s="292"/>
      <c r="W587" s="292"/>
      <c r="X587" s="292"/>
      <c r="Y587" s="292"/>
      <c r="Z587" s="292"/>
    </row>
    <row r="588" spans="1:26" ht="15.75" customHeight="1">
      <c r="A588" s="292"/>
      <c r="B588" s="292"/>
      <c r="C588" s="292"/>
      <c r="D588" s="292"/>
      <c r="E588" s="292"/>
      <c r="F588" s="292"/>
      <c r="G588" s="5"/>
      <c r="H588" s="292"/>
      <c r="I588" s="292"/>
      <c r="J588" s="292"/>
      <c r="K588" s="292"/>
      <c r="L588" s="292"/>
      <c r="M588" s="292"/>
      <c r="N588" s="292"/>
      <c r="O588" s="292"/>
      <c r="P588" s="292"/>
      <c r="Q588" s="292"/>
      <c r="R588" s="292"/>
      <c r="S588" s="292"/>
      <c r="T588" s="292"/>
      <c r="U588" s="292"/>
      <c r="V588" s="292"/>
      <c r="W588" s="292"/>
      <c r="X588" s="292"/>
      <c r="Y588" s="292"/>
      <c r="Z588" s="292"/>
    </row>
    <row r="589" spans="1:26" ht="15.75" customHeight="1">
      <c r="A589" s="292"/>
      <c r="B589" s="292"/>
      <c r="C589" s="292"/>
      <c r="D589" s="292"/>
      <c r="E589" s="292"/>
      <c r="F589" s="292"/>
      <c r="G589" s="5"/>
      <c r="H589" s="292"/>
      <c r="I589" s="292"/>
      <c r="J589" s="292"/>
      <c r="K589" s="292"/>
      <c r="L589" s="292"/>
      <c r="M589" s="292"/>
      <c r="N589" s="292"/>
      <c r="O589" s="292"/>
      <c r="P589" s="292"/>
      <c r="Q589" s="292"/>
      <c r="R589" s="292"/>
      <c r="S589" s="292"/>
      <c r="T589" s="292"/>
      <c r="U589" s="292"/>
      <c r="V589" s="292"/>
      <c r="W589" s="292"/>
      <c r="X589" s="292"/>
      <c r="Y589" s="292"/>
      <c r="Z589" s="292"/>
    </row>
    <row r="590" spans="1:26" ht="15.75" customHeight="1">
      <c r="A590" s="292"/>
      <c r="B590" s="292"/>
      <c r="C590" s="292"/>
      <c r="D590" s="292"/>
      <c r="E590" s="292"/>
      <c r="F590" s="292"/>
      <c r="G590" s="5"/>
      <c r="H590" s="292"/>
      <c r="I590" s="292"/>
      <c r="J590" s="292"/>
      <c r="K590" s="292"/>
      <c r="L590" s="292"/>
      <c r="M590" s="292"/>
      <c r="N590" s="292"/>
      <c r="O590" s="292"/>
      <c r="P590" s="292"/>
      <c r="Q590" s="292"/>
      <c r="R590" s="292"/>
      <c r="S590" s="292"/>
      <c r="T590" s="292"/>
      <c r="U590" s="292"/>
      <c r="V590" s="292"/>
      <c r="W590" s="292"/>
      <c r="X590" s="292"/>
      <c r="Y590" s="292"/>
      <c r="Z590" s="292"/>
    </row>
    <row r="591" spans="1:26" ht="15.75" customHeight="1">
      <c r="A591" s="292"/>
      <c r="B591" s="292"/>
      <c r="C591" s="292"/>
      <c r="D591" s="292"/>
      <c r="E591" s="292"/>
      <c r="F591" s="292"/>
      <c r="G591" s="5"/>
      <c r="H591" s="292"/>
      <c r="I591" s="292"/>
      <c r="J591" s="292"/>
      <c r="K591" s="292"/>
      <c r="L591" s="292"/>
      <c r="M591" s="292"/>
      <c r="N591" s="292"/>
      <c r="O591" s="292"/>
      <c r="P591" s="292"/>
      <c r="Q591" s="292"/>
      <c r="R591" s="292"/>
      <c r="S591" s="292"/>
      <c r="T591" s="292"/>
      <c r="U591" s="292"/>
      <c r="V591" s="292"/>
      <c r="W591" s="292"/>
      <c r="X591" s="292"/>
      <c r="Y591" s="292"/>
      <c r="Z591" s="292"/>
    </row>
    <row r="592" spans="1:26" ht="15.75" customHeight="1">
      <c r="A592" s="292"/>
      <c r="B592" s="292"/>
      <c r="C592" s="292"/>
      <c r="D592" s="292"/>
      <c r="E592" s="292"/>
      <c r="F592" s="292"/>
      <c r="G592" s="5"/>
      <c r="H592" s="292"/>
      <c r="I592" s="292"/>
      <c r="J592" s="292"/>
      <c r="K592" s="292"/>
      <c r="L592" s="292"/>
      <c r="M592" s="292"/>
      <c r="N592" s="292"/>
      <c r="O592" s="292"/>
      <c r="P592" s="292"/>
      <c r="Q592" s="292"/>
      <c r="R592" s="292"/>
      <c r="S592" s="292"/>
      <c r="T592" s="292"/>
      <c r="U592" s="292"/>
      <c r="V592" s="292"/>
      <c r="W592" s="292"/>
      <c r="X592" s="292"/>
      <c r="Y592" s="292"/>
      <c r="Z592" s="292"/>
    </row>
    <row r="593" spans="1:26" ht="15.75" customHeight="1">
      <c r="A593" s="292"/>
      <c r="B593" s="292"/>
      <c r="C593" s="292"/>
      <c r="D593" s="292"/>
      <c r="E593" s="292"/>
      <c r="F593" s="292"/>
      <c r="G593" s="5"/>
      <c r="H593" s="292"/>
      <c r="I593" s="292"/>
      <c r="J593" s="292"/>
      <c r="K593" s="292"/>
      <c r="L593" s="292"/>
      <c r="M593" s="292"/>
      <c r="N593" s="292"/>
      <c r="O593" s="292"/>
      <c r="P593" s="292"/>
      <c r="Q593" s="292"/>
      <c r="R593" s="292"/>
      <c r="S593" s="292"/>
      <c r="T593" s="292"/>
      <c r="U593" s="292"/>
      <c r="V593" s="292"/>
      <c r="W593" s="292"/>
      <c r="X593" s="292"/>
      <c r="Y593" s="292"/>
      <c r="Z593" s="292"/>
    </row>
    <row r="594" spans="1:26" ht="15.75" customHeight="1">
      <c r="A594" s="292"/>
      <c r="B594" s="292"/>
      <c r="C594" s="292"/>
      <c r="D594" s="292"/>
      <c r="E594" s="292"/>
      <c r="F594" s="292"/>
      <c r="G594" s="5"/>
      <c r="H594" s="292"/>
      <c r="I594" s="292"/>
      <c r="J594" s="292"/>
      <c r="K594" s="292"/>
      <c r="L594" s="292"/>
      <c r="M594" s="292"/>
      <c r="N594" s="292"/>
      <c r="O594" s="292"/>
      <c r="P594" s="292"/>
      <c r="Q594" s="292"/>
      <c r="R594" s="292"/>
      <c r="S594" s="292"/>
      <c r="T594" s="292"/>
      <c r="U594" s="292"/>
      <c r="V594" s="292"/>
      <c r="W594" s="292"/>
      <c r="X594" s="292"/>
      <c r="Y594" s="292"/>
      <c r="Z594" s="292"/>
    </row>
    <row r="595" spans="1:26" ht="15.75" customHeight="1">
      <c r="A595" s="292"/>
      <c r="B595" s="292"/>
      <c r="C595" s="292"/>
      <c r="D595" s="292"/>
      <c r="E595" s="292"/>
      <c r="F595" s="292"/>
      <c r="G595" s="5"/>
      <c r="H595" s="292"/>
      <c r="I595" s="292"/>
      <c r="J595" s="292"/>
      <c r="K595" s="292"/>
      <c r="L595" s="292"/>
      <c r="M595" s="292"/>
      <c r="N595" s="292"/>
      <c r="O595" s="292"/>
      <c r="P595" s="292"/>
      <c r="Q595" s="292"/>
      <c r="R595" s="292"/>
      <c r="S595" s="292"/>
      <c r="T595" s="292"/>
      <c r="U595" s="292"/>
      <c r="V595" s="292"/>
      <c r="W595" s="292"/>
      <c r="X595" s="292"/>
      <c r="Y595" s="292"/>
      <c r="Z595" s="292"/>
    </row>
    <row r="596" spans="1:26" ht="15.75" customHeight="1">
      <c r="A596" s="292"/>
      <c r="B596" s="292"/>
      <c r="C596" s="292"/>
      <c r="D596" s="292"/>
      <c r="E596" s="292"/>
      <c r="F596" s="292"/>
      <c r="G596" s="5"/>
      <c r="H596" s="292"/>
      <c r="I596" s="292"/>
      <c r="J596" s="292"/>
      <c r="K596" s="292"/>
      <c r="L596" s="292"/>
      <c r="M596" s="292"/>
      <c r="N596" s="292"/>
      <c r="O596" s="292"/>
      <c r="P596" s="292"/>
      <c r="Q596" s="292"/>
      <c r="R596" s="292"/>
      <c r="S596" s="292"/>
      <c r="T596" s="292"/>
      <c r="U596" s="292"/>
      <c r="V596" s="292"/>
      <c r="W596" s="292"/>
      <c r="X596" s="292"/>
      <c r="Y596" s="292"/>
      <c r="Z596" s="292"/>
    </row>
    <row r="597" spans="1:26" ht="15.75" customHeight="1">
      <c r="A597" s="292"/>
      <c r="B597" s="292"/>
      <c r="C597" s="292"/>
      <c r="D597" s="292"/>
      <c r="E597" s="292"/>
      <c r="F597" s="292"/>
      <c r="G597" s="5"/>
      <c r="H597" s="292"/>
      <c r="I597" s="292"/>
      <c r="J597" s="292"/>
      <c r="K597" s="292"/>
      <c r="L597" s="292"/>
      <c r="M597" s="292"/>
      <c r="N597" s="292"/>
      <c r="O597" s="292"/>
      <c r="P597" s="292"/>
      <c r="Q597" s="292"/>
      <c r="R597" s="292"/>
      <c r="S597" s="292"/>
      <c r="T597" s="292"/>
      <c r="U597" s="292"/>
      <c r="V597" s="292"/>
      <c r="W597" s="292"/>
      <c r="X597" s="292"/>
      <c r="Y597" s="292"/>
      <c r="Z597" s="292"/>
    </row>
    <row r="598" spans="1:26" ht="15.75" customHeight="1">
      <c r="A598" s="292"/>
      <c r="B598" s="292"/>
      <c r="C598" s="292"/>
      <c r="D598" s="292"/>
      <c r="E598" s="292"/>
      <c r="F598" s="292"/>
      <c r="G598" s="5"/>
      <c r="H598" s="292"/>
      <c r="I598" s="292"/>
      <c r="J598" s="292"/>
      <c r="K598" s="292"/>
      <c r="L598" s="292"/>
      <c r="M598" s="292"/>
      <c r="N598" s="292"/>
      <c r="O598" s="292"/>
      <c r="P598" s="292"/>
      <c r="Q598" s="292"/>
      <c r="R598" s="292"/>
      <c r="S598" s="292"/>
      <c r="T598" s="292"/>
      <c r="U598" s="292"/>
      <c r="V598" s="292"/>
      <c r="W598" s="292"/>
      <c r="X598" s="292"/>
      <c r="Y598" s="292"/>
      <c r="Z598" s="292"/>
    </row>
    <row r="599" spans="1:26" ht="15.75" customHeight="1">
      <c r="A599" s="292"/>
      <c r="B599" s="292"/>
      <c r="C599" s="292"/>
      <c r="D599" s="292"/>
      <c r="E599" s="292"/>
      <c r="F599" s="292"/>
      <c r="G599" s="5"/>
      <c r="H599" s="292"/>
      <c r="I599" s="292"/>
      <c r="J599" s="292"/>
      <c r="K599" s="292"/>
      <c r="L599" s="292"/>
      <c r="M599" s="292"/>
      <c r="N599" s="292"/>
      <c r="O599" s="292"/>
      <c r="P599" s="292"/>
      <c r="Q599" s="292"/>
      <c r="R599" s="292"/>
      <c r="S599" s="292"/>
      <c r="T599" s="292"/>
      <c r="U599" s="292"/>
      <c r="V599" s="292"/>
      <c r="W599" s="292"/>
      <c r="X599" s="292"/>
      <c r="Y599" s="292"/>
      <c r="Z599" s="292"/>
    </row>
    <row r="600" spans="1:26" ht="15.75" customHeight="1">
      <c r="A600" s="292"/>
      <c r="B600" s="292"/>
      <c r="C600" s="292"/>
      <c r="D600" s="292"/>
      <c r="E600" s="292"/>
      <c r="F600" s="292"/>
      <c r="G600" s="5"/>
      <c r="H600" s="292"/>
      <c r="I600" s="292"/>
      <c r="J600" s="292"/>
      <c r="K600" s="292"/>
      <c r="L600" s="292"/>
      <c r="M600" s="292"/>
      <c r="N600" s="292"/>
      <c r="O600" s="292"/>
      <c r="P600" s="292"/>
      <c r="Q600" s="292"/>
      <c r="R600" s="292"/>
      <c r="S600" s="292"/>
      <c r="T600" s="292"/>
      <c r="U600" s="292"/>
      <c r="V600" s="292"/>
      <c r="W600" s="292"/>
      <c r="X600" s="292"/>
      <c r="Y600" s="292"/>
      <c r="Z600" s="292"/>
    </row>
    <row r="601" spans="1:26" ht="15.75" customHeight="1">
      <c r="A601" s="292"/>
      <c r="B601" s="292"/>
      <c r="C601" s="292"/>
      <c r="D601" s="292"/>
      <c r="E601" s="292"/>
      <c r="F601" s="292"/>
      <c r="G601" s="5"/>
      <c r="H601" s="292"/>
      <c r="I601" s="292"/>
      <c r="J601" s="292"/>
      <c r="K601" s="292"/>
      <c r="L601" s="292"/>
      <c r="M601" s="292"/>
      <c r="N601" s="292"/>
      <c r="O601" s="292"/>
      <c r="P601" s="292"/>
      <c r="Q601" s="292"/>
      <c r="R601" s="292"/>
      <c r="S601" s="292"/>
      <c r="T601" s="292"/>
      <c r="U601" s="292"/>
      <c r="V601" s="292"/>
      <c r="W601" s="292"/>
      <c r="X601" s="292"/>
      <c r="Y601" s="292"/>
      <c r="Z601" s="292"/>
    </row>
    <row r="602" spans="1:26" ht="15.75" customHeight="1">
      <c r="A602" s="292"/>
      <c r="B602" s="292"/>
      <c r="C602" s="292"/>
      <c r="D602" s="292"/>
      <c r="E602" s="292"/>
      <c r="F602" s="292"/>
      <c r="G602" s="5"/>
      <c r="H602" s="292"/>
      <c r="I602" s="292"/>
      <c r="J602" s="292"/>
      <c r="K602" s="292"/>
      <c r="L602" s="292"/>
      <c r="M602" s="292"/>
      <c r="N602" s="292"/>
      <c r="O602" s="292"/>
      <c r="P602" s="292"/>
      <c r="Q602" s="292"/>
      <c r="R602" s="292"/>
      <c r="S602" s="292"/>
      <c r="T602" s="292"/>
      <c r="U602" s="292"/>
      <c r="V602" s="292"/>
      <c r="W602" s="292"/>
      <c r="X602" s="292"/>
      <c r="Y602" s="292"/>
      <c r="Z602" s="292"/>
    </row>
    <row r="603" spans="1:26" ht="15.75" customHeight="1">
      <c r="A603" s="292"/>
      <c r="B603" s="292"/>
      <c r="C603" s="292"/>
      <c r="D603" s="292"/>
      <c r="E603" s="292"/>
      <c r="F603" s="292"/>
      <c r="G603" s="5"/>
      <c r="H603" s="292"/>
      <c r="I603" s="292"/>
      <c r="J603" s="292"/>
      <c r="K603" s="292"/>
      <c r="L603" s="292"/>
      <c r="M603" s="292"/>
      <c r="N603" s="292"/>
      <c r="O603" s="292"/>
      <c r="P603" s="292"/>
      <c r="Q603" s="292"/>
      <c r="R603" s="292"/>
      <c r="S603" s="292"/>
      <c r="T603" s="292"/>
      <c r="U603" s="292"/>
      <c r="V603" s="292"/>
      <c r="W603" s="292"/>
      <c r="X603" s="292"/>
      <c r="Y603" s="292"/>
      <c r="Z603" s="292"/>
    </row>
    <row r="604" spans="1:26" ht="15.75" customHeight="1">
      <c r="A604" s="292"/>
      <c r="B604" s="292"/>
      <c r="C604" s="292"/>
      <c r="D604" s="292"/>
      <c r="E604" s="292"/>
      <c r="F604" s="292"/>
      <c r="G604" s="5"/>
      <c r="H604" s="292"/>
      <c r="I604" s="292"/>
      <c r="J604" s="292"/>
      <c r="K604" s="292"/>
      <c r="L604" s="292"/>
      <c r="M604" s="292"/>
      <c r="N604" s="292"/>
      <c r="O604" s="292"/>
      <c r="P604" s="292"/>
      <c r="Q604" s="292"/>
      <c r="R604" s="292"/>
      <c r="S604" s="292"/>
      <c r="T604" s="292"/>
      <c r="U604" s="292"/>
      <c r="V604" s="292"/>
      <c r="W604" s="292"/>
      <c r="X604" s="292"/>
      <c r="Y604" s="292"/>
      <c r="Z604" s="292"/>
    </row>
    <row r="605" spans="1:26" ht="15.75" customHeight="1">
      <c r="A605" s="292"/>
      <c r="B605" s="292"/>
      <c r="C605" s="292"/>
      <c r="D605" s="292"/>
      <c r="E605" s="292"/>
      <c r="F605" s="292"/>
      <c r="G605" s="5"/>
      <c r="H605" s="292"/>
      <c r="I605" s="292"/>
      <c r="J605" s="292"/>
      <c r="K605" s="292"/>
      <c r="L605" s="292"/>
      <c r="M605" s="292"/>
      <c r="N605" s="292"/>
      <c r="O605" s="292"/>
      <c r="P605" s="292"/>
      <c r="Q605" s="292"/>
      <c r="R605" s="292"/>
      <c r="S605" s="292"/>
      <c r="T605" s="292"/>
      <c r="U605" s="292"/>
      <c r="V605" s="292"/>
      <c r="W605" s="292"/>
      <c r="X605" s="292"/>
      <c r="Y605" s="292"/>
      <c r="Z605" s="292"/>
    </row>
    <row r="606" spans="1:26" ht="15.75" customHeight="1">
      <c r="A606" s="292"/>
      <c r="B606" s="292"/>
      <c r="C606" s="292"/>
      <c r="D606" s="292"/>
      <c r="E606" s="292"/>
      <c r="F606" s="292"/>
      <c r="G606" s="5"/>
      <c r="H606" s="292"/>
      <c r="I606" s="292"/>
      <c r="J606" s="292"/>
      <c r="K606" s="292"/>
      <c r="L606" s="292"/>
      <c r="M606" s="292"/>
      <c r="N606" s="292"/>
      <c r="O606" s="292"/>
      <c r="P606" s="292"/>
      <c r="Q606" s="292"/>
      <c r="R606" s="292"/>
      <c r="S606" s="292"/>
      <c r="T606" s="292"/>
      <c r="U606" s="292"/>
      <c r="V606" s="292"/>
      <c r="W606" s="292"/>
      <c r="X606" s="292"/>
      <c r="Y606" s="292"/>
      <c r="Z606" s="292"/>
    </row>
    <row r="607" spans="1:26" ht="15.75" customHeight="1">
      <c r="A607" s="292"/>
      <c r="B607" s="292"/>
      <c r="C607" s="292"/>
      <c r="D607" s="292"/>
      <c r="E607" s="292"/>
      <c r="F607" s="292"/>
      <c r="G607" s="5"/>
      <c r="H607" s="292"/>
      <c r="I607" s="292"/>
      <c r="J607" s="292"/>
      <c r="K607" s="292"/>
      <c r="L607" s="292"/>
      <c r="M607" s="292"/>
      <c r="N607" s="292"/>
      <c r="O607" s="292"/>
      <c r="P607" s="292"/>
      <c r="Q607" s="292"/>
      <c r="R607" s="292"/>
      <c r="S607" s="292"/>
      <c r="T607" s="292"/>
      <c r="U607" s="292"/>
      <c r="V607" s="292"/>
      <c r="W607" s="292"/>
      <c r="X607" s="292"/>
      <c r="Y607" s="292"/>
      <c r="Z607" s="292"/>
    </row>
    <row r="608" spans="1:26" ht="15.75" customHeight="1">
      <c r="A608" s="292"/>
      <c r="B608" s="292"/>
      <c r="C608" s="292"/>
      <c r="D608" s="292"/>
      <c r="E608" s="292"/>
      <c r="F608" s="292"/>
      <c r="G608" s="5"/>
      <c r="H608" s="292"/>
      <c r="I608" s="292"/>
      <c r="J608" s="292"/>
      <c r="K608" s="292"/>
      <c r="L608" s="292"/>
      <c r="M608" s="292"/>
      <c r="N608" s="292"/>
      <c r="O608" s="292"/>
      <c r="P608" s="292"/>
      <c r="Q608" s="292"/>
      <c r="R608" s="292"/>
      <c r="S608" s="292"/>
      <c r="T608" s="292"/>
      <c r="U608" s="292"/>
      <c r="V608" s="292"/>
      <c r="W608" s="292"/>
      <c r="X608" s="292"/>
      <c r="Y608" s="292"/>
      <c r="Z608" s="292"/>
    </row>
    <row r="609" spans="1:26" ht="15.75" customHeight="1">
      <c r="A609" s="292"/>
      <c r="B609" s="292"/>
      <c r="C609" s="292"/>
      <c r="D609" s="292"/>
      <c r="E609" s="292"/>
      <c r="F609" s="292"/>
      <c r="G609" s="5"/>
      <c r="H609" s="292"/>
      <c r="I609" s="292"/>
      <c r="J609" s="292"/>
      <c r="K609" s="292"/>
      <c r="L609" s="292"/>
      <c r="M609" s="292"/>
      <c r="N609" s="292"/>
      <c r="O609" s="292"/>
      <c r="P609" s="292"/>
      <c r="Q609" s="292"/>
      <c r="R609" s="292"/>
      <c r="S609" s="292"/>
      <c r="T609" s="292"/>
      <c r="U609" s="292"/>
      <c r="V609" s="292"/>
      <c r="W609" s="292"/>
      <c r="X609" s="292"/>
      <c r="Y609" s="292"/>
      <c r="Z609" s="292"/>
    </row>
    <row r="610" spans="1:26" ht="15.75" customHeight="1">
      <c r="A610" s="292"/>
      <c r="B610" s="292"/>
      <c r="C610" s="292"/>
      <c r="D610" s="292"/>
      <c r="E610" s="292"/>
      <c r="F610" s="292"/>
      <c r="G610" s="5"/>
      <c r="H610" s="292"/>
      <c r="I610" s="292"/>
      <c r="J610" s="292"/>
      <c r="K610" s="292"/>
      <c r="L610" s="292"/>
      <c r="M610" s="292"/>
      <c r="N610" s="292"/>
      <c r="O610" s="292"/>
      <c r="P610" s="292"/>
      <c r="Q610" s="292"/>
      <c r="R610" s="292"/>
      <c r="S610" s="292"/>
      <c r="T610" s="292"/>
      <c r="U610" s="292"/>
      <c r="V610" s="292"/>
      <c r="W610" s="292"/>
      <c r="X610" s="292"/>
      <c r="Y610" s="292"/>
      <c r="Z610" s="292"/>
    </row>
    <row r="611" spans="1:26" ht="15.75" customHeight="1">
      <c r="A611" s="292"/>
      <c r="B611" s="292"/>
      <c r="C611" s="292"/>
      <c r="D611" s="292"/>
      <c r="E611" s="292"/>
      <c r="F611" s="292"/>
      <c r="G611" s="5"/>
      <c r="H611" s="292"/>
      <c r="I611" s="292"/>
      <c r="J611" s="292"/>
      <c r="K611" s="292"/>
      <c r="L611" s="292"/>
      <c r="M611" s="292"/>
      <c r="N611" s="292"/>
      <c r="O611" s="292"/>
      <c r="P611" s="292"/>
      <c r="Q611" s="292"/>
      <c r="R611" s="292"/>
      <c r="S611" s="292"/>
      <c r="T611" s="292"/>
      <c r="U611" s="292"/>
      <c r="V611" s="292"/>
      <c r="W611" s="292"/>
      <c r="X611" s="292"/>
      <c r="Y611" s="292"/>
      <c r="Z611" s="292"/>
    </row>
    <row r="612" spans="1:26" ht="15.75" customHeight="1">
      <c r="A612" s="292"/>
      <c r="B612" s="292"/>
      <c r="C612" s="292"/>
      <c r="D612" s="292"/>
      <c r="E612" s="292"/>
      <c r="F612" s="292"/>
      <c r="G612" s="5"/>
      <c r="H612" s="292"/>
      <c r="I612" s="292"/>
      <c r="J612" s="292"/>
      <c r="K612" s="292"/>
      <c r="L612" s="292"/>
      <c r="M612" s="292"/>
      <c r="N612" s="292"/>
      <c r="O612" s="292"/>
      <c r="P612" s="292"/>
      <c r="Q612" s="292"/>
      <c r="R612" s="292"/>
      <c r="S612" s="292"/>
      <c r="T612" s="292"/>
      <c r="U612" s="292"/>
      <c r="V612" s="292"/>
      <c r="W612" s="292"/>
      <c r="X612" s="292"/>
      <c r="Y612" s="292"/>
      <c r="Z612" s="292"/>
    </row>
    <row r="613" spans="1:26" ht="15.75" customHeight="1">
      <c r="A613" s="292"/>
      <c r="B613" s="292"/>
      <c r="C613" s="292"/>
      <c r="D613" s="292"/>
      <c r="E613" s="292"/>
      <c r="F613" s="292"/>
      <c r="G613" s="5"/>
      <c r="H613" s="292"/>
      <c r="I613" s="292"/>
      <c r="J613" s="292"/>
      <c r="K613" s="292"/>
      <c r="L613" s="292"/>
      <c r="M613" s="292"/>
      <c r="N613" s="292"/>
      <c r="O613" s="292"/>
      <c r="P613" s="292"/>
      <c r="Q613" s="292"/>
      <c r="R613" s="292"/>
      <c r="S613" s="292"/>
      <c r="T613" s="292"/>
      <c r="U613" s="292"/>
      <c r="V613" s="292"/>
      <c r="W613" s="292"/>
      <c r="X613" s="292"/>
      <c r="Y613" s="292"/>
      <c r="Z613" s="292"/>
    </row>
    <row r="614" spans="1:26" ht="15.75" customHeight="1">
      <c r="A614" s="292"/>
      <c r="B614" s="292"/>
      <c r="C614" s="292"/>
      <c r="D614" s="292"/>
      <c r="E614" s="292"/>
      <c r="F614" s="292"/>
      <c r="G614" s="5"/>
      <c r="H614" s="292"/>
      <c r="I614" s="292"/>
      <c r="J614" s="292"/>
      <c r="K614" s="292"/>
      <c r="L614" s="292"/>
      <c r="M614" s="292"/>
      <c r="N614" s="292"/>
      <c r="O614" s="292"/>
      <c r="P614" s="292"/>
      <c r="Q614" s="292"/>
      <c r="R614" s="292"/>
      <c r="S614" s="292"/>
      <c r="T614" s="292"/>
      <c r="U614" s="292"/>
      <c r="V614" s="292"/>
      <c r="W614" s="292"/>
      <c r="X614" s="292"/>
      <c r="Y614" s="292"/>
      <c r="Z614" s="292"/>
    </row>
    <row r="615" spans="1:26" ht="15.75" customHeight="1">
      <c r="A615" s="292"/>
      <c r="B615" s="292"/>
      <c r="C615" s="292"/>
      <c r="D615" s="292"/>
      <c r="E615" s="292"/>
      <c r="F615" s="292"/>
      <c r="G615" s="5"/>
      <c r="H615" s="292"/>
      <c r="I615" s="292"/>
      <c r="J615" s="292"/>
      <c r="K615" s="292"/>
      <c r="L615" s="292"/>
      <c r="M615" s="292"/>
      <c r="N615" s="292"/>
      <c r="O615" s="292"/>
      <c r="P615" s="292"/>
      <c r="Q615" s="292"/>
      <c r="R615" s="292"/>
      <c r="S615" s="292"/>
      <c r="T615" s="292"/>
      <c r="U615" s="292"/>
      <c r="V615" s="292"/>
      <c r="W615" s="292"/>
      <c r="X615" s="292"/>
      <c r="Y615" s="292"/>
      <c r="Z615" s="292"/>
    </row>
    <row r="616" spans="1:26" ht="15.75" customHeight="1">
      <c r="A616" s="292"/>
      <c r="B616" s="292"/>
      <c r="C616" s="292"/>
      <c r="D616" s="292"/>
      <c r="E616" s="292"/>
      <c r="F616" s="292"/>
      <c r="G616" s="5"/>
      <c r="H616" s="292"/>
      <c r="I616" s="292"/>
      <c r="J616" s="292"/>
      <c r="K616" s="292"/>
      <c r="L616" s="292"/>
      <c r="M616" s="292"/>
      <c r="N616" s="292"/>
      <c r="O616" s="292"/>
      <c r="P616" s="292"/>
      <c r="Q616" s="292"/>
      <c r="R616" s="292"/>
      <c r="S616" s="292"/>
      <c r="T616" s="292"/>
      <c r="U616" s="292"/>
      <c r="V616" s="292"/>
      <c r="W616" s="292"/>
      <c r="X616" s="292"/>
      <c r="Y616" s="292"/>
      <c r="Z616" s="292"/>
    </row>
    <row r="617" spans="1:26" ht="15.75" customHeight="1">
      <c r="A617" s="292"/>
      <c r="B617" s="292"/>
      <c r="C617" s="292"/>
      <c r="D617" s="292"/>
      <c r="E617" s="292"/>
      <c r="F617" s="292"/>
      <c r="G617" s="5"/>
      <c r="H617" s="292"/>
      <c r="I617" s="292"/>
      <c r="J617" s="292"/>
      <c r="K617" s="292"/>
      <c r="L617" s="292"/>
      <c r="M617" s="292"/>
      <c r="N617" s="292"/>
      <c r="O617" s="292"/>
      <c r="P617" s="292"/>
      <c r="Q617" s="292"/>
      <c r="R617" s="292"/>
      <c r="S617" s="292"/>
      <c r="T617" s="292"/>
      <c r="U617" s="292"/>
      <c r="V617" s="292"/>
      <c r="W617" s="292"/>
      <c r="X617" s="292"/>
      <c r="Y617" s="292"/>
      <c r="Z617" s="292"/>
    </row>
    <row r="618" spans="1:26" ht="15.75" customHeight="1">
      <c r="A618" s="292"/>
      <c r="B618" s="292"/>
      <c r="C618" s="292"/>
      <c r="D618" s="292"/>
      <c r="E618" s="292"/>
      <c r="F618" s="292"/>
      <c r="G618" s="5"/>
      <c r="H618" s="292"/>
      <c r="I618" s="292"/>
      <c r="J618" s="292"/>
      <c r="K618" s="292"/>
      <c r="L618" s="292"/>
      <c r="M618" s="292"/>
      <c r="N618" s="292"/>
      <c r="O618" s="292"/>
      <c r="P618" s="292"/>
      <c r="Q618" s="292"/>
      <c r="R618" s="292"/>
      <c r="S618" s="292"/>
      <c r="T618" s="292"/>
      <c r="U618" s="292"/>
      <c r="V618" s="292"/>
      <c r="W618" s="292"/>
      <c r="X618" s="292"/>
      <c r="Y618" s="292"/>
      <c r="Z618" s="292"/>
    </row>
    <row r="619" spans="1:26" ht="15.75" customHeight="1">
      <c r="A619" s="292"/>
      <c r="B619" s="292"/>
      <c r="C619" s="292"/>
      <c r="D619" s="292"/>
      <c r="E619" s="292"/>
      <c r="F619" s="292"/>
      <c r="G619" s="5"/>
      <c r="H619" s="292"/>
      <c r="I619" s="292"/>
      <c r="J619" s="292"/>
      <c r="K619" s="292"/>
      <c r="L619" s="292"/>
      <c r="M619" s="292"/>
      <c r="N619" s="292"/>
      <c r="O619" s="292"/>
      <c r="P619" s="292"/>
      <c r="Q619" s="292"/>
      <c r="R619" s="292"/>
      <c r="S619" s="292"/>
      <c r="T619" s="292"/>
      <c r="U619" s="292"/>
      <c r="V619" s="292"/>
      <c r="W619" s="292"/>
      <c r="X619" s="292"/>
      <c r="Y619" s="292"/>
      <c r="Z619" s="292"/>
    </row>
    <row r="620" spans="1:26" ht="15.75" customHeight="1">
      <c r="A620" s="292"/>
      <c r="B620" s="292"/>
      <c r="C620" s="292"/>
      <c r="D620" s="292"/>
      <c r="E620" s="292"/>
      <c r="F620" s="292"/>
      <c r="G620" s="5"/>
      <c r="H620" s="292"/>
      <c r="I620" s="292"/>
      <c r="J620" s="292"/>
      <c r="K620" s="292"/>
      <c r="L620" s="292"/>
      <c r="M620" s="292"/>
      <c r="N620" s="292"/>
      <c r="O620" s="292"/>
      <c r="P620" s="292"/>
      <c r="Q620" s="292"/>
      <c r="R620" s="292"/>
      <c r="S620" s="292"/>
      <c r="T620" s="292"/>
      <c r="U620" s="292"/>
      <c r="V620" s="292"/>
      <c r="W620" s="292"/>
      <c r="X620" s="292"/>
      <c r="Y620" s="292"/>
      <c r="Z620" s="292"/>
    </row>
    <row r="621" spans="1:26" ht="15.75" customHeight="1">
      <c r="A621" s="292"/>
      <c r="B621" s="292"/>
      <c r="C621" s="292"/>
      <c r="D621" s="292"/>
      <c r="E621" s="292"/>
      <c r="F621" s="292"/>
      <c r="G621" s="5"/>
      <c r="H621" s="292"/>
      <c r="I621" s="292"/>
      <c r="J621" s="292"/>
      <c r="K621" s="292"/>
      <c r="L621" s="292"/>
      <c r="M621" s="292"/>
      <c r="N621" s="292"/>
      <c r="O621" s="292"/>
      <c r="P621" s="292"/>
      <c r="Q621" s="292"/>
      <c r="R621" s="292"/>
      <c r="S621" s="292"/>
      <c r="T621" s="292"/>
      <c r="U621" s="292"/>
      <c r="V621" s="292"/>
      <c r="W621" s="292"/>
      <c r="X621" s="292"/>
      <c r="Y621" s="292"/>
      <c r="Z621" s="292"/>
    </row>
    <row r="622" spans="1:26" ht="15.75" customHeight="1">
      <c r="A622" s="292"/>
      <c r="B622" s="292"/>
      <c r="C622" s="292"/>
      <c r="D622" s="292"/>
      <c r="E622" s="292"/>
      <c r="F622" s="292"/>
      <c r="G622" s="5"/>
      <c r="H622" s="292"/>
      <c r="I622" s="292"/>
      <c r="J622" s="292"/>
      <c r="K622" s="292"/>
      <c r="L622" s="292"/>
      <c r="M622" s="292"/>
      <c r="N622" s="292"/>
      <c r="O622" s="292"/>
      <c r="P622" s="292"/>
      <c r="Q622" s="292"/>
      <c r="R622" s="292"/>
      <c r="S622" s="292"/>
      <c r="T622" s="292"/>
      <c r="U622" s="292"/>
      <c r="V622" s="292"/>
      <c r="W622" s="292"/>
      <c r="X622" s="292"/>
      <c r="Y622" s="292"/>
      <c r="Z622" s="292"/>
    </row>
    <row r="623" spans="1:26" ht="15.75" customHeight="1">
      <c r="A623" s="292"/>
      <c r="B623" s="292"/>
      <c r="C623" s="292"/>
      <c r="D623" s="292"/>
      <c r="E623" s="292"/>
      <c r="F623" s="292"/>
      <c r="G623" s="5"/>
      <c r="H623" s="292"/>
      <c r="I623" s="292"/>
      <c r="J623" s="292"/>
      <c r="K623" s="292"/>
      <c r="L623" s="292"/>
      <c r="M623" s="292"/>
      <c r="N623" s="292"/>
      <c r="O623" s="292"/>
      <c r="P623" s="292"/>
      <c r="Q623" s="292"/>
      <c r="R623" s="292"/>
      <c r="S623" s="292"/>
      <c r="T623" s="292"/>
      <c r="U623" s="292"/>
      <c r="V623" s="292"/>
      <c r="W623" s="292"/>
      <c r="X623" s="292"/>
      <c r="Y623" s="292"/>
      <c r="Z623" s="292"/>
    </row>
    <row r="624" spans="1:26" ht="15.75" customHeight="1">
      <c r="A624" s="292"/>
      <c r="B624" s="292"/>
      <c r="C624" s="292"/>
      <c r="D624" s="292"/>
      <c r="E624" s="292"/>
      <c r="F624" s="292"/>
      <c r="G624" s="5"/>
      <c r="H624" s="292"/>
      <c r="I624" s="292"/>
      <c r="J624" s="292"/>
      <c r="K624" s="292"/>
      <c r="L624" s="292"/>
      <c r="M624" s="292"/>
      <c r="N624" s="292"/>
      <c r="O624" s="292"/>
      <c r="P624" s="292"/>
      <c r="Q624" s="292"/>
      <c r="R624" s="292"/>
      <c r="S624" s="292"/>
      <c r="T624" s="292"/>
      <c r="U624" s="292"/>
      <c r="V624" s="292"/>
      <c r="W624" s="292"/>
      <c r="X624" s="292"/>
      <c r="Y624" s="292"/>
      <c r="Z624" s="292"/>
    </row>
    <row r="625" spans="1:26" ht="15.75" customHeight="1">
      <c r="A625" s="292"/>
      <c r="B625" s="292"/>
      <c r="C625" s="292"/>
      <c r="D625" s="292"/>
      <c r="E625" s="292"/>
      <c r="F625" s="292"/>
      <c r="G625" s="5"/>
      <c r="H625" s="292"/>
      <c r="I625" s="292"/>
      <c r="J625" s="292"/>
      <c r="K625" s="292"/>
      <c r="L625" s="292"/>
      <c r="M625" s="292"/>
      <c r="N625" s="292"/>
      <c r="O625" s="292"/>
      <c r="P625" s="292"/>
      <c r="Q625" s="292"/>
      <c r="R625" s="292"/>
      <c r="S625" s="292"/>
      <c r="T625" s="292"/>
      <c r="U625" s="292"/>
      <c r="V625" s="292"/>
      <c r="W625" s="292"/>
      <c r="X625" s="292"/>
      <c r="Y625" s="292"/>
      <c r="Z625" s="292"/>
    </row>
    <row r="626" spans="1:26" ht="15.75" customHeight="1">
      <c r="A626" s="292"/>
      <c r="B626" s="292"/>
      <c r="C626" s="292"/>
      <c r="D626" s="292"/>
      <c r="E626" s="292"/>
      <c r="F626" s="292"/>
      <c r="G626" s="5"/>
      <c r="H626" s="292"/>
      <c r="I626" s="292"/>
      <c r="J626" s="292"/>
      <c r="K626" s="292"/>
      <c r="L626" s="292"/>
      <c r="M626" s="292"/>
      <c r="N626" s="292"/>
      <c r="O626" s="292"/>
      <c r="P626" s="292"/>
      <c r="Q626" s="292"/>
      <c r="R626" s="292"/>
      <c r="S626" s="292"/>
      <c r="T626" s="292"/>
      <c r="U626" s="292"/>
      <c r="V626" s="292"/>
      <c r="W626" s="292"/>
      <c r="X626" s="292"/>
      <c r="Y626" s="292"/>
      <c r="Z626" s="292"/>
    </row>
    <row r="627" spans="1:26" ht="15.75" customHeight="1">
      <c r="A627" s="292"/>
      <c r="B627" s="292"/>
      <c r="C627" s="292"/>
      <c r="D627" s="292"/>
      <c r="E627" s="292"/>
      <c r="F627" s="292"/>
      <c r="G627" s="5"/>
      <c r="H627" s="292"/>
      <c r="I627" s="292"/>
      <c r="J627" s="292"/>
      <c r="K627" s="292"/>
      <c r="L627" s="292"/>
      <c r="M627" s="292"/>
      <c r="N627" s="292"/>
      <c r="O627" s="292"/>
      <c r="P627" s="292"/>
      <c r="Q627" s="292"/>
      <c r="R627" s="292"/>
      <c r="S627" s="292"/>
      <c r="T627" s="292"/>
      <c r="U627" s="292"/>
      <c r="V627" s="292"/>
      <c r="W627" s="292"/>
      <c r="X627" s="292"/>
      <c r="Y627" s="292"/>
      <c r="Z627" s="292"/>
    </row>
    <row r="628" spans="1:26" ht="15.75" customHeight="1">
      <c r="A628" s="292"/>
      <c r="B628" s="292"/>
      <c r="C628" s="292"/>
      <c r="D628" s="292"/>
      <c r="E628" s="292"/>
      <c r="F628" s="292"/>
      <c r="G628" s="5"/>
      <c r="H628" s="292"/>
      <c r="I628" s="292"/>
      <c r="J628" s="292"/>
      <c r="K628" s="292"/>
      <c r="L628" s="292"/>
      <c r="M628" s="292"/>
      <c r="N628" s="292"/>
      <c r="O628" s="292"/>
      <c r="P628" s="292"/>
      <c r="Q628" s="292"/>
      <c r="R628" s="292"/>
      <c r="S628" s="292"/>
      <c r="T628" s="292"/>
      <c r="U628" s="292"/>
      <c r="V628" s="292"/>
      <c r="W628" s="292"/>
      <c r="X628" s="292"/>
      <c r="Y628" s="292"/>
      <c r="Z628" s="292"/>
    </row>
    <row r="629" spans="1:26" ht="15.75" customHeight="1">
      <c r="A629" s="292"/>
      <c r="B629" s="292"/>
      <c r="C629" s="292"/>
      <c r="D629" s="292"/>
      <c r="E629" s="292"/>
      <c r="F629" s="292"/>
      <c r="G629" s="5"/>
      <c r="H629" s="292"/>
      <c r="I629" s="292"/>
      <c r="J629" s="292"/>
      <c r="K629" s="292"/>
      <c r="L629" s="292"/>
      <c r="M629" s="292"/>
      <c r="N629" s="292"/>
      <c r="O629" s="292"/>
      <c r="P629" s="292"/>
      <c r="Q629" s="292"/>
      <c r="R629" s="292"/>
      <c r="S629" s="292"/>
      <c r="T629" s="292"/>
      <c r="U629" s="292"/>
      <c r="V629" s="292"/>
      <c r="W629" s="292"/>
      <c r="X629" s="292"/>
      <c r="Y629" s="292"/>
      <c r="Z629" s="292"/>
    </row>
    <row r="630" spans="1:26" ht="15.75" customHeight="1">
      <c r="A630" s="292"/>
      <c r="B630" s="292"/>
      <c r="C630" s="292"/>
      <c r="D630" s="292"/>
      <c r="E630" s="292"/>
      <c r="F630" s="292"/>
      <c r="G630" s="5"/>
      <c r="H630" s="292"/>
      <c r="I630" s="292"/>
      <c r="J630" s="292"/>
      <c r="K630" s="292"/>
      <c r="L630" s="292"/>
      <c r="M630" s="292"/>
      <c r="N630" s="292"/>
      <c r="O630" s="292"/>
      <c r="P630" s="292"/>
      <c r="Q630" s="292"/>
      <c r="R630" s="292"/>
      <c r="S630" s="292"/>
      <c r="T630" s="292"/>
      <c r="U630" s="292"/>
      <c r="V630" s="292"/>
      <c r="W630" s="292"/>
      <c r="X630" s="292"/>
      <c r="Y630" s="292"/>
      <c r="Z630" s="292"/>
    </row>
    <row r="631" spans="1:26" ht="15.75" customHeight="1">
      <c r="A631" s="292"/>
      <c r="B631" s="292"/>
      <c r="C631" s="292"/>
      <c r="D631" s="292"/>
      <c r="E631" s="292"/>
      <c r="F631" s="292"/>
      <c r="G631" s="5"/>
      <c r="H631" s="292"/>
      <c r="I631" s="292"/>
      <c r="J631" s="292"/>
      <c r="K631" s="292"/>
      <c r="L631" s="292"/>
      <c r="M631" s="292"/>
      <c r="N631" s="292"/>
      <c r="O631" s="292"/>
      <c r="P631" s="292"/>
      <c r="Q631" s="292"/>
      <c r="R631" s="292"/>
      <c r="S631" s="292"/>
      <c r="T631" s="292"/>
      <c r="U631" s="292"/>
      <c r="V631" s="292"/>
      <c r="W631" s="292"/>
      <c r="X631" s="292"/>
      <c r="Y631" s="292"/>
      <c r="Z631" s="292"/>
    </row>
    <row r="632" spans="1:26" ht="15.75" customHeight="1">
      <c r="A632" s="292"/>
      <c r="B632" s="292"/>
      <c r="C632" s="292"/>
      <c r="D632" s="292"/>
      <c r="E632" s="292"/>
      <c r="F632" s="292"/>
      <c r="G632" s="5"/>
      <c r="H632" s="292"/>
      <c r="I632" s="292"/>
      <c r="J632" s="292"/>
      <c r="K632" s="292"/>
      <c r="L632" s="292"/>
      <c r="M632" s="292"/>
      <c r="N632" s="292"/>
      <c r="O632" s="292"/>
      <c r="P632" s="292"/>
      <c r="Q632" s="292"/>
      <c r="R632" s="292"/>
      <c r="S632" s="292"/>
      <c r="T632" s="292"/>
      <c r="U632" s="292"/>
      <c r="V632" s="292"/>
      <c r="W632" s="292"/>
      <c r="X632" s="292"/>
      <c r="Y632" s="292"/>
      <c r="Z632" s="292"/>
    </row>
    <row r="633" spans="1:26" ht="15.75" customHeight="1">
      <c r="A633" s="292"/>
      <c r="B633" s="292"/>
      <c r="C633" s="292"/>
      <c r="D633" s="292"/>
      <c r="E633" s="292"/>
      <c r="F633" s="292"/>
      <c r="G633" s="5"/>
      <c r="H633" s="292"/>
      <c r="I633" s="292"/>
      <c r="J633" s="292"/>
      <c r="K633" s="292"/>
      <c r="L633" s="292"/>
      <c r="M633" s="292"/>
      <c r="N633" s="292"/>
      <c r="O633" s="292"/>
      <c r="P633" s="292"/>
      <c r="Q633" s="292"/>
      <c r="R633" s="292"/>
      <c r="S633" s="292"/>
      <c r="T633" s="292"/>
      <c r="U633" s="292"/>
      <c r="V633" s="292"/>
      <c r="W633" s="292"/>
      <c r="X633" s="292"/>
      <c r="Y633" s="292"/>
      <c r="Z633" s="292"/>
    </row>
    <row r="634" spans="1:26" ht="15.75" customHeight="1">
      <c r="A634" s="292"/>
      <c r="B634" s="292"/>
      <c r="C634" s="292"/>
      <c r="D634" s="292"/>
      <c r="E634" s="292"/>
      <c r="F634" s="292"/>
      <c r="G634" s="5"/>
      <c r="H634" s="292"/>
      <c r="I634" s="292"/>
      <c r="J634" s="292"/>
      <c r="K634" s="292"/>
      <c r="L634" s="292"/>
      <c r="M634" s="292"/>
      <c r="N634" s="292"/>
      <c r="O634" s="292"/>
      <c r="P634" s="292"/>
      <c r="Q634" s="292"/>
      <c r="R634" s="292"/>
      <c r="S634" s="292"/>
      <c r="T634" s="292"/>
      <c r="U634" s="292"/>
      <c r="V634" s="292"/>
      <c r="W634" s="292"/>
      <c r="X634" s="292"/>
      <c r="Y634" s="292"/>
      <c r="Z634" s="292"/>
    </row>
    <row r="635" spans="1:26" ht="15.75" customHeight="1">
      <c r="A635" s="292"/>
      <c r="B635" s="292"/>
      <c r="C635" s="292"/>
      <c r="D635" s="292"/>
      <c r="E635" s="292"/>
      <c r="F635" s="292"/>
      <c r="G635" s="5"/>
      <c r="H635" s="292"/>
      <c r="I635" s="292"/>
      <c r="J635" s="292"/>
      <c r="K635" s="292"/>
      <c r="L635" s="292"/>
      <c r="M635" s="292"/>
      <c r="N635" s="292"/>
      <c r="O635" s="292"/>
      <c r="P635" s="292"/>
      <c r="Q635" s="292"/>
      <c r="R635" s="292"/>
      <c r="S635" s="292"/>
      <c r="T635" s="292"/>
      <c r="U635" s="292"/>
      <c r="V635" s="292"/>
      <c r="W635" s="292"/>
      <c r="X635" s="292"/>
      <c r="Y635" s="292"/>
      <c r="Z635" s="292"/>
    </row>
    <row r="636" spans="1:26" ht="15.75" customHeight="1">
      <c r="A636" s="292"/>
      <c r="B636" s="292"/>
      <c r="C636" s="292"/>
      <c r="D636" s="292"/>
      <c r="E636" s="292"/>
      <c r="F636" s="292"/>
      <c r="G636" s="5"/>
      <c r="H636" s="292"/>
      <c r="I636" s="292"/>
      <c r="J636" s="292"/>
      <c r="K636" s="292"/>
      <c r="L636" s="292"/>
      <c r="M636" s="292"/>
      <c r="N636" s="292"/>
      <c r="O636" s="292"/>
      <c r="P636" s="292"/>
      <c r="Q636" s="292"/>
      <c r="R636" s="292"/>
      <c r="S636" s="292"/>
      <c r="T636" s="292"/>
      <c r="U636" s="292"/>
      <c r="V636" s="292"/>
      <c r="W636" s="292"/>
      <c r="X636" s="292"/>
      <c r="Y636" s="292"/>
      <c r="Z636" s="292"/>
    </row>
    <row r="637" spans="1:26" ht="15.75" customHeight="1">
      <c r="A637" s="292"/>
      <c r="B637" s="292"/>
      <c r="C637" s="292"/>
      <c r="D637" s="292"/>
      <c r="E637" s="292"/>
      <c r="F637" s="292"/>
      <c r="G637" s="5"/>
      <c r="H637" s="292"/>
      <c r="I637" s="292"/>
      <c r="J637" s="292"/>
      <c r="K637" s="292"/>
      <c r="L637" s="292"/>
      <c r="M637" s="292"/>
      <c r="N637" s="292"/>
      <c r="O637" s="292"/>
      <c r="P637" s="292"/>
      <c r="Q637" s="292"/>
      <c r="R637" s="292"/>
      <c r="S637" s="292"/>
      <c r="T637" s="292"/>
      <c r="U637" s="292"/>
      <c r="V637" s="292"/>
      <c r="W637" s="292"/>
      <c r="X637" s="292"/>
      <c r="Y637" s="292"/>
      <c r="Z637" s="292"/>
    </row>
    <row r="638" spans="1:26" ht="15.75" customHeight="1">
      <c r="A638" s="292"/>
      <c r="B638" s="292"/>
      <c r="C638" s="292"/>
      <c r="D638" s="292"/>
      <c r="E638" s="292"/>
      <c r="F638" s="292"/>
      <c r="G638" s="5"/>
      <c r="H638" s="292"/>
      <c r="I638" s="292"/>
      <c r="J638" s="292"/>
      <c r="K638" s="292"/>
      <c r="L638" s="292"/>
      <c r="M638" s="292"/>
      <c r="N638" s="292"/>
      <c r="O638" s="292"/>
      <c r="P638" s="292"/>
      <c r="Q638" s="292"/>
      <c r="R638" s="292"/>
      <c r="S638" s="292"/>
      <c r="T638" s="292"/>
      <c r="U638" s="292"/>
      <c r="V638" s="292"/>
      <c r="W638" s="292"/>
      <c r="X638" s="292"/>
      <c r="Y638" s="292"/>
      <c r="Z638" s="292"/>
    </row>
    <row r="639" spans="1:26" ht="15.75" customHeight="1">
      <c r="A639" s="292"/>
      <c r="B639" s="292"/>
      <c r="C639" s="292"/>
      <c r="D639" s="292"/>
      <c r="E639" s="292"/>
      <c r="F639" s="292"/>
      <c r="G639" s="5"/>
      <c r="H639" s="292"/>
      <c r="I639" s="292"/>
      <c r="J639" s="292"/>
      <c r="K639" s="292"/>
      <c r="L639" s="292"/>
      <c r="M639" s="292"/>
      <c r="N639" s="292"/>
      <c r="O639" s="292"/>
      <c r="P639" s="292"/>
      <c r="Q639" s="292"/>
      <c r="R639" s="292"/>
      <c r="S639" s="292"/>
      <c r="T639" s="292"/>
      <c r="U639" s="292"/>
      <c r="V639" s="292"/>
      <c r="W639" s="292"/>
      <c r="X639" s="292"/>
      <c r="Y639" s="292"/>
      <c r="Z639" s="292"/>
    </row>
    <row r="640" spans="1:26" ht="15.75" customHeight="1">
      <c r="A640" s="292"/>
      <c r="B640" s="292"/>
      <c r="C640" s="292"/>
      <c r="D640" s="292"/>
      <c r="E640" s="292"/>
      <c r="F640" s="292"/>
      <c r="G640" s="5"/>
      <c r="H640" s="292"/>
      <c r="I640" s="292"/>
      <c r="J640" s="292"/>
      <c r="K640" s="292"/>
      <c r="L640" s="292"/>
      <c r="M640" s="292"/>
      <c r="N640" s="292"/>
      <c r="O640" s="292"/>
      <c r="P640" s="292"/>
      <c r="Q640" s="292"/>
      <c r="R640" s="292"/>
      <c r="S640" s="292"/>
      <c r="T640" s="292"/>
      <c r="U640" s="292"/>
      <c r="V640" s="292"/>
      <c r="W640" s="292"/>
      <c r="X640" s="292"/>
      <c r="Y640" s="292"/>
      <c r="Z640" s="292"/>
    </row>
    <row r="641" spans="1:26" ht="15.75" customHeight="1">
      <c r="A641" s="292"/>
      <c r="B641" s="292"/>
      <c r="C641" s="292"/>
      <c r="D641" s="292"/>
      <c r="E641" s="292"/>
      <c r="F641" s="292"/>
      <c r="G641" s="5"/>
      <c r="H641" s="292"/>
      <c r="I641" s="292"/>
      <c r="J641" s="292"/>
      <c r="K641" s="292"/>
      <c r="L641" s="292"/>
      <c r="M641" s="292"/>
      <c r="N641" s="292"/>
      <c r="O641" s="292"/>
      <c r="P641" s="292"/>
      <c r="Q641" s="292"/>
      <c r="R641" s="292"/>
      <c r="S641" s="292"/>
      <c r="T641" s="292"/>
      <c r="U641" s="292"/>
      <c r="V641" s="292"/>
      <c r="W641" s="292"/>
      <c r="X641" s="292"/>
      <c r="Y641" s="292"/>
      <c r="Z641" s="292"/>
    </row>
    <row r="642" spans="1:26" ht="15.75" customHeight="1">
      <c r="A642" s="292"/>
      <c r="B642" s="292"/>
      <c r="C642" s="292"/>
      <c r="D642" s="292"/>
      <c r="E642" s="292"/>
      <c r="F642" s="292"/>
      <c r="G642" s="5"/>
      <c r="H642" s="292"/>
      <c r="I642" s="292"/>
      <c r="J642" s="292"/>
      <c r="K642" s="292"/>
      <c r="L642" s="292"/>
      <c r="M642" s="292"/>
      <c r="N642" s="292"/>
      <c r="O642" s="292"/>
      <c r="P642" s="292"/>
      <c r="Q642" s="292"/>
      <c r="R642" s="292"/>
      <c r="S642" s="292"/>
      <c r="T642" s="292"/>
      <c r="U642" s="292"/>
      <c r="V642" s="292"/>
      <c r="W642" s="292"/>
      <c r="X642" s="292"/>
      <c r="Y642" s="292"/>
      <c r="Z642" s="292"/>
    </row>
    <row r="643" spans="1:26" ht="15.75" customHeight="1">
      <c r="A643" s="292"/>
      <c r="B643" s="292"/>
      <c r="C643" s="292"/>
      <c r="D643" s="292"/>
      <c r="E643" s="292"/>
      <c r="F643" s="292"/>
      <c r="G643" s="5"/>
      <c r="H643" s="292"/>
      <c r="I643" s="292"/>
      <c r="J643" s="292"/>
      <c r="K643" s="292"/>
      <c r="L643" s="292"/>
      <c r="M643" s="292"/>
      <c r="N643" s="292"/>
      <c r="O643" s="292"/>
      <c r="P643" s="292"/>
      <c r="Q643" s="292"/>
      <c r="R643" s="292"/>
      <c r="S643" s="292"/>
      <c r="T643" s="292"/>
      <c r="U643" s="292"/>
      <c r="V643" s="292"/>
      <c r="W643" s="292"/>
      <c r="X643" s="292"/>
      <c r="Y643" s="292"/>
      <c r="Z643" s="292"/>
    </row>
    <row r="644" spans="1:26" ht="15.75" customHeight="1">
      <c r="A644" s="292"/>
      <c r="B644" s="292"/>
      <c r="C644" s="292"/>
      <c r="D644" s="292"/>
      <c r="E644" s="292"/>
      <c r="F644" s="292"/>
      <c r="G644" s="5"/>
      <c r="H644" s="292"/>
      <c r="I644" s="292"/>
      <c r="J644" s="292"/>
      <c r="K644" s="292"/>
      <c r="L644" s="292"/>
      <c r="M644" s="292"/>
      <c r="N644" s="292"/>
      <c r="O644" s="292"/>
      <c r="P644" s="292"/>
      <c r="Q644" s="292"/>
      <c r="R644" s="292"/>
      <c r="S644" s="292"/>
      <c r="T644" s="292"/>
      <c r="U644" s="292"/>
      <c r="V644" s="292"/>
      <c r="W644" s="292"/>
      <c r="X644" s="292"/>
      <c r="Y644" s="292"/>
      <c r="Z644" s="292"/>
    </row>
    <row r="645" spans="1:26" ht="15.75" customHeight="1">
      <c r="A645" s="292"/>
      <c r="B645" s="292"/>
      <c r="C645" s="292"/>
      <c r="D645" s="292"/>
      <c r="E645" s="292"/>
      <c r="F645" s="292"/>
      <c r="G645" s="5"/>
      <c r="H645" s="292"/>
      <c r="I645" s="292"/>
      <c r="J645" s="292"/>
      <c r="K645" s="292"/>
      <c r="L645" s="292"/>
      <c r="M645" s="292"/>
      <c r="N645" s="292"/>
      <c r="O645" s="292"/>
      <c r="P645" s="292"/>
      <c r="Q645" s="292"/>
      <c r="R645" s="292"/>
      <c r="S645" s="292"/>
      <c r="T645" s="292"/>
      <c r="U645" s="292"/>
      <c r="V645" s="292"/>
      <c r="W645" s="292"/>
      <c r="X645" s="292"/>
      <c r="Y645" s="292"/>
      <c r="Z645" s="292"/>
    </row>
    <row r="646" spans="1:26" ht="15.75" customHeight="1">
      <c r="A646" s="292"/>
      <c r="B646" s="292"/>
      <c r="C646" s="292"/>
      <c r="D646" s="292"/>
      <c r="E646" s="292"/>
      <c r="F646" s="292"/>
      <c r="G646" s="5"/>
      <c r="H646" s="292"/>
      <c r="I646" s="292"/>
      <c r="J646" s="292"/>
      <c r="K646" s="292"/>
      <c r="L646" s="292"/>
      <c r="M646" s="292"/>
      <c r="N646" s="292"/>
      <c r="O646" s="292"/>
      <c r="P646" s="292"/>
      <c r="Q646" s="292"/>
      <c r="R646" s="292"/>
      <c r="S646" s="292"/>
      <c r="T646" s="292"/>
      <c r="U646" s="292"/>
      <c r="V646" s="292"/>
      <c r="W646" s="292"/>
      <c r="X646" s="292"/>
      <c r="Y646" s="292"/>
      <c r="Z646" s="292"/>
    </row>
    <row r="647" spans="1:26" ht="15.75" customHeight="1">
      <c r="A647" s="292"/>
      <c r="B647" s="292"/>
      <c r="C647" s="292"/>
      <c r="D647" s="292"/>
      <c r="E647" s="292"/>
      <c r="F647" s="292"/>
      <c r="G647" s="5"/>
      <c r="H647" s="292"/>
      <c r="I647" s="292"/>
      <c r="J647" s="292"/>
      <c r="K647" s="292"/>
      <c r="L647" s="292"/>
      <c r="M647" s="292"/>
      <c r="N647" s="292"/>
      <c r="O647" s="292"/>
      <c r="P647" s="292"/>
      <c r="Q647" s="292"/>
      <c r="R647" s="292"/>
      <c r="S647" s="292"/>
      <c r="T647" s="292"/>
      <c r="U647" s="292"/>
      <c r="V647" s="292"/>
      <c r="W647" s="292"/>
      <c r="X647" s="292"/>
      <c r="Y647" s="292"/>
      <c r="Z647" s="292"/>
    </row>
    <row r="648" spans="1:26" ht="15.75" customHeight="1">
      <c r="A648" s="292"/>
      <c r="B648" s="292"/>
      <c r="C648" s="292"/>
      <c r="D648" s="292"/>
      <c r="E648" s="292"/>
      <c r="F648" s="292"/>
      <c r="G648" s="5"/>
      <c r="H648" s="292"/>
      <c r="I648" s="292"/>
      <c r="J648" s="292"/>
      <c r="K648" s="292"/>
      <c r="L648" s="292"/>
      <c r="M648" s="292"/>
      <c r="N648" s="292"/>
      <c r="O648" s="292"/>
      <c r="P648" s="292"/>
      <c r="Q648" s="292"/>
      <c r="R648" s="292"/>
      <c r="S648" s="292"/>
      <c r="T648" s="292"/>
      <c r="U648" s="292"/>
      <c r="V648" s="292"/>
      <c r="W648" s="292"/>
      <c r="X648" s="292"/>
      <c r="Y648" s="292"/>
      <c r="Z648" s="292"/>
    </row>
    <row r="649" spans="1:26" ht="15.75" customHeight="1">
      <c r="A649" s="292"/>
      <c r="B649" s="292"/>
      <c r="C649" s="292"/>
      <c r="D649" s="292"/>
      <c r="E649" s="292"/>
      <c r="F649" s="292"/>
      <c r="G649" s="5"/>
      <c r="H649" s="292"/>
      <c r="I649" s="292"/>
      <c r="J649" s="292"/>
      <c r="K649" s="292"/>
      <c r="L649" s="292"/>
      <c r="M649" s="292"/>
      <c r="N649" s="292"/>
      <c r="O649" s="292"/>
      <c r="P649" s="292"/>
      <c r="Q649" s="292"/>
      <c r="R649" s="292"/>
      <c r="S649" s="292"/>
      <c r="T649" s="292"/>
      <c r="U649" s="292"/>
      <c r="V649" s="292"/>
      <c r="W649" s="292"/>
      <c r="X649" s="292"/>
      <c r="Y649" s="292"/>
      <c r="Z649" s="292"/>
    </row>
    <row r="650" spans="1:26" ht="15.75" customHeight="1">
      <c r="A650" s="292"/>
      <c r="B650" s="292"/>
      <c r="C650" s="292"/>
      <c r="D650" s="292"/>
      <c r="E650" s="292"/>
      <c r="F650" s="292"/>
      <c r="G650" s="5"/>
      <c r="H650" s="292"/>
      <c r="I650" s="292"/>
      <c r="J650" s="292"/>
      <c r="K650" s="292"/>
      <c r="L650" s="292"/>
      <c r="M650" s="292"/>
      <c r="N650" s="292"/>
      <c r="O650" s="292"/>
      <c r="P650" s="292"/>
      <c r="Q650" s="292"/>
      <c r="R650" s="292"/>
      <c r="S650" s="292"/>
      <c r="T650" s="292"/>
      <c r="U650" s="292"/>
      <c r="V650" s="292"/>
      <c r="W650" s="292"/>
      <c r="X650" s="292"/>
      <c r="Y650" s="292"/>
      <c r="Z650" s="292"/>
    </row>
    <row r="651" spans="1:26" ht="15.75" customHeight="1">
      <c r="A651" s="292"/>
      <c r="B651" s="292"/>
      <c r="C651" s="292"/>
      <c r="D651" s="292"/>
      <c r="E651" s="292"/>
      <c r="F651" s="292"/>
      <c r="G651" s="5"/>
      <c r="H651" s="292"/>
      <c r="I651" s="292"/>
      <c r="J651" s="292"/>
      <c r="K651" s="292"/>
      <c r="L651" s="292"/>
      <c r="M651" s="292"/>
      <c r="N651" s="292"/>
      <c r="O651" s="292"/>
      <c r="P651" s="292"/>
      <c r="Q651" s="292"/>
      <c r="R651" s="292"/>
      <c r="S651" s="292"/>
      <c r="T651" s="292"/>
      <c r="U651" s="292"/>
      <c r="V651" s="292"/>
      <c r="W651" s="292"/>
      <c r="X651" s="292"/>
      <c r="Y651" s="292"/>
      <c r="Z651" s="292"/>
    </row>
    <row r="652" spans="1:26" ht="15.75" customHeight="1">
      <c r="A652" s="292"/>
      <c r="B652" s="292"/>
      <c r="C652" s="292"/>
      <c r="D652" s="292"/>
      <c r="E652" s="292"/>
      <c r="F652" s="292"/>
      <c r="G652" s="5"/>
      <c r="H652" s="292"/>
      <c r="I652" s="292"/>
      <c r="J652" s="292"/>
      <c r="K652" s="292"/>
      <c r="L652" s="292"/>
      <c r="M652" s="292"/>
      <c r="N652" s="292"/>
      <c r="O652" s="292"/>
      <c r="P652" s="292"/>
      <c r="Q652" s="292"/>
      <c r="R652" s="292"/>
      <c r="S652" s="292"/>
      <c r="T652" s="292"/>
      <c r="U652" s="292"/>
      <c r="V652" s="292"/>
      <c r="W652" s="292"/>
      <c r="X652" s="292"/>
      <c r="Y652" s="292"/>
      <c r="Z652" s="292"/>
    </row>
    <row r="653" spans="1:26" ht="15.75" customHeight="1">
      <c r="A653" s="292"/>
      <c r="B653" s="292"/>
      <c r="C653" s="292"/>
      <c r="D653" s="292"/>
      <c r="E653" s="292"/>
      <c r="F653" s="292"/>
      <c r="G653" s="5"/>
      <c r="H653" s="292"/>
      <c r="I653" s="292"/>
      <c r="J653" s="292"/>
      <c r="K653" s="292"/>
      <c r="L653" s="292"/>
      <c r="M653" s="292"/>
      <c r="N653" s="292"/>
      <c r="O653" s="292"/>
      <c r="P653" s="292"/>
      <c r="Q653" s="292"/>
      <c r="R653" s="292"/>
      <c r="S653" s="292"/>
      <c r="T653" s="292"/>
      <c r="U653" s="292"/>
      <c r="V653" s="292"/>
      <c r="W653" s="292"/>
      <c r="X653" s="292"/>
      <c r="Y653" s="292"/>
      <c r="Z653" s="292"/>
    </row>
    <row r="654" spans="1:26" ht="15.75" customHeight="1">
      <c r="A654" s="292"/>
      <c r="B654" s="292"/>
      <c r="C654" s="292"/>
      <c r="D654" s="292"/>
      <c r="E654" s="292"/>
      <c r="F654" s="292"/>
      <c r="G654" s="5"/>
      <c r="H654" s="292"/>
      <c r="I654" s="292"/>
      <c r="J654" s="292"/>
      <c r="K654" s="292"/>
      <c r="L654" s="292"/>
      <c r="M654" s="292"/>
      <c r="N654" s="292"/>
      <c r="O654" s="292"/>
      <c r="P654" s="292"/>
      <c r="Q654" s="292"/>
      <c r="R654" s="292"/>
      <c r="S654" s="292"/>
      <c r="T654" s="292"/>
      <c r="U654" s="292"/>
      <c r="V654" s="292"/>
      <c r="W654" s="292"/>
      <c r="X654" s="292"/>
      <c r="Y654" s="292"/>
      <c r="Z654" s="292"/>
    </row>
    <row r="655" spans="1:26" ht="15.75" customHeight="1">
      <c r="A655" s="292"/>
      <c r="B655" s="292"/>
      <c r="C655" s="292"/>
      <c r="D655" s="292"/>
      <c r="E655" s="292"/>
      <c r="F655" s="292"/>
      <c r="G655" s="5"/>
      <c r="H655" s="292"/>
      <c r="I655" s="292"/>
      <c r="J655" s="292"/>
      <c r="K655" s="292"/>
      <c r="L655" s="292"/>
      <c r="M655" s="292"/>
      <c r="N655" s="292"/>
      <c r="O655" s="292"/>
      <c r="P655" s="292"/>
      <c r="Q655" s="292"/>
      <c r="R655" s="292"/>
      <c r="S655" s="292"/>
      <c r="T655" s="292"/>
      <c r="U655" s="292"/>
      <c r="V655" s="292"/>
      <c r="W655" s="292"/>
      <c r="X655" s="292"/>
      <c r="Y655" s="292"/>
      <c r="Z655" s="292"/>
    </row>
    <row r="656" spans="1:26" ht="15.75" customHeight="1">
      <c r="A656" s="292"/>
      <c r="B656" s="292"/>
      <c r="C656" s="292"/>
      <c r="D656" s="292"/>
      <c r="E656" s="292"/>
      <c r="F656" s="292"/>
      <c r="G656" s="5"/>
      <c r="H656" s="292"/>
      <c r="I656" s="292"/>
      <c r="J656" s="292"/>
      <c r="K656" s="292"/>
      <c r="L656" s="292"/>
      <c r="M656" s="292"/>
      <c r="N656" s="292"/>
      <c r="O656" s="292"/>
      <c r="P656" s="292"/>
      <c r="Q656" s="292"/>
      <c r="R656" s="292"/>
      <c r="S656" s="292"/>
      <c r="T656" s="292"/>
      <c r="U656" s="292"/>
      <c r="V656" s="292"/>
      <c r="W656" s="292"/>
      <c r="X656" s="292"/>
      <c r="Y656" s="292"/>
      <c r="Z656" s="292"/>
    </row>
    <row r="657" spans="1:26" ht="15.75" customHeight="1">
      <c r="A657" s="292"/>
      <c r="B657" s="292"/>
      <c r="C657" s="292"/>
      <c r="D657" s="292"/>
      <c r="E657" s="292"/>
      <c r="F657" s="292"/>
      <c r="G657" s="5"/>
      <c r="H657" s="292"/>
      <c r="I657" s="292"/>
      <c r="J657" s="292"/>
      <c r="K657" s="292"/>
      <c r="L657" s="292"/>
      <c r="M657" s="292"/>
      <c r="N657" s="292"/>
      <c r="O657" s="292"/>
      <c r="P657" s="292"/>
      <c r="Q657" s="292"/>
      <c r="R657" s="292"/>
      <c r="S657" s="292"/>
      <c r="T657" s="292"/>
      <c r="U657" s="292"/>
      <c r="V657" s="292"/>
      <c r="W657" s="292"/>
      <c r="X657" s="292"/>
      <c r="Y657" s="292"/>
      <c r="Z657" s="292"/>
    </row>
    <row r="658" spans="1:26" ht="15.75" customHeight="1">
      <c r="A658" s="292"/>
      <c r="B658" s="292"/>
      <c r="C658" s="292"/>
      <c r="D658" s="292"/>
      <c r="E658" s="292"/>
      <c r="F658" s="292"/>
      <c r="G658" s="5"/>
      <c r="H658" s="292"/>
      <c r="I658" s="292"/>
      <c r="J658" s="292"/>
      <c r="K658" s="292"/>
      <c r="L658" s="292"/>
      <c r="M658" s="292"/>
      <c r="N658" s="292"/>
      <c r="O658" s="292"/>
      <c r="P658" s="292"/>
      <c r="Q658" s="292"/>
      <c r="R658" s="292"/>
      <c r="S658" s="292"/>
      <c r="T658" s="292"/>
      <c r="U658" s="292"/>
      <c r="V658" s="292"/>
      <c r="W658" s="292"/>
      <c r="X658" s="292"/>
      <c r="Y658" s="292"/>
      <c r="Z658" s="292"/>
    </row>
    <row r="659" spans="1:26" ht="15.75" customHeight="1">
      <c r="A659" s="292"/>
      <c r="B659" s="292"/>
      <c r="C659" s="292"/>
      <c r="D659" s="292"/>
      <c r="E659" s="292"/>
      <c r="F659" s="292"/>
      <c r="G659" s="5"/>
      <c r="H659" s="292"/>
      <c r="I659" s="292"/>
      <c r="J659" s="292"/>
      <c r="K659" s="292"/>
      <c r="L659" s="292"/>
      <c r="M659" s="292"/>
      <c r="N659" s="292"/>
      <c r="O659" s="292"/>
      <c r="P659" s="292"/>
      <c r="Q659" s="292"/>
      <c r="R659" s="292"/>
      <c r="S659" s="292"/>
      <c r="T659" s="292"/>
      <c r="U659" s="292"/>
      <c r="V659" s="292"/>
      <c r="W659" s="292"/>
      <c r="X659" s="292"/>
      <c r="Y659" s="292"/>
      <c r="Z659" s="292"/>
    </row>
    <row r="660" spans="1:26" ht="15.75" customHeight="1">
      <c r="A660" s="292"/>
      <c r="B660" s="292"/>
      <c r="C660" s="292"/>
      <c r="D660" s="292"/>
      <c r="E660" s="292"/>
      <c r="F660" s="292"/>
      <c r="G660" s="5"/>
      <c r="H660" s="292"/>
      <c r="I660" s="292"/>
      <c r="J660" s="292"/>
      <c r="K660" s="292"/>
      <c r="L660" s="292"/>
      <c r="M660" s="292"/>
      <c r="N660" s="292"/>
      <c r="O660" s="292"/>
      <c r="P660" s="292"/>
      <c r="Q660" s="292"/>
      <c r="R660" s="292"/>
      <c r="S660" s="292"/>
      <c r="T660" s="292"/>
      <c r="U660" s="292"/>
      <c r="V660" s="292"/>
      <c r="W660" s="292"/>
      <c r="X660" s="292"/>
      <c r="Y660" s="292"/>
      <c r="Z660" s="292"/>
    </row>
    <row r="661" spans="1:26" ht="15.75" customHeight="1">
      <c r="A661" s="292"/>
      <c r="B661" s="292"/>
      <c r="C661" s="292"/>
      <c r="D661" s="292"/>
      <c r="E661" s="292"/>
      <c r="F661" s="292"/>
      <c r="G661" s="5"/>
      <c r="H661" s="292"/>
      <c r="I661" s="292"/>
      <c r="J661" s="292"/>
      <c r="K661" s="292"/>
      <c r="L661" s="292"/>
      <c r="M661" s="292"/>
      <c r="N661" s="292"/>
      <c r="O661" s="292"/>
      <c r="P661" s="292"/>
      <c r="Q661" s="292"/>
      <c r="R661" s="292"/>
      <c r="S661" s="292"/>
      <c r="T661" s="292"/>
      <c r="U661" s="292"/>
      <c r="V661" s="292"/>
      <c r="W661" s="292"/>
      <c r="X661" s="292"/>
      <c r="Y661" s="292"/>
      <c r="Z661" s="292"/>
    </row>
    <row r="662" spans="1:26" ht="15.75" customHeight="1">
      <c r="A662" s="292"/>
      <c r="B662" s="292"/>
      <c r="C662" s="292"/>
      <c r="D662" s="292"/>
      <c r="E662" s="292"/>
      <c r="F662" s="292"/>
      <c r="G662" s="5"/>
      <c r="H662" s="292"/>
      <c r="I662" s="292"/>
      <c r="J662" s="292"/>
      <c r="K662" s="292"/>
      <c r="L662" s="292"/>
      <c r="M662" s="292"/>
      <c r="N662" s="292"/>
      <c r="O662" s="292"/>
      <c r="P662" s="292"/>
      <c r="Q662" s="292"/>
      <c r="R662" s="292"/>
      <c r="S662" s="292"/>
      <c r="T662" s="292"/>
      <c r="U662" s="292"/>
      <c r="V662" s="292"/>
      <c r="W662" s="292"/>
      <c r="X662" s="292"/>
      <c r="Y662" s="292"/>
      <c r="Z662" s="292"/>
    </row>
    <row r="663" spans="1:26" ht="15.75" customHeight="1">
      <c r="A663" s="292"/>
      <c r="B663" s="292"/>
      <c r="C663" s="292"/>
      <c r="D663" s="292"/>
      <c r="E663" s="292"/>
      <c r="F663" s="292"/>
      <c r="G663" s="5"/>
      <c r="H663" s="292"/>
      <c r="I663" s="292"/>
      <c r="J663" s="292"/>
      <c r="K663" s="292"/>
      <c r="L663" s="292"/>
      <c r="M663" s="292"/>
      <c r="N663" s="292"/>
      <c r="O663" s="292"/>
      <c r="P663" s="292"/>
      <c r="Q663" s="292"/>
      <c r="R663" s="292"/>
      <c r="S663" s="292"/>
      <c r="T663" s="292"/>
      <c r="U663" s="292"/>
      <c r="V663" s="292"/>
      <c r="W663" s="292"/>
      <c r="X663" s="292"/>
      <c r="Y663" s="292"/>
      <c r="Z663" s="292"/>
    </row>
    <row r="664" spans="1:26" ht="15.75" customHeight="1">
      <c r="A664" s="292"/>
      <c r="B664" s="292"/>
      <c r="C664" s="292"/>
      <c r="D664" s="292"/>
      <c r="E664" s="292"/>
      <c r="F664" s="292"/>
      <c r="G664" s="5"/>
      <c r="H664" s="292"/>
      <c r="I664" s="292"/>
      <c r="J664" s="292"/>
      <c r="K664" s="292"/>
      <c r="L664" s="292"/>
      <c r="M664" s="292"/>
      <c r="N664" s="292"/>
      <c r="O664" s="292"/>
      <c r="P664" s="292"/>
      <c r="Q664" s="292"/>
      <c r="R664" s="292"/>
      <c r="S664" s="292"/>
      <c r="T664" s="292"/>
      <c r="U664" s="292"/>
      <c r="V664" s="292"/>
      <c r="W664" s="292"/>
      <c r="X664" s="292"/>
      <c r="Y664" s="292"/>
      <c r="Z664" s="292"/>
    </row>
    <row r="665" spans="1:26" ht="15.75" customHeight="1">
      <c r="A665" s="292"/>
      <c r="B665" s="292"/>
      <c r="C665" s="292"/>
      <c r="D665" s="292"/>
      <c r="E665" s="292"/>
      <c r="F665" s="292"/>
      <c r="G665" s="5"/>
      <c r="H665" s="292"/>
      <c r="I665" s="292"/>
      <c r="J665" s="292"/>
      <c r="K665" s="292"/>
      <c r="L665" s="292"/>
      <c r="M665" s="292"/>
      <c r="N665" s="292"/>
      <c r="O665" s="292"/>
      <c r="P665" s="292"/>
      <c r="Q665" s="292"/>
      <c r="R665" s="292"/>
      <c r="S665" s="292"/>
      <c r="T665" s="292"/>
      <c r="U665" s="292"/>
      <c r="V665" s="292"/>
      <c r="W665" s="292"/>
      <c r="X665" s="292"/>
      <c r="Y665" s="292"/>
      <c r="Z665" s="292"/>
    </row>
    <row r="666" spans="1:26" ht="15.75" customHeight="1">
      <c r="A666" s="292"/>
      <c r="B666" s="292"/>
      <c r="C666" s="292"/>
      <c r="D666" s="292"/>
      <c r="E666" s="292"/>
      <c r="F666" s="292"/>
      <c r="G666" s="5"/>
      <c r="H666" s="292"/>
      <c r="I666" s="292"/>
      <c r="J666" s="292"/>
      <c r="K666" s="292"/>
      <c r="L666" s="292"/>
      <c r="M666" s="292"/>
      <c r="N666" s="292"/>
      <c r="O666" s="292"/>
      <c r="P666" s="292"/>
      <c r="Q666" s="292"/>
      <c r="R666" s="292"/>
      <c r="S666" s="292"/>
      <c r="T666" s="292"/>
      <c r="U666" s="292"/>
      <c r="V666" s="292"/>
      <c r="W666" s="292"/>
      <c r="X666" s="292"/>
      <c r="Y666" s="292"/>
      <c r="Z666" s="292"/>
    </row>
    <row r="667" spans="1:26" ht="15.75" customHeight="1">
      <c r="A667" s="292"/>
      <c r="B667" s="292"/>
      <c r="C667" s="292"/>
      <c r="D667" s="292"/>
      <c r="E667" s="292"/>
      <c r="F667" s="292"/>
      <c r="G667" s="5"/>
      <c r="H667" s="292"/>
      <c r="I667" s="292"/>
      <c r="J667" s="292"/>
      <c r="K667" s="292"/>
      <c r="L667" s="292"/>
      <c r="M667" s="292"/>
      <c r="N667" s="292"/>
      <c r="O667" s="292"/>
      <c r="P667" s="292"/>
      <c r="Q667" s="292"/>
      <c r="R667" s="292"/>
      <c r="S667" s="292"/>
      <c r="T667" s="292"/>
      <c r="U667" s="292"/>
      <c r="V667" s="292"/>
      <c r="W667" s="292"/>
      <c r="X667" s="292"/>
      <c r="Y667" s="292"/>
      <c r="Z667" s="292"/>
    </row>
    <row r="668" spans="1:26" ht="15.75" customHeight="1">
      <c r="A668" s="292"/>
      <c r="B668" s="292"/>
      <c r="C668" s="292"/>
      <c r="D668" s="292"/>
      <c r="E668" s="292"/>
      <c r="F668" s="292"/>
      <c r="G668" s="5"/>
      <c r="H668" s="292"/>
      <c r="I668" s="292"/>
      <c r="J668" s="292"/>
      <c r="K668" s="292"/>
      <c r="L668" s="292"/>
      <c r="M668" s="292"/>
      <c r="N668" s="292"/>
      <c r="O668" s="292"/>
      <c r="P668" s="292"/>
      <c r="Q668" s="292"/>
      <c r="R668" s="292"/>
      <c r="S668" s="292"/>
      <c r="T668" s="292"/>
      <c r="U668" s="292"/>
      <c r="V668" s="292"/>
      <c r="W668" s="292"/>
      <c r="X668" s="292"/>
      <c r="Y668" s="292"/>
      <c r="Z668" s="292"/>
    </row>
    <row r="669" spans="1:26" ht="15.75" customHeight="1">
      <c r="A669" s="292"/>
      <c r="B669" s="292"/>
      <c r="C669" s="292"/>
      <c r="D669" s="292"/>
      <c r="E669" s="292"/>
      <c r="F669" s="292"/>
      <c r="G669" s="5"/>
      <c r="H669" s="292"/>
      <c r="I669" s="292"/>
      <c r="J669" s="292"/>
      <c r="K669" s="292"/>
      <c r="L669" s="292"/>
      <c r="M669" s="292"/>
      <c r="N669" s="292"/>
      <c r="O669" s="292"/>
      <c r="P669" s="292"/>
      <c r="Q669" s="292"/>
      <c r="R669" s="292"/>
      <c r="S669" s="292"/>
      <c r="T669" s="292"/>
      <c r="U669" s="292"/>
      <c r="V669" s="292"/>
      <c r="W669" s="292"/>
      <c r="X669" s="292"/>
      <c r="Y669" s="292"/>
      <c r="Z669" s="292"/>
    </row>
    <row r="670" spans="1:26" ht="15.75" customHeight="1">
      <c r="A670" s="292"/>
      <c r="B670" s="292"/>
      <c r="C670" s="292"/>
      <c r="D670" s="292"/>
      <c r="E670" s="292"/>
      <c r="F670" s="292"/>
      <c r="G670" s="5"/>
      <c r="H670" s="292"/>
      <c r="I670" s="292"/>
      <c r="J670" s="292"/>
      <c r="K670" s="292"/>
      <c r="L670" s="292"/>
      <c r="M670" s="292"/>
      <c r="N670" s="292"/>
      <c r="O670" s="292"/>
      <c r="P670" s="292"/>
      <c r="Q670" s="292"/>
      <c r="R670" s="292"/>
      <c r="S670" s="292"/>
      <c r="T670" s="292"/>
      <c r="U670" s="292"/>
      <c r="V670" s="292"/>
      <c r="W670" s="292"/>
      <c r="X670" s="292"/>
      <c r="Y670" s="292"/>
      <c r="Z670" s="292"/>
    </row>
    <row r="671" spans="1:26" ht="15.75" customHeight="1">
      <c r="A671" s="292"/>
      <c r="B671" s="292"/>
      <c r="C671" s="292"/>
      <c r="D671" s="292"/>
      <c r="E671" s="292"/>
      <c r="F671" s="292"/>
      <c r="G671" s="5"/>
      <c r="H671" s="292"/>
      <c r="I671" s="292"/>
      <c r="J671" s="292"/>
      <c r="K671" s="292"/>
      <c r="L671" s="292"/>
      <c r="M671" s="292"/>
      <c r="N671" s="292"/>
      <c r="O671" s="292"/>
      <c r="P671" s="292"/>
      <c r="Q671" s="292"/>
      <c r="R671" s="292"/>
      <c r="S671" s="292"/>
      <c r="T671" s="292"/>
      <c r="U671" s="292"/>
      <c r="V671" s="292"/>
      <c r="W671" s="292"/>
      <c r="X671" s="292"/>
      <c r="Y671" s="292"/>
      <c r="Z671" s="292"/>
    </row>
    <row r="672" spans="1:26" ht="15.75" customHeight="1">
      <c r="A672" s="292"/>
      <c r="B672" s="292"/>
      <c r="C672" s="292"/>
      <c r="D672" s="292"/>
      <c r="E672" s="292"/>
      <c r="F672" s="292"/>
      <c r="G672" s="5"/>
      <c r="H672" s="292"/>
      <c r="I672" s="292"/>
      <c r="J672" s="292"/>
      <c r="K672" s="292"/>
      <c r="L672" s="292"/>
      <c r="M672" s="292"/>
      <c r="N672" s="292"/>
      <c r="O672" s="292"/>
      <c r="P672" s="292"/>
      <c r="Q672" s="292"/>
      <c r="R672" s="292"/>
      <c r="S672" s="292"/>
      <c r="T672" s="292"/>
      <c r="U672" s="292"/>
      <c r="V672" s="292"/>
      <c r="W672" s="292"/>
      <c r="X672" s="292"/>
      <c r="Y672" s="292"/>
      <c r="Z672" s="292"/>
    </row>
    <row r="673" spans="1:26" ht="15.75" customHeight="1">
      <c r="A673" s="292"/>
      <c r="B673" s="292"/>
      <c r="C673" s="292"/>
      <c r="D673" s="292"/>
      <c r="E673" s="292"/>
      <c r="F673" s="292"/>
      <c r="G673" s="5"/>
      <c r="H673" s="292"/>
      <c r="I673" s="292"/>
      <c r="J673" s="292"/>
      <c r="K673" s="292"/>
      <c r="L673" s="292"/>
      <c r="M673" s="292"/>
      <c r="N673" s="292"/>
      <c r="O673" s="292"/>
      <c r="P673" s="292"/>
      <c r="Q673" s="292"/>
      <c r="R673" s="292"/>
      <c r="S673" s="292"/>
      <c r="T673" s="292"/>
      <c r="U673" s="292"/>
      <c r="V673" s="292"/>
      <c r="W673" s="292"/>
      <c r="X673" s="292"/>
      <c r="Y673" s="292"/>
      <c r="Z673" s="292"/>
    </row>
    <row r="674" spans="1:26" ht="15.75" customHeight="1">
      <c r="A674" s="292"/>
      <c r="B674" s="292"/>
      <c r="C674" s="292"/>
      <c r="D674" s="292"/>
      <c r="E674" s="292"/>
      <c r="F674" s="292"/>
      <c r="G674" s="5"/>
      <c r="H674" s="292"/>
      <c r="I674" s="292"/>
      <c r="J674" s="292"/>
      <c r="K674" s="292"/>
      <c r="L674" s="292"/>
      <c r="M674" s="292"/>
      <c r="N674" s="292"/>
      <c r="O674" s="292"/>
      <c r="P674" s="292"/>
      <c r="Q674" s="292"/>
      <c r="R674" s="292"/>
      <c r="S674" s="292"/>
      <c r="T674" s="292"/>
      <c r="U674" s="292"/>
      <c r="V674" s="292"/>
      <c r="W674" s="292"/>
      <c r="X674" s="292"/>
      <c r="Y674" s="292"/>
      <c r="Z674" s="292"/>
    </row>
    <row r="675" spans="1:26" ht="15.75" customHeight="1">
      <c r="A675" s="292"/>
      <c r="B675" s="292"/>
      <c r="C675" s="292"/>
      <c r="D675" s="292"/>
      <c r="E675" s="292"/>
      <c r="F675" s="292"/>
      <c r="G675" s="5"/>
      <c r="H675" s="292"/>
      <c r="I675" s="292"/>
      <c r="J675" s="292"/>
      <c r="K675" s="292"/>
      <c r="L675" s="292"/>
      <c r="M675" s="292"/>
      <c r="N675" s="292"/>
      <c r="O675" s="292"/>
      <c r="P675" s="292"/>
      <c r="Q675" s="292"/>
      <c r="R675" s="292"/>
      <c r="S675" s="292"/>
      <c r="T675" s="292"/>
      <c r="U675" s="292"/>
      <c r="V675" s="292"/>
      <c r="W675" s="292"/>
      <c r="X675" s="292"/>
      <c r="Y675" s="292"/>
      <c r="Z675" s="292"/>
    </row>
    <row r="676" spans="1:26" ht="15.75" customHeight="1">
      <c r="A676" s="292"/>
      <c r="B676" s="292"/>
      <c r="C676" s="292"/>
      <c r="D676" s="292"/>
      <c r="E676" s="292"/>
      <c r="F676" s="292"/>
      <c r="G676" s="5"/>
      <c r="H676" s="292"/>
      <c r="I676" s="292"/>
      <c r="J676" s="292"/>
      <c r="K676" s="292"/>
      <c r="L676" s="292"/>
      <c r="M676" s="292"/>
      <c r="N676" s="292"/>
      <c r="O676" s="292"/>
      <c r="P676" s="292"/>
      <c r="Q676" s="292"/>
      <c r="R676" s="292"/>
      <c r="S676" s="292"/>
      <c r="T676" s="292"/>
      <c r="U676" s="292"/>
      <c r="V676" s="292"/>
      <c r="W676" s="292"/>
      <c r="X676" s="292"/>
      <c r="Y676" s="292"/>
      <c r="Z676" s="292"/>
    </row>
    <row r="677" spans="1:26" ht="15.75" customHeight="1">
      <c r="A677" s="292"/>
      <c r="B677" s="292"/>
      <c r="C677" s="292"/>
      <c r="D677" s="292"/>
      <c r="E677" s="292"/>
      <c r="F677" s="292"/>
      <c r="G677" s="5"/>
      <c r="H677" s="292"/>
      <c r="I677" s="292"/>
      <c r="J677" s="292"/>
      <c r="K677" s="292"/>
      <c r="L677" s="292"/>
      <c r="M677" s="292"/>
      <c r="N677" s="292"/>
      <c r="O677" s="292"/>
      <c r="P677" s="292"/>
      <c r="Q677" s="292"/>
      <c r="R677" s="292"/>
      <c r="S677" s="292"/>
      <c r="T677" s="292"/>
      <c r="U677" s="292"/>
      <c r="V677" s="292"/>
      <c r="W677" s="292"/>
      <c r="X677" s="292"/>
      <c r="Y677" s="292"/>
      <c r="Z677" s="292"/>
    </row>
    <row r="678" spans="1:26" ht="15.75" customHeight="1">
      <c r="A678" s="292"/>
      <c r="B678" s="292"/>
      <c r="C678" s="292"/>
      <c r="D678" s="292"/>
      <c r="E678" s="292"/>
      <c r="F678" s="292"/>
      <c r="G678" s="5"/>
      <c r="H678" s="292"/>
      <c r="I678" s="292"/>
      <c r="J678" s="292"/>
      <c r="K678" s="292"/>
      <c r="L678" s="292"/>
      <c r="M678" s="292"/>
      <c r="N678" s="292"/>
      <c r="O678" s="292"/>
      <c r="P678" s="292"/>
      <c r="Q678" s="292"/>
      <c r="R678" s="292"/>
      <c r="S678" s="292"/>
      <c r="T678" s="292"/>
      <c r="U678" s="292"/>
      <c r="V678" s="292"/>
      <c r="W678" s="292"/>
      <c r="X678" s="292"/>
      <c r="Y678" s="292"/>
      <c r="Z678" s="292"/>
    </row>
    <row r="679" spans="1:26" ht="15.75" customHeight="1">
      <c r="A679" s="292"/>
      <c r="B679" s="292"/>
      <c r="C679" s="292"/>
      <c r="D679" s="292"/>
      <c r="E679" s="292"/>
      <c r="F679" s="292"/>
      <c r="G679" s="5"/>
      <c r="H679" s="292"/>
      <c r="I679" s="292"/>
      <c r="J679" s="292"/>
      <c r="K679" s="292"/>
      <c r="L679" s="292"/>
      <c r="M679" s="292"/>
      <c r="N679" s="292"/>
      <c r="O679" s="292"/>
      <c r="P679" s="292"/>
      <c r="Q679" s="292"/>
      <c r="R679" s="292"/>
      <c r="S679" s="292"/>
      <c r="T679" s="292"/>
      <c r="U679" s="292"/>
      <c r="V679" s="292"/>
      <c r="W679" s="292"/>
      <c r="X679" s="292"/>
      <c r="Y679" s="292"/>
      <c r="Z679" s="292"/>
    </row>
    <row r="680" spans="1:26" ht="15.75" customHeight="1">
      <c r="A680" s="292"/>
      <c r="B680" s="292"/>
      <c r="C680" s="292"/>
      <c r="D680" s="292"/>
      <c r="E680" s="292"/>
      <c r="F680" s="292"/>
      <c r="G680" s="5"/>
      <c r="H680" s="292"/>
      <c r="I680" s="292"/>
      <c r="J680" s="292"/>
      <c r="K680" s="292"/>
      <c r="L680" s="292"/>
      <c r="M680" s="292"/>
      <c r="N680" s="292"/>
      <c r="O680" s="292"/>
      <c r="P680" s="292"/>
      <c r="Q680" s="292"/>
      <c r="R680" s="292"/>
      <c r="S680" s="292"/>
      <c r="T680" s="292"/>
      <c r="U680" s="292"/>
      <c r="V680" s="292"/>
      <c r="W680" s="292"/>
      <c r="X680" s="292"/>
      <c r="Y680" s="292"/>
      <c r="Z680" s="292"/>
    </row>
    <row r="681" spans="1:26" ht="15.75" customHeight="1">
      <c r="A681" s="292"/>
      <c r="B681" s="292"/>
      <c r="C681" s="292"/>
      <c r="D681" s="292"/>
      <c r="E681" s="292"/>
      <c r="F681" s="292"/>
      <c r="G681" s="5"/>
      <c r="H681" s="292"/>
      <c r="I681" s="292"/>
      <c r="J681" s="292"/>
      <c r="K681" s="292"/>
      <c r="L681" s="292"/>
      <c r="M681" s="292"/>
      <c r="N681" s="292"/>
      <c r="O681" s="292"/>
      <c r="P681" s="292"/>
      <c r="Q681" s="292"/>
      <c r="R681" s="292"/>
      <c r="S681" s="292"/>
      <c r="T681" s="292"/>
      <c r="U681" s="292"/>
      <c r="V681" s="292"/>
      <c r="W681" s="292"/>
      <c r="X681" s="292"/>
      <c r="Y681" s="292"/>
      <c r="Z681" s="292"/>
    </row>
    <row r="682" spans="1:26" ht="15.75" customHeight="1">
      <c r="A682" s="292"/>
      <c r="B682" s="292"/>
      <c r="C682" s="292"/>
      <c r="D682" s="292"/>
      <c r="E682" s="292"/>
      <c r="F682" s="292"/>
      <c r="G682" s="5"/>
      <c r="H682" s="292"/>
      <c r="I682" s="292"/>
      <c r="J682" s="292"/>
      <c r="K682" s="292"/>
      <c r="L682" s="292"/>
      <c r="M682" s="292"/>
      <c r="N682" s="292"/>
      <c r="O682" s="292"/>
      <c r="P682" s="292"/>
      <c r="Q682" s="292"/>
      <c r="R682" s="292"/>
      <c r="S682" s="292"/>
      <c r="T682" s="292"/>
      <c r="U682" s="292"/>
      <c r="V682" s="292"/>
      <c r="W682" s="292"/>
      <c r="X682" s="292"/>
      <c r="Y682" s="292"/>
      <c r="Z682" s="292"/>
    </row>
    <row r="683" spans="1:26" ht="15.75" customHeight="1">
      <c r="A683" s="292"/>
      <c r="B683" s="292"/>
      <c r="C683" s="292"/>
      <c r="D683" s="292"/>
      <c r="E683" s="292"/>
      <c r="F683" s="292"/>
      <c r="G683" s="5"/>
      <c r="H683" s="292"/>
      <c r="I683" s="292"/>
      <c r="J683" s="292"/>
      <c r="K683" s="292"/>
      <c r="L683" s="292"/>
      <c r="M683" s="292"/>
      <c r="N683" s="292"/>
      <c r="O683" s="292"/>
      <c r="P683" s="292"/>
      <c r="Q683" s="292"/>
      <c r="R683" s="292"/>
      <c r="S683" s="292"/>
      <c r="T683" s="292"/>
      <c r="U683" s="292"/>
      <c r="V683" s="292"/>
      <c r="W683" s="292"/>
      <c r="X683" s="292"/>
      <c r="Y683" s="292"/>
      <c r="Z683" s="292"/>
    </row>
    <row r="684" spans="1:26" ht="15.75" customHeight="1">
      <c r="A684" s="292"/>
      <c r="B684" s="292"/>
      <c r="C684" s="292"/>
      <c r="D684" s="292"/>
      <c r="E684" s="292"/>
      <c r="F684" s="292"/>
      <c r="G684" s="5"/>
      <c r="H684" s="292"/>
      <c r="I684" s="292"/>
      <c r="J684" s="292"/>
      <c r="K684" s="292"/>
      <c r="L684" s="292"/>
      <c r="M684" s="292"/>
      <c r="N684" s="292"/>
      <c r="O684" s="292"/>
      <c r="P684" s="292"/>
      <c r="Q684" s="292"/>
      <c r="R684" s="292"/>
      <c r="S684" s="292"/>
      <c r="T684" s="292"/>
      <c r="U684" s="292"/>
      <c r="V684" s="292"/>
      <c r="W684" s="292"/>
      <c r="X684" s="292"/>
      <c r="Y684" s="292"/>
      <c r="Z684" s="292"/>
    </row>
    <row r="685" spans="1:26" ht="15.75" customHeight="1">
      <c r="A685" s="292"/>
      <c r="B685" s="292"/>
      <c r="C685" s="292"/>
      <c r="D685" s="292"/>
      <c r="E685" s="292"/>
      <c r="F685" s="292"/>
      <c r="G685" s="5"/>
      <c r="H685" s="292"/>
      <c r="I685" s="292"/>
      <c r="J685" s="292"/>
      <c r="K685" s="292"/>
      <c r="L685" s="292"/>
      <c r="M685" s="292"/>
      <c r="N685" s="292"/>
      <c r="O685" s="292"/>
      <c r="P685" s="292"/>
      <c r="Q685" s="292"/>
      <c r="R685" s="292"/>
      <c r="S685" s="292"/>
      <c r="T685" s="292"/>
      <c r="U685" s="292"/>
      <c r="V685" s="292"/>
      <c r="W685" s="292"/>
      <c r="X685" s="292"/>
      <c r="Y685" s="292"/>
      <c r="Z685" s="292"/>
    </row>
    <row r="686" spans="1:26" ht="15.75" customHeight="1">
      <c r="A686" s="292"/>
      <c r="B686" s="292"/>
      <c r="C686" s="292"/>
      <c r="D686" s="292"/>
      <c r="E686" s="292"/>
      <c r="F686" s="292"/>
      <c r="G686" s="5"/>
      <c r="H686" s="292"/>
      <c r="I686" s="292"/>
      <c r="J686" s="292"/>
      <c r="K686" s="292"/>
      <c r="L686" s="292"/>
      <c r="M686" s="292"/>
      <c r="N686" s="292"/>
      <c r="O686" s="292"/>
      <c r="P686" s="292"/>
      <c r="Q686" s="292"/>
      <c r="R686" s="292"/>
      <c r="S686" s="292"/>
      <c r="T686" s="292"/>
      <c r="U686" s="292"/>
      <c r="V686" s="292"/>
      <c r="W686" s="292"/>
      <c r="X686" s="292"/>
      <c r="Y686" s="292"/>
      <c r="Z686" s="292"/>
    </row>
    <row r="687" spans="1:26" ht="15.75" customHeight="1">
      <c r="A687" s="292"/>
      <c r="B687" s="292"/>
      <c r="C687" s="292"/>
      <c r="D687" s="292"/>
      <c r="E687" s="292"/>
      <c r="F687" s="292"/>
      <c r="G687" s="5"/>
      <c r="H687" s="292"/>
      <c r="I687" s="292"/>
      <c r="J687" s="292"/>
      <c r="K687" s="292"/>
      <c r="L687" s="292"/>
      <c r="M687" s="292"/>
      <c r="N687" s="292"/>
      <c r="O687" s="292"/>
      <c r="P687" s="292"/>
      <c r="Q687" s="292"/>
      <c r="R687" s="292"/>
      <c r="S687" s="292"/>
      <c r="T687" s="292"/>
      <c r="U687" s="292"/>
      <c r="V687" s="292"/>
      <c r="W687" s="292"/>
      <c r="X687" s="292"/>
      <c r="Y687" s="292"/>
      <c r="Z687" s="292"/>
    </row>
    <row r="688" spans="1:26" ht="15.75" customHeight="1">
      <c r="A688" s="292"/>
      <c r="B688" s="292"/>
      <c r="C688" s="292"/>
      <c r="D688" s="292"/>
      <c r="E688" s="292"/>
      <c r="F688" s="292"/>
      <c r="G688" s="5"/>
      <c r="H688" s="292"/>
      <c r="I688" s="292"/>
      <c r="J688" s="292"/>
      <c r="K688" s="292"/>
      <c r="L688" s="292"/>
      <c r="M688" s="292"/>
      <c r="N688" s="292"/>
      <c r="O688" s="292"/>
      <c r="P688" s="292"/>
      <c r="Q688" s="292"/>
      <c r="R688" s="292"/>
      <c r="S688" s="292"/>
      <c r="T688" s="292"/>
      <c r="U688" s="292"/>
      <c r="V688" s="292"/>
      <c r="W688" s="292"/>
      <c r="X688" s="292"/>
      <c r="Y688" s="292"/>
      <c r="Z688" s="292"/>
    </row>
    <row r="689" spans="1:26" ht="15.75" customHeight="1">
      <c r="A689" s="292"/>
      <c r="B689" s="292"/>
      <c r="C689" s="292"/>
      <c r="D689" s="292"/>
      <c r="E689" s="292"/>
      <c r="F689" s="292"/>
      <c r="G689" s="5"/>
      <c r="H689" s="292"/>
      <c r="I689" s="292"/>
      <c r="J689" s="292"/>
      <c r="K689" s="292"/>
      <c r="L689" s="292"/>
      <c r="M689" s="292"/>
      <c r="N689" s="292"/>
      <c r="O689" s="292"/>
      <c r="P689" s="292"/>
      <c r="Q689" s="292"/>
      <c r="R689" s="292"/>
      <c r="S689" s="292"/>
      <c r="T689" s="292"/>
      <c r="U689" s="292"/>
      <c r="V689" s="292"/>
      <c r="W689" s="292"/>
      <c r="X689" s="292"/>
      <c r="Y689" s="292"/>
      <c r="Z689" s="292"/>
    </row>
    <row r="690" spans="1:26" ht="15.75" customHeight="1">
      <c r="A690" s="292"/>
      <c r="B690" s="292"/>
      <c r="C690" s="292"/>
      <c r="D690" s="292"/>
      <c r="E690" s="292"/>
      <c r="F690" s="292"/>
      <c r="G690" s="5"/>
      <c r="H690" s="292"/>
      <c r="I690" s="292"/>
      <c r="J690" s="292"/>
      <c r="K690" s="292"/>
      <c r="L690" s="292"/>
      <c r="M690" s="292"/>
      <c r="N690" s="292"/>
      <c r="O690" s="292"/>
      <c r="P690" s="292"/>
      <c r="Q690" s="292"/>
      <c r="R690" s="292"/>
      <c r="S690" s="292"/>
      <c r="T690" s="292"/>
      <c r="U690" s="292"/>
      <c r="V690" s="292"/>
      <c r="W690" s="292"/>
      <c r="X690" s="292"/>
      <c r="Y690" s="292"/>
      <c r="Z690" s="292"/>
    </row>
    <row r="691" spans="1:26" ht="15.75" customHeight="1">
      <c r="A691" s="292"/>
      <c r="B691" s="292"/>
      <c r="C691" s="292"/>
      <c r="D691" s="292"/>
      <c r="E691" s="292"/>
      <c r="F691" s="292"/>
      <c r="G691" s="5"/>
      <c r="H691" s="292"/>
      <c r="I691" s="292"/>
      <c r="J691" s="292"/>
      <c r="K691" s="292"/>
      <c r="L691" s="292"/>
      <c r="M691" s="292"/>
      <c r="N691" s="292"/>
      <c r="O691" s="292"/>
      <c r="P691" s="292"/>
      <c r="Q691" s="292"/>
      <c r="R691" s="292"/>
      <c r="S691" s="292"/>
      <c r="T691" s="292"/>
      <c r="U691" s="292"/>
      <c r="V691" s="292"/>
      <c r="W691" s="292"/>
      <c r="X691" s="292"/>
      <c r="Y691" s="292"/>
      <c r="Z691" s="292"/>
    </row>
    <row r="692" spans="1:26" ht="15.75" customHeight="1">
      <c r="A692" s="292"/>
      <c r="B692" s="292"/>
      <c r="C692" s="292"/>
      <c r="D692" s="292"/>
      <c r="E692" s="292"/>
      <c r="F692" s="292"/>
      <c r="G692" s="5"/>
      <c r="H692" s="292"/>
      <c r="I692" s="292"/>
      <c r="J692" s="292"/>
      <c r="K692" s="292"/>
      <c r="L692" s="292"/>
      <c r="M692" s="292"/>
      <c r="N692" s="292"/>
      <c r="O692" s="292"/>
      <c r="P692" s="292"/>
      <c r="Q692" s="292"/>
      <c r="R692" s="292"/>
      <c r="S692" s="292"/>
      <c r="T692" s="292"/>
      <c r="U692" s="292"/>
      <c r="V692" s="292"/>
      <c r="W692" s="292"/>
      <c r="X692" s="292"/>
      <c r="Y692" s="292"/>
      <c r="Z692" s="292"/>
    </row>
    <row r="693" spans="1:26" ht="15.75" customHeight="1">
      <c r="A693" s="292"/>
      <c r="B693" s="292"/>
      <c r="C693" s="292"/>
      <c r="D693" s="292"/>
      <c r="E693" s="292"/>
      <c r="F693" s="292"/>
      <c r="G693" s="5"/>
      <c r="H693" s="292"/>
      <c r="I693" s="292"/>
      <c r="J693" s="292"/>
      <c r="K693" s="292"/>
      <c r="L693" s="292"/>
      <c r="M693" s="292"/>
      <c r="N693" s="292"/>
      <c r="O693" s="292"/>
      <c r="P693" s="292"/>
      <c r="Q693" s="292"/>
      <c r="R693" s="292"/>
      <c r="S693" s="292"/>
      <c r="T693" s="292"/>
      <c r="U693" s="292"/>
      <c r="V693" s="292"/>
      <c r="W693" s="292"/>
      <c r="X693" s="292"/>
      <c r="Y693" s="292"/>
      <c r="Z693" s="292"/>
    </row>
    <row r="694" spans="1:26" ht="15.75" customHeight="1">
      <c r="A694" s="292"/>
      <c r="B694" s="292"/>
      <c r="C694" s="292"/>
      <c r="D694" s="292"/>
      <c r="E694" s="292"/>
      <c r="F694" s="292"/>
      <c r="G694" s="5"/>
      <c r="H694" s="292"/>
      <c r="I694" s="292"/>
      <c r="J694" s="292"/>
      <c r="K694" s="292"/>
      <c r="L694" s="292"/>
      <c r="M694" s="292"/>
      <c r="N694" s="292"/>
      <c r="O694" s="292"/>
      <c r="P694" s="292"/>
      <c r="Q694" s="292"/>
      <c r="R694" s="292"/>
      <c r="S694" s="292"/>
      <c r="T694" s="292"/>
      <c r="U694" s="292"/>
      <c r="V694" s="292"/>
      <c r="W694" s="292"/>
      <c r="X694" s="292"/>
      <c r="Y694" s="292"/>
      <c r="Z694" s="292"/>
    </row>
    <row r="695" spans="1:26" ht="15.75" customHeight="1">
      <c r="A695" s="292"/>
      <c r="B695" s="292"/>
      <c r="C695" s="292"/>
      <c r="D695" s="292"/>
      <c r="E695" s="292"/>
      <c r="F695" s="292"/>
      <c r="G695" s="5"/>
      <c r="H695" s="292"/>
      <c r="I695" s="292"/>
      <c r="J695" s="292"/>
      <c r="K695" s="292"/>
      <c r="L695" s="292"/>
      <c r="M695" s="292"/>
      <c r="N695" s="292"/>
      <c r="O695" s="292"/>
      <c r="P695" s="292"/>
      <c r="Q695" s="292"/>
      <c r="R695" s="292"/>
      <c r="S695" s="292"/>
      <c r="T695" s="292"/>
      <c r="U695" s="292"/>
      <c r="V695" s="292"/>
      <c r="W695" s="292"/>
      <c r="X695" s="292"/>
      <c r="Y695" s="292"/>
      <c r="Z695" s="292"/>
    </row>
    <row r="696" spans="1:26" ht="15.75" customHeight="1">
      <c r="A696" s="292"/>
      <c r="B696" s="292"/>
      <c r="C696" s="292"/>
      <c r="D696" s="292"/>
      <c r="E696" s="292"/>
      <c r="F696" s="292"/>
      <c r="G696" s="5"/>
      <c r="H696" s="292"/>
      <c r="I696" s="292"/>
      <c r="J696" s="292"/>
      <c r="K696" s="292"/>
      <c r="L696" s="292"/>
      <c r="M696" s="292"/>
      <c r="N696" s="292"/>
      <c r="O696" s="292"/>
      <c r="P696" s="292"/>
      <c r="Q696" s="292"/>
      <c r="R696" s="292"/>
      <c r="S696" s="292"/>
      <c r="T696" s="292"/>
      <c r="U696" s="292"/>
      <c r="V696" s="292"/>
      <c r="W696" s="292"/>
      <c r="X696" s="292"/>
      <c r="Y696" s="292"/>
      <c r="Z696" s="292"/>
    </row>
    <row r="697" spans="1:26" ht="15.75" customHeight="1">
      <c r="A697" s="292"/>
      <c r="B697" s="292"/>
      <c r="C697" s="292"/>
      <c r="D697" s="292"/>
      <c r="E697" s="292"/>
      <c r="F697" s="292"/>
      <c r="G697" s="5"/>
      <c r="H697" s="292"/>
      <c r="I697" s="292"/>
      <c r="J697" s="292"/>
      <c r="K697" s="292"/>
      <c r="L697" s="292"/>
      <c r="M697" s="292"/>
      <c r="N697" s="292"/>
      <c r="O697" s="292"/>
      <c r="P697" s="292"/>
      <c r="Q697" s="292"/>
      <c r="R697" s="292"/>
      <c r="S697" s="292"/>
      <c r="T697" s="292"/>
      <c r="U697" s="292"/>
      <c r="V697" s="292"/>
      <c r="W697" s="292"/>
      <c r="X697" s="292"/>
      <c r="Y697" s="292"/>
      <c r="Z697" s="292"/>
    </row>
    <row r="698" spans="1:26" ht="15.75" customHeight="1">
      <c r="A698" s="292"/>
      <c r="B698" s="292"/>
      <c r="C698" s="292"/>
      <c r="D698" s="292"/>
      <c r="E698" s="292"/>
      <c r="F698" s="292"/>
      <c r="G698" s="5"/>
      <c r="H698" s="292"/>
      <c r="I698" s="292"/>
      <c r="J698" s="292"/>
      <c r="K698" s="292"/>
      <c r="L698" s="292"/>
      <c r="M698" s="292"/>
      <c r="N698" s="292"/>
      <c r="O698" s="292"/>
      <c r="P698" s="292"/>
      <c r="Q698" s="292"/>
      <c r="R698" s="292"/>
      <c r="S698" s="292"/>
      <c r="T698" s="292"/>
      <c r="U698" s="292"/>
      <c r="V698" s="292"/>
      <c r="W698" s="292"/>
      <c r="X698" s="292"/>
      <c r="Y698" s="292"/>
      <c r="Z698" s="292"/>
    </row>
    <row r="699" spans="1:26" ht="15.75" customHeight="1">
      <c r="A699" s="292"/>
      <c r="B699" s="292"/>
      <c r="C699" s="292"/>
      <c r="D699" s="292"/>
      <c r="E699" s="292"/>
      <c r="F699" s="292"/>
      <c r="G699" s="5"/>
      <c r="H699" s="292"/>
      <c r="I699" s="292"/>
      <c r="J699" s="292"/>
      <c r="K699" s="292"/>
      <c r="L699" s="292"/>
      <c r="M699" s="292"/>
      <c r="N699" s="292"/>
      <c r="O699" s="292"/>
      <c r="P699" s="292"/>
      <c r="Q699" s="292"/>
      <c r="R699" s="292"/>
      <c r="S699" s="292"/>
      <c r="T699" s="292"/>
      <c r="U699" s="292"/>
      <c r="V699" s="292"/>
      <c r="W699" s="292"/>
      <c r="X699" s="292"/>
      <c r="Y699" s="292"/>
      <c r="Z699" s="292"/>
    </row>
    <row r="700" spans="1:26" ht="15.75" customHeight="1">
      <c r="A700" s="292"/>
      <c r="B700" s="292"/>
      <c r="C700" s="292"/>
      <c r="D700" s="292"/>
      <c r="E700" s="292"/>
      <c r="F700" s="292"/>
      <c r="G700" s="5"/>
      <c r="H700" s="292"/>
      <c r="I700" s="292"/>
      <c r="J700" s="292"/>
      <c r="K700" s="292"/>
      <c r="L700" s="292"/>
      <c r="M700" s="292"/>
      <c r="N700" s="292"/>
      <c r="O700" s="292"/>
      <c r="P700" s="292"/>
      <c r="Q700" s="292"/>
      <c r="R700" s="292"/>
      <c r="S700" s="292"/>
      <c r="T700" s="292"/>
      <c r="U700" s="292"/>
      <c r="V700" s="292"/>
      <c r="W700" s="292"/>
      <c r="X700" s="292"/>
      <c r="Y700" s="292"/>
      <c r="Z700" s="292"/>
    </row>
    <row r="701" spans="1:26" ht="15.75" customHeight="1">
      <c r="A701" s="292"/>
      <c r="B701" s="292"/>
      <c r="C701" s="292"/>
      <c r="D701" s="292"/>
      <c r="E701" s="292"/>
      <c r="F701" s="292"/>
      <c r="G701" s="5"/>
      <c r="H701" s="292"/>
      <c r="I701" s="292"/>
      <c r="J701" s="292"/>
      <c r="K701" s="292"/>
      <c r="L701" s="292"/>
      <c r="M701" s="292"/>
      <c r="N701" s="292"/>
      <c r="O701" s="292"/>
      <c r="P701" s="292"/>
      <c r="Q701" s="292"/>
      <c r="R701" s="292"/>
      <c r="S701" s="292"/>
      <c r="T701" s="292"/>
      <c r="U701" s="292"/>
      <c r="V701" s="292"/>
      <c r="W701" s="292"/>
      <c r="X701" s="292"/>
      <c r="Y701" s="292"/>
      <c r="Z701" s="292"/>
    </row>
    <row r="702" spans="1:26" ht="15.75" customHeight="1">
      <c r="A702" s="292"/>
      <c r="B702" s="292"/>
      <c r="C702" s="292"/>
      <c r="D702" s="292"/>
      <c r="E702" s="292"/>
      <c r="F702" s="292"/>
      <c r="G702" s="5"/>
      <c r="H702" s="292"/>
      <c r="I702" s="292"/>
      <c r="J702" s="292"/>
      <c r="K702" s="292"/>
      <c r="L702" s="292"/>
      <c r="M702" s="292"/>
      <c r="N702" s="292"/>
      <c r="O702" s="292"/>
      <c r="P702" s="292"/>
      <c r="Q702" s="292"/>
      <c r="R702" s="292"/>
      <c r="S702" s="292"/>
      <c r="T702" s="292"/>
      <c r="U702" s="292"/>
      <c r="V702" s="292"/>
      <c r="W702" s="292"/>
      <c r="X702" s="292"/>
      <c r="Y702" s="292"/>
      <c r="Z702" s="292"/>
    </row>
    <row r="703" spans="1:26" ht="15.75" customHeight="1">
      <c r="A703" s="292"/>
      <c r="B703" s="292"/>
      <c r="C703" s="292"/>
      <c r="D703" s="292"/>
      <c r="E703" s="292"/>
      <c r="F703" s="292"/>
      <c r="G703" s="5"/>
      <c r="H703" s="292"/>
      <c r="I703" s="292"/>
      <c r="J703" s="292"/>
      <c r="K703" s="292"/>
      <c r="L703" s="292"/>
      <c r="M703" s="292"/>
      <c r="N703" s="292"/>
      <c r="O703" s="292"/>
      <c r="P703" s="292"/>
      <c r="Q703" s="292"/>
      <c r="R703" s="292"/>
      <c r="S703" s="292"/>
      <c r="T703" s="292"/>
      <c r="U703" s="292"/>
      <c r="V703" s="292"/>
      <c r="W703" s="292"/>
      <c r="X703" s="292"/>
      <c r="Y703" s="292"/>
      <c r="Z703" s="292"/>
    </row>
    <row r="704" spans="1:26" ht="15.75" customHeight="1">
      <c r="A704" s="292"/>
      <c r="B704" s="292"/>
      <c r="C704" s="292"/>
      <c r="D704" s="292"/>
      <c r="E704" s="292"/>
      <c r="F704" s="292"/>
      <c r="G704" s="5"/>
      <c r="H704" s="292"/>
      <c r="I704" s="292"/>
      <c r="J704" s="292"/>
      <c r="K704" s="292"/>
      <c r="L704" s="292"/>
      <c r="M704" s="292"/>
      <c r="N704" s="292"/>
      <c r="O704" s="292"/>
      <c r="P704" s="292"/>
      <c r="Q704" s="292"/>
      <c r="R704" s="292"/>
      <c r="S704" s="292"/>
      <c r="T704" s="292"/>
      <c r="U704" s="292"/>
      <c r="V704" s="292"/>
      <c r="W704" s="292"/>
      <c r="X704" s="292"/>
      <c r="Y704" s="292"/>
      <c r="Z704" s="292"/>
    </row>
    <row r="705" spans="1:26" ht="15.75" customHeight="1">
      <c r="A705" s="292"/>
      <c r="B705" s="292"/>
      <c r="C705" s="292"/>
      <c r="D705" s="292"/>
      <c r="E705" s="292"/>
      <c r="F705" s="292"/>
      <c r="G705" s="5"/>
      <c r="H705" s="292"/>
      <c r="I705" s="292"/>
      <c r="J705" s="292"/>
      <c r="K705" s="292"/>
      <c r="L705" s="292"/>
      <c r="M705" s="292"/>
      <c r="N705" s="292"/>
      <c r="O705" s="292"/>
      <c r="P705" s="292"/>
      <c r="Q705" s="292"/>
      <c r="R705" s="292"/>
      <c r="S705" s="292"/>
      <c r="T705" s="292"/>
      <c r="U705" s="292"/>
      <c r="V705" s="292"/>
      <c r="W705" s="292"/>
      <c r="X705" s="292"/>
      <c r="Y705" s="292"/>
      <c r="Z705" s="292"/>
    </row>
    <row r="706" spans="1:26" ht="15.75" customHeight="1">
      <c r="A706" s="292"/>
      <c r="B706" s="292"/>
      <c r="C706" s="292"/>
      <c r="D706" s="292"/>
      <c r="E706" s="292"/>
      <c r="F706" s="292"/>
      <c r="G706" s="5"/>
      <c r="H706" s="292"/>
      <c r="I706" s="292"/>
      <c r="J706" s="292"/>
      <c r="K706" s="292"/>
      <c r="L706" s="292"/>
      <c r="M706" s="292"/>
      <c r="N706" s="292"/>
      <c r="O706" s="292"/>
      <c r="P706" s="292"/>
      <c r="Q706" s="292"/>
      <c r="R706" s="292"/>
      <c r="S706" s="292"/>
      <c r="T706" s="292"/>
      <c r="U706" s="292"/>
      <c r="V706" s="292"/>
      <c r="W706" s="292"/>
      <c r="X706" s="292"/>
      <c r="Y706" s="292"/>
      <c r="Z706" s="292"/>
    </row>
    <row r="707" spans="1:26" ht="15.75" customHeight="1">
      <c r="A707" s="292"/>
      <c r="B707" s="292"/>
      <c r="C707" s="292"/>
      <c r="D707" s="292"/>
      <c r="E707" s="292"/>
      <c r="F707" s="292"/>
      <c r="G707" s="5"/>
      <c r="H707" s="292"/>
      <c r="I707" s="292"/>
      <c r="J707" s="292"/>
      <c r="K707" s="292"/>
      <c r="L707" s="292"/>
      <c r="M707" s="292"/>
      <c r="N707" s="292"/>
      <c r="O707" s="292"/>
      <c r="P707" s="292"/>
      <c r="Q707" s="292"/>
      <c r="R707" s="292"/>
      <c r="S707" s="292"/>
      <c r="T707" s="292"/>
      <c r="U707" s="292"/>
      <c r="V707" s="292"/>
      <c r="W707" s="292"/>
      <c r="X707" s="292"/>
      <c r="Y707" s="292"/>
      <c r="Z707" s="292"/>
    </row>
    <row r="708" spans="1:26" ht="15.75" customHeight="1">
      <c r="A708" s="292"/>
      <c r="B708" s="292"/>
      <c r="C708" s="292"/>
      <c r="D708" s="292"/>
      <c r="E708" s="292"/>
      <c r="F708" s="292"/>
      <c r="G708" s="5"/>
      <c r="H708" s="292"/>
      <c r="I708" s="292"/>
      <c r="J708" s="292"/>
      <c r="K708" s="292"/>
      <c r="L708" s="292"/>
      <c r="M708" s="292"/>
      <c r="N708" s="292"/>
      <c r="O708" s="292"/>
      <c r="P708" s="292"/>
      <c r="Q708" s="292"/>
      <c r="R708" s="292"/>
      <c r="S708" s="292"/>
      <c r="T708" s="292"/>
      <c r="U708" s="292"/>
      <c r="V708" s="292"/>
      <c r="W708" s="292"/>
      <c r="X708" s="292"/>
      <c r="Y708" s="292"/>
      <c r="Z708" s="292"/>
    </row>
    <row r="709" spans="1:26" ht="15.75" customHeight="1">
      <c r="A709" s="292"/>
      <c r="B709" s="292"/>
      <c r="C709" s="292"/>
      <c r="D709" s="292"/>
      <c r="E709" s="292"/>
      <c r="F709" s="292"/>
      <c r="G709" s="5"/>
      <c r="H709" s="292"/>
      <c r="I709" s="292"/>
      <c r="J709" s="292"/>
      <c r="K709" s="292"/>
      <c r="L709" s="292"/>
      <c r="M709" s="292"/>
      <c r="N709" s="292"/>
      <c r="O709" s="292"/>
      <c r="P709" s="292"/>
      <c r="Q709" s="292"/>
      <c r="R709" s="292"/>
      <c r="S709" s="292"/>
      <c r="T709" s="292"/>
      <c r="U709" s="292"/>
      <c r="V709" s="292"/>
      <c r="W709" s="292"/>
      <c r="X709" s="292"/>
      <c r="Y709" s="292"/>
      <c r="Z709" s="292"/>
    </row>
    <row r="710" spans="1:26" ht="15.75" customHeight="1">
      <c r="A710" s="292"/>
      <c r="B710" s="292"/>
      <c r="C710" s="292"/>
      <c r="D710" s="292"/>
      <c r="E710" s="292"/>
      <c r="F710" s="292"/>
      <c r="G710" s="5"/>
      <c r="H710" s="292"/>
      <c r="I710" s="292"/>
      <c r="J710" s="292"/>
      <c r="K710" s="292"/>
      <c r="L710" s="292"/>
      <c r="M710" s="292"/>
      <c r="N710" s="292"/>
      <c r="O710" s="292"/>
      <c r="P710" s="292"/>
      <c r="Q710" s="292"/>
      <c r="R710" s="292"/>
      <c r="S710" s="292"/>
      <c r="T710" s="292"/>
      <c r="U710" s="292"/>
      <c r="V710" s="292"/>
      <c r="W710" s="292"/>
      <c r="X710" s="292"/>
      <c r="Y710" s="292"/>
      <c r="Z710" s="292"/>
    </row>
    <row r="711" spans="1:26" ht="15.75" customHeight="1">
      <c r="A711" s="292"/>
      <c r="B711" s="292"/>
      <c r="C711" s="292"/>
      <c r="D711" s="292"/>
      <c r="E711" s="292"/>
      <c r="F711" s="292"/>
      <c r="G711" s="5"/>
      <c r="H711" s="292"/>
      <c r="I711" s="292"/>
      <c r="J711" s="292"/>
      <c r="K711" s="292"/>
      <c r="L711" s="292"/>
      <c r="M711" s="292"/>
      <c r="N711" s="292"/>
      <c r="O711" s="292"/>
      <c r="P711" s="292"/>
      <c r="Q711" s="292"/>
      <c r="R711" s="292"/>
      <c r="S711" s="292"/>
      <c r="T711" s="292"/>
      <c r="U711" s="292"/>
      <c r="V711" s="292"/>
      <c r="W711" s="292"/>
      <c r="X711" s="292"/>
      <c r="Y711" s="292"/>
      <c r="Z711" s="292"/>
    </row>
    <row r="712" spans="1:26" ht="15.75" customHeight="1">
      <c r="A712" s="292"/>
      <c r="B712" s="292"/>
      <c r="C712" s="292"/>
      <c r="D712" s="292"/>
      <c r="E712" s="292"/>
      <c r="F712" s="292"/>
      <c r="G712" s="5"/>
      <c r="H712" s="292"/>
      <c r="I712" s="292"/>
      <c r="J712" s="292"/>
      <c r="K712" s="292"/>
      <c r="L712" s="292"/>
      <c r="M712" s="292"/>
      <c r="N712" s="292"/>
      <c r="O712" s="292"/>
      <c r="P712" s="292"/>
      <c r="Q712" s="292"/>
      <c r="R712" s="292"/>
      <c r="S712" s="292"/>
      <c r="T712" s="292"/>
      <c r="U712" s="292"/>
      <c r="V712" s="292"/>
      <c r="W712" s="292"/>
      <c r="X712" s="292"/>
      <c r="Y712" s="292"/>
      <c r="Z712" s="292"/>
    </row>
    <row r="713" spans="1:26" ht="15.75" customHeight="1">
      <c r="A713" s="292"/>
      <c r="B713" s="292"/>
      <c r="C713" s="292"/>
      <c r="D713" s="292"/>
      <c r="E713" s="292"/>
      <c r="F713" s="292"/>
      <c r="G713" s="5"/>
      <c r="H713" s="292"/>
      <c r="I713" s="292"/>
      <c r="J713" s="292"/>
      <c r="K713" s="292"/>
      <c r="L713" s="292"/>
      <c r="M713" s="292"/>
      <c r="N713" s="292"/>
      <c r="O713" s="292"/>
      <c r="P713" s="292"/>
      <c r="Q713" s="292"/>
      <c r="R713" s="292"/>
      <c r="S713" s="292"/>
      <c r="T713" s="292"/>
      <c r="U713" s="292"/>
      <c r="V713" s="292"/>
      <c r="W713" s="292"/>
      <c r="X713" s="292"/>
      <c r="Y713" s="292"/>
      <c r="Z713" s="292"/>
    </row>
    <row r="714" spans="1:26" ht="15.75" customHeight="1">
      <c r="A714" s="292"/>
      <c r="B714" s="292"/>
      <c r="C714" s="292"/>
      <c r="D714" s="292"/>
      <c r="E714" s="292"/>
      <c r="F714" s="292"/>
      <c r="G714" s="5"/>
      <c r="H714" s="292"/>
      <c r="I714" s="292"/>
      <c r="J714" s="292"/>
      <c r="K714" s="292"/>
      <c r="L714" s="292"/>
      <c r="M714" s="292"/>
      <c r="N714" s="292"/>
      <c r="O714" s="292"/>
      <c r="P714" s="292"/>
      <c r="Q714" s="292"/>
      <c r="R714" s="292"/>
      <c r="S714" s="292"/>
      <c r="T714" s="292"/>
      <c r="U714" s="292"/>
      <c r="V714" s="292"/>
      <c r="W714" s="292"/>
      <c r="X714" s="292"/>
      <c r="Y714" s="292"/>
      <c r="Z714" s="292"/>
    </row>
    <row r="715" spans="1:26" ht="15.75" customHeight="1">
      <c r="A715" s="292"/>
      <c r="B715" s="292"/>
      <c r="C715" s="292"/>
      <c r="D715" s="292"/>
      <c r="E715" s="292"/>
      <c r="F715" s="292"/>
      <c r="G715" s="5"/>
      <c r="H715" s="292"/>
      <c r="I715" s="292"/>
      <c r="J715" s="292"/>
      <c r="K715" s="292"/>
      <c r="L715" s="292"/>
      <c r="M715" s="292"/>
      <c r="N715" s="292"/>
      <c r="O715" s="292"/>
      <c r="P715" s="292"/>
      <c r="Q715" s="292"/>
      <c r="R715" s="292"/>
      <c r="S715" s="292"/>
      <c r="T715" s="292"/>
      <c r="U715" s="292"/>
      <c r="V715" s="292"/>
      <c r="W715" s="292"/>
      <c r="X715" s="292"/>
      <c r="Y715" s="292"/>
      <c r="Z715" s="292"/>
    </row>
    <row r="716" spans="1:26" ht="15.75" customHeight="1">
      <c r="A716" s="292"/>
      <c r="B716" s="292"/>
      <c r="C716" s="292"/>
      <c r="D716" s="292"/>
      <c r="E716" s="292"/>
      <c r="F716" s="292"/>
      <c r="G716" s="5"/>
      <c r="H716" s="292"/>
      <c r="I716" s="292"/>
      <c r="J716" s="292"/>
      <c r="K716" s="292"/>
      <c r="L716" s="292"/>
      <c r="M716" s="292"/>
      <c r="N716" s="292"/>
      <c r="O716" s="292"/>
      <c r="P716" s="292"/>
      <c r="Q716" s="292"/>
      <c r="R716" s="292"/>
      <c r="S716" s="292"/>
      <c r="T716" s="292"/>
      <c r="U716" s="292"/>
      <c r="V716" s="292"/>
      <c r="W716" s="292"/>
      <c r="X716" s="292"/>
      <c r="Y716" s="292"/>
      <c r="Z716" s="292"/>
    </row>
    <row r="717" spans="1:26" ht="15.75" customHeight="1">
      <c r="A717" s="292"/>
      <c r="B717" s="292"/>
      <c r="C717" s="292"/>
      <c r="D717" s="292"/>
      <c r="E717" s="292"/>
      <c r="F717" s="292"/>
      <c r="G717" s="5"/>
      <c r="H717" s="292"/>
      <c r="I717" s="292"/>
      <c r="J717" s="292"/>
      <c r="K717" s="292"/>
      <c r="L717" s="292"/>
      <c r="M717" s="292"/>
      <c r="N717" s="292"/>
      <c r="O717" s="292"/>
      <c r="P717" s="292"/>
      <c r="Q717" s="292"/>
      <c r="R717" s="292"/>
      <c r="S717" s="292"/>
      <c r="T717" s="292"/>
      <c r="U717" s="292"/>
      <c r="V717" s="292"/>
      <c r="W717" s="292"/>
      <c r="X717" s="292"/>
      <c r="Y717" s="292"/>
      <c r="Z717" s="292"/>
    </row>
    <row r="718" spans="1:26" ht="15.75" customHeight="1">
      <c r="A718" s="292"/>
      <c r="B718" s="292"/>
      <c r="C718" s="292"/>
      <c r="D718" s="292"/>
      <c r="E718" s="292"/>
      <c r="F718" s="292"/>
      <c r="G718" s="5"/>
      <c r="H718" s="292"/>
      <c r="I718" s="292"/>
      <c r="J718" s="292"/>
      <c r="K718" s="292"/>
      <c r="L718" s="292"/>
      <c r="M718" s="292"/>
      <c r="N718" s="292"/>
      <c r="O718" s="292"/>
      <c r="P718" s="292"/>
      <c r="Q718" s="292"/>
      <c r="R718" s="292"/>
      <c r="S718" s="292"/>
      <c r="T718" s="292"/>
      <c r="U718" s="292"/>
      <c r="V718" s="292"/>
      <c r="W718" s="292"/>
      <c r="X718" s="292"/>
      <c r="Y718" s="292"/>
      <c r="Z718" s="292"/>
    </row>
    <row r="719" spans="1:26" ht="15.75" customHeight="1">
      <c r="A719" s="292"/>
      <c r="B719" s="292"/>
      <c r="C719" s="292"/>
      <c r="D719" s="292"/>
      <c r="E719" s="292"/>
      <c r="F719" s="292"/>
      <c r="G719" s="5"/>
      <c r="H719" s="292"/>
      <c r="I719" s="292"/>
      <c r="J719" s="292"/>
      <c r="K719" s="292"/>
      <c r="L719" s="292"/>
      <c r="M719" s="292"/>
      <c r="N719" s="292"/>
      <c r="O719" s="292"/>
      <c r="P719" s="292"/>
      <c r="Q719" s="292"/>
      <c r="R719" s="292"/>
      <c r="S719" s="292"/>
      <c r="T719" s="292"/>
      <c r="U719" s="292"/>
      <c r="V719" s="292"/>
      <c r="W719" s="292"/>
      <c r="X719" s="292"/>
      <c r="Y719" s="292"/>
      <c r="Z719" s="292"/>
    </row>
    <row r="720" spans="1:26" ht="15.75" customHeight="1">
      <c r="A720" s="292"/>
      <c r="B720" s="292"/>
      <c r="C720" s="292"/>
      <c r="D720" s="292"/>
      <c r="E720" s="292"/>
      <c r="F720" s="292"/>
      <c r="G720" s="5"/>
      <c r="H720" s="292"/>
      <c r="I720" s="292"/>
      <c r="J720" s="292"/>
      <c r="K720" s="292"/>
      <c r="L720" s="292"/>
      <c r="M720" s="292"/>
      <c r="N720" s="292"/>
      <c r="O720" s="292"/>
      <c r="P720" s="292"/>
      <c r="Q720" s="292"/>
      <c r="R720" s="292"/>
      <c r="S720" s="292"/>
      <c r="T720" s="292"/>
      <c r="U720" s="292"/>
      <c r="V720" s="292"/>
      <c r="W720" s="292"/>
      <c r="X720" s="292"/>
      <c r="Y720" s="292"/>
      <c r="Z720" s="292"/>
    </row>
    <row r="721" spans="1:26" ht="15.75" customHeight="1">
      <c r="A721" s="292"/>
      <c r="B721" s="292"/>
      <c r="C721" s="292"/>
      <c r="D721" s="292"/>
      <c r="E721" s="292"/>
      <c r="F721" s="292"/>
      <c r="G721" s="5"/>
      <c r="H721" s="292"/>
      <c r="I721" s="292"/>
      <c r="J721" s="292"/>
      <c r="K721" s="292"/>
      <c r="L721" s="292"/>
      <c r="M721" s="292"/>
      <c r="N721" s="292"/>
      <c r="O721" s="292"/>
      <c r="P721" s="292"/>
      <c r="Q721" s="292"/>
      <c r="R721" s="292"/>
      <c r="S721" s="292"/>
      <c r="T721" s="292"/>
      <c r="U721" s="292"/>
      <c r="V721" s="292"/>
      <c r="W721" s="292"/>
      <c r="X721" s="292"/>
      <c r="Y721" s="292"/>
      <c r="Z721" s="292"/>
    </row>
    <row r="722" spans="1:26" ht="15.75" customHeight="1">
      <c r="A722" s="292"/>
      <c r="B722" s="292"/>
      <c r="C722" s="292"/>
      <c r="D722" s="292"/>
      <c r="E722" s="292"/>
      <c r="F722" s="292"/>
      <c r="G722" s="5"/>
      <c r="H722" s="292"/>
      <c r="I722" s="292"/>
      <c r="J722" s="292"/>
      <c r="K722" s="292"/>
      <c r="L722" s="292"/>
      <c r="M722" s="292"/>
      <c r="N722" s="292"/>
      <c r="O722" s="292"/>
      <c r="P722" s="292"/>
      <c r="Q722" s="292"/>
      <c r="R722" s="292"/>
      <c r="S722" s="292"/>
      <c r="T722" s="292"/>
      <c r="U722" s="292"/>
      <c r="V722" s="292"/>
      <c r="W722" s="292"/>
      <c r="X722" s="292"/>
      <c r="Y722" s="292"/>
      <c r="Z722" s="292"/>
    </row>
    <row r="723" spans="1:26" ht="15.75" customHeight="1">
      <c r="A723" s="292"/>
      <c r="B723" s="292"/>
      <c r="C723" s="292"/>
      <c r="D723" s="292"/>
      <c r="E723" s="292"/>
      <c r="F723" s="292"/>
      <c r="G723" s="5"/>
      <c r="H723" s="292"/>
      <c r="I723" s="292"/>
      <c r="J723" s="292"/>
      <c r="K723" s="292"/>
      <c r="L723" s="292"/>
      <c r="M723" s="292"/>
      <c r="N723" s="292"/>
      <c r="O723" s="292"/>
      <c r="P723" s="292"/>
      <c r="Q723" s="292"/>
      <c r="R723" s="292"/>
      <c r="S723" s="292"/>
      <c r="T723" s="292"/>
      <c r="U723" s="292"/>
      <c r="V723" s="292"/>
      <c r="W723" s="292"/>
      <c r="X723" s="292"/>
      <c r="Y723" s="292"/>
      <c r="Z723" s="292"/>
    </row>
    <row r="724" spans="1:26" ht="15.75" customHeight="1">
      <c r="A724" s="292"/>
      <c r="B724" s="292"/>
      <c r="C724" s="292"/>
      <c r="D724" s="292"/>
      <c r="E724" s="292"/>
      <c r="F724" s="292"/>
      <c r="G724" s="5"/>
      <c r="H724" s="292"/>
      <c r="I724" s="292"/>
      <c r="J724" s="292"/>
      <c r="K724" s="292"/>
      <c r="L724" s="292"/>
      <c r="M724" s="292"/>
      <c r="N724" s="292"/>
      <c r="O724" s="292"/>
      <c r="P724" s="292"/>
      <c r="Q724" s="292"/>
      <c r="R724" s="292"/>
      <c r="S724" s="292"/>
      <c r="T724" s="292"/>
      <c r="U724" s="292"/>
      <c r="V724" s="292"/>
      <c r="W724" s="292"/>
      <c r="X724" s="292"/>
      <c r="Y724" s="292"/>
      <c r="Z724" s="292"/>
    </row>
    <row r="725" spans="1:26" ht="15.75" customHeight="1">
      <c r="A725" s="292"/>
      <c r="B725" s="292"/>
      <c r="C725" s="292"/>
      <c r="D725" s="292"/>
      <c r="E725" s="292"/>
      <c r="F725" s="292"/>
      <c r="G725" s="5"/>
      <c r="H725" s="292"/>
      <c r="I725" s="292"/>
      <c r="J725" s="292"/>
      <c r="K725" s="292"/>
      <c r="L725" s="292"/>
      <c r="M725" s="292"/>
      <c r="N725" s="292"/>
      <c r="O725" s="292"/>
      <c r="P725" s="292"/>
      <c r="Q725" s="292"/>
      <c r="R725" s="292"/>
      <c r="S725" s="292"/>
      <c r="T725" s="292"/>
      <c r="U725" s="292"/>
      <c r="V725" s="292"/>
      <c r="W725" s="292"/>
      <c r="X725" s="292"/>
      <c r="Y725" s="292"/>
      <c r="Z725" s="292"/>
    </row>
    <row r="726" spans="1:26" ht="15.75" customHeight="1">
      <c r="A726" s="292"/>
      <c r="B726" s="292"/>
      <c r="C726" s="292"/>
      <c r="D726" s="292"/>
      <c r="E726" s="292"/>
      <c r="F726" s="292"/>
      <c r="G726" s="5"/>
      <c r="H726" s="292"/>
      <c r="I726" s="292"/>
      <c r="J726" s="292"/>
      <c r="K726" s="292"/>
      <c r="L726" s="292"/>
      <c r="M726" s="292"/>
      <c r="N726" s="292"/>
      <c r="O726" s="292"/>
      <c r="P726" s="292"/>
      <c r="Q726" s="292"/>
      <c r="R726" s="292"/>
      <c r="S726" s="292"/>
      <c r="T726" s="292"/>
      <c r="U726" s="292"/>
      <c r="V726" s="292"/>
      <c r="W726" s="292"/>
      <c r="X726" s="292"/>
      <c r="Y726" s="292"/>
      <c r="Z726" s="292"/>
    </row>
    <row r="727" spans="1:26" ht="15.75" customHeight="1">
      <c r="A727" s="292"/>
      <c r="B727" s="292"/>
      <c r="C727" s="292"/>
      <c r="D727" s="292"/>
      <c r="E727" s="292"/>
      <c r="F727" s="292"/>
      <c r="G727" s="5"/>
      <c r="H727" s="292"/>
      <c r="I727" s="292"/>
      <c r="J727" s="292"/>
      <c r="K727" s="292"/>
      <c r="L727" s="292"/>
      <c r="M727" s="292"/>
      <c r="N727" s="292"/>
      <c r="O727" s="292"/>
      <c r="P727" s="292"/>
      <c r="Q727" s="292"/>
      <c r="R727" s="292"/>
      <c r="S727" s="292"/>
      <c r="T727" s="292"/>
      <c r="U727" s="292"/>
      <c r="V727" s="292"/>
      <c r="W727" s="292"/>
      <c r="X727" s="292"/>
      <c r="Y727" s="292"/>
      <c r="Z727" s="292"/>
    </row>
    <row r="728" spans="1:26" ht="15.75" customHeight="1">
      <c r="A728" s="292"/>
      <c r="B728" s="292"/>
      <c r="C728" s="292"/>
      <c r="D728" s="292"/>
      <c r="E728" s="292"/>
      <c r="F728" s="292"/>
      <c r="G728" s="5"/>
      <c r="H728" s="292"/>
      <c r="I728" s="292"/>
      <c r="J728" s="292"/>
      <c r="K728" s="292"/>
      <c r="L728" s="292"/>
      <c r="M728" s="292"/>
      <c r="N728" s="292"/>
      <c r="O728" s="292"/>
      <c r="P728" s="292"/>
      <c r="Q728" s="292"/>
      <c r="R728" s="292"/>
      <c r="S728" s="292"/>
      <c r="T728" s="292"/>
      <c r="U728" s="292"/>
      <c r="V728" s="292"/>
      <c r="W728" s="292"/>
      <c r="X728" s="292"/>
      <c r="Y728" s="292"/>
      <c r="Z728" s="292"/>
    </row>
    <row r="729" spans="1:26" ht="15.75" customHeight="1">
      <c r="A729" s="292"/>
      <c r="B729" s="292"/>
      <c r="C729" s="292"/>
      <c r="D729" s="292"/>
      <c r="E729" s="292"/>
      <c r="F729" s="292"/>
      <c r="G729" s="5"/>
      <c r="H729" s="292"/>
      <c r="I729" s="292"/>
      <c r="J729" s="292"/>
      <c r="K729" s="292"/>
      <c r="L729" s="292"/>
      <c r="M729" s="292"/>
      <c r="N729" s="292"/>
      <c r="O729" s="292"/>
      <c r="P729" s="292"/>
      <c r="Q729" s="292"/>
      <c r="R729" s="292"/>
      <c r="S729" s="292"/>
      <c r="T729" s="292"/>
      <c r="U729" s="292"/>
      <c r="V729" s="292"/>
      <c r="W729" s="292"/>
      <c r="X729" s="292"/>
      <c r="Y729" s="292"/>
      <c r="Z729" s="292"/>
    </row>
    <row r="730" spans="1:26" ht="15.75" customHeight="1">
      <c r="A730" s="292"/>
      <c r="B730" s="292"/>
      <c r="C730" s="292"/>
      <c r="D730" s="292"/>
      <c r="E730" s="292"/>
      <c r="F730" s="292"/>
      <c r="G730" s="5"/>
      <c r="H730" s="292"/>
      <c r="I730" s="292"/>
      <c r="J730" s="292"/>
      <c r="K730" s="292"/>
      <c r="L730" s="292"/>
      <c r="M730" s="292"/>
      <c r="N730" s="292"/>
      <c r="O730" s="292"/>
      <c r="P730" s="292"/>
      <c r="Q730" s="292"/>
      <c r="R730" s="292"/>
      <c r="S730" s="292"/>
      <c r="T730" s="292"/>
      <c r="U730" s="292"/>
      <c r="V730" s="292"/>
      <c r="W730" s="292"/>
      <c r="X730" s="292"/>
      <c r="Y730" s="292"/>
      <c r="Z730" s="292"/>
    </row>
    <row r="731" spans="1:26" ht="15.75" customHeight="1">
      <c r="A731" s="292"/>
      <c r="B731" s="292"/>
      <c r="C731" s="292"/>
      <c r="D731" s="292"/>
      <c r="E731" s="292"/>
      <c r="F731" s="292"/>
      <c r="G731" s="5"/>
      <c r="H731" s="292"/>
      <c r="I731" s="292"/>
      <c r="J731" s="292"/>
      <c r="K731" s="292"/>
      <c r="L731" s="292"/>
      <c r="M731" s="292"/>
      <c r="N731" s="292"/>
      <c r="O731" s="292"/>
      <c r="P731" s="292"/>
      <c r="Q731" s="292"/>
      <c r="R731" s="292"/>
      <c r="S731" s="292"/>
      <c r="T731" s="292"/>
      <c r="U731" s="292"/>
      <c r="V731" s="292"/>
      <c r="W731" s="292"/>
      <c r="X731" s="292"/>
      <c r="Y731" s="292"/>
      <c r="Z731" s="292"/>
    </row>
    <row r="732" spans="1:26" ht="15.75" customHeight="1">
      <c r="A732" s="292"/>
      <c r="B732" s="292"/>
      <c r="C732" s="292"/>
      <c r="D732" s="292"/>
      <c r="E732" s="292"/>
      <c r="F732" s="292"/>
      <c r="G732" s="5"/>
      <c r="H732" s="292"/>
      <c r="I732" s="292"/>
      <c r="J732" s="292"/>
      <c r="K732" s="292"/>
      <c r="L732" s="292"/>
      <c r="M732" s="292"/>
      <c r="N732" s="292"/>
      <c r="O732" s="292"/>
      <c r="P732" s="292"/>
      <c r="Q732" s="292"/>
      <c r="R732" s="292"/>
      <c r="S732" s="292"/>
      <c r="T732" s="292"/>
      <c r="U732" s="292"/>
      <c r="V732" s="292"/>
      <c r="W732" s="292"/>
      <c r="X732" s="292"/>
      <c r="Y732" s="292"/>
      <c r="Z732" s="292"/>
    </row>
    <row r="733" spans="1:26" ht="15.75" customHeight="1">
      <c r="A733" s="292"/>
      <c r="B733" s="292"/>
      <c r="C733" s="292"/>
      <c r="D733" s="292"/>
      <c r="E733" s="292"/>
      <c r="F733" s="292"/>
      <c r="G733" s="5"/>
      <c r="H733" s="292"/>
      <c r="I733" s="292"/>
      <c r="J733" s="292"/>
      <c r="K733" s="292"/>
      <c r="L733" s="292"/>
      <c r="M733" s="292"/>
      <c r="N733" s="292"/>
      <c r="O733" s="292"/>
      <c r="P733" s="292"/>
      <c r="Q733" s="292"/>
      <c r="R733" s="292"/>
      <c r="S733" s="292"/>
      <c r="T733" s="292"/>
      <c r="U733" s="292"/>
      <c r="V733" s="292"/>
      <c r="W733" s="292"/>
      <c r="X733" s="292"/>
      <c r="Y733" s="292"/>
      <c r="Z733" s="292"/>
    </row>
    <row r="734" spans="1:26" ht="15.75" customHeight="1">
      <c r="A734" s="292"/>
      <c r="B734" s="292"/>
      <c r="C734" s="292"/>
      <c r="D734" s="292"/>
      <c r="E734" s="292"/>
      <c r="F734" s="292"/>
      <c r="G734" s="5"/>
      <c r="H734" s="292"/>
      <c r="I734" s="292"/>
      <c r="J734" s="292"/>
      <c r="K734" s="292"/>
      <c r="L734" s="292"/>
      <c r="M734" s="292"/>
      <c r="N734" s="292"/>
      <c r="O734" s="292"/>
      <c r="P734" s="292"/>
      <c r="Q734" s="292"/>
      <c r="R734" s="292"/>
      <c r="S734" s="292"/>
      <c r="T734" s="292"/>
      <c r="U734" s="292"/>
      <c r="V734" s="292"/>
      <c r="W734" s="292"/>
      <c r="X734" s="292"/>
      <c r="Y734" s="292"/>
      <c r="Z734" s="292"/>
    </row>
    <row r="735" spans="1:26" ht="15.75" customHeight="1">
      <c r="A735" s="292"/>
      <c r="B735" s="292"/>
      <c r="C735" s="292"/>
      <c r="D735" s="292"/>
      <c r="E735" s="292"/>
      <c r="F735" s="292"/>
      <c r="G735" s="5"/>
      <c r="H735" s="292"/>
      <c r="I735" s="292"/>
      <c r="J735" s="292"/>
      <c r="K735" s="292"/>
      <c r="L735" s="292"/>
      <c r="M735" s="292"/>
      <c r="N735" s="292"/>
      <c r="O735" s="292"/>
      <c r="P735" s="292"/>
      <c r="Q735" s="292"/>
      <c r="R735" s="292"/>
      <c r="S735" s="292"/>
      <c r="T735" s="292"/>
      <c r="U735" s="292"/>
      <c r="V735" s="292"/>
      <c r="W735" s="292"/>
      <c r="X735" s="292"/>
      <c r="Y735" s="292"/>
      <c r="Z735" s="292"/>
    </row>
    <row r="736" spans="1:26" ht="15.75" customHeight="1">
      <c r="A736" s="292"/>
      <c r="B736" s="292"/>
      <c r="C736" s="292"/>
      <c r="D736" s="292"/>
      <c r="E736" s="292"/>
      <c r="F736" s="292"/>
      <c r="G736" s="5"/>
      <c r="H736" s="292"/>
      <c r="I736" s="292"/>
      <c r="J736" s="292"/>
      <c r="K736" s="292"/>
      <c r="L736" s="292"/>
      <c r="M736" s="292"/>
      <c r="N736" s="292"/>
      <c r="O736" s="292"/>
      <c r="P736" s="292"/>
      <c r="Q736" s="292"/>
      <c r="R736" s="292"/>
      <c r="S736" s="292"/>
      <c r="T736" s="292"/>
      <c r="U736" s="292"/>
      <c r="V736" s="292"/>
      <c r="W736" s="292"/>
      <c r="X736" s="292"/>
      <c r="Y736" s="292"/>
      <c r="Z736" s="292"/>
    </row>
    <row r="737" spans="1:26" ht="15.75" customHeight="1">
      <c r="A737" s="292"/>
      <c r="B737" s="292"/>
      <c r="C737" s="292"/>
      <c r="D737" s="292"/>
      <c r="E737" s="292"/>
      <c r="F737" s="292"/>
      <c r="G737" s="5"/>
      <c r="H737" s="292"/>
      <c r="I737" s="292"/>
      <c r="J737" s="292"/>
      <c r="K737" s="292"/>
      <c r="L737" s="292"/>
      <c r="M737" s="292"/>
      <c r="N737" s="292"/>
      <c r="O737" s="292"/>
      <c r="P737" s="292"/>
      <c r="Q737" s="292"/>
      <c r="R737" s="292"/>
      <c r="S737" s="292"/>
      <c r="T737" s="292"/>
      <c r="U737" s="292"/>
      <c r="V737" s="292"/>
      <c r="W737" s="292"/>
      <c r="X737" s="292"/>
      <c r="Y737" s="292"/>
      <c r="Z737" s="292"/>
    </row>
    <row r="738" spans="1:26" ht="15.75" customHeight="1">
      <c r="A738" s="292"/>
      <c r="B738" s="292"/>
      <c r="C738" s="292"/>
      <c r="D738" s="292"/>
      <c r="E738" s="292"/>
      <c r="F738" s="292"/>
      <c r="G738" s="5"/>
      <c r="H738" s="292"/>
      <c r="I738" s="292"/>
      <c r="J738" s="292"/>
      <c r="K738" s="292"/>
      <c r="L738" s="292"/>
      <c r="M738" s="292"/>
      <c r="N738" s="292"/>
      <c r="O738" s="292"/>
      <c r="P738" s="292"/>
      <c r="Q738" s="292"/>
      <c r="R738" s="292"/>
      <c r="S738" s="292"/>
      <c r="T738" s="292"/>
      <c r="U738" s="292"/>
      <c r="V738" s="292"/>
      <c r="W738" s="292"/>
      <c r="X738" s="292"/>
      <c r="Y738" s="292"/>
      <c r="Z738" s="292"/>
    </row>
    <row r="739" spans="1:26" ht="15.75" customHeight="1">
      <c r="A739" s="292"/>
      <c r="B739" s="292"/>
      <c r="C739" s="292"/>
      <c r="D739" s="292"/>
      <c r="E739" s="292"/>
      <c r="F739" s="292"/>
      <c r="G739" s="5"/>
      <c r="H739" s="292"/>
      <c r="I739" s="292"/>
      <c r="J739" s="292"/>
      <c r="K739" s="292"/>
      <c r="L739" s="292"/>
      <c r="M739" s="292"/>
      <c r="N739" s="292"/>
      <c r="O739" s="292"/>
      <c r="P739" s="292"/>
      <c r="Q739" s="292"/>
      <c r="R739" s="292"/>
      <c r="S739" s="292"/>
      <c r="T739" s="292"/>
      <c r="U739" s="292"/>
      <c r="V739" s="292"/>
      <c r="W739" s="292"/>
      <c r="X739" s="292"/>
      <c r="Y739" s="292"/>
      <c r="Z739" s="292"/>
    </row>
    <row r="740" spans="1:26" ht="15.75" customHeight="1">
      <c r="A740" s="292"/>
      <c r="B740" s="292"/>
      <c r="C740" s="292"/>
      <c r="D740" s="292"/>
      <c r="E740" s="292"/>
      <c r="F740" s="292"/>
      <c r="G740" s="5"/>
      <c r="H740" s="292"/>
      <c r="I740" s="292"/>
      <c r="J740" s="292"/>
      <c r="K740" s="292"/>
      <c r="L740" s="292"/>
      <c r="M740" s="292"/>
      <c r="N740" s="292"/>
      <c r="O740" s="292"/>
      <c r="P740" s="292"/>
      <c r="Q740" s="292"/>
      <c r="R740" s="292"/>
      <c r="S740" s="292"/>
      <c r="T740" s="292"/>
      <c r="U740" s="292"/>
      <c r="V740" s="292"/>
      <c r="W740" s="292"/>
      <c r="X740" s="292"/>
      <c r="Y740" s="292"/>
      <c r="Z740" s="292"/>
    </row>
    <row r="741" spans="1:26" ht="15.75" customHeight="1">
      <c r="A741" s="292"/>
      <c r="B741" s="292"/>
      <c r="C741" s="292"/>
      <c r="D741" s="292"/>
      <c r="E741" s="292"/>
      <c r="F741" s="292"/>
      <c r="G741" s="5"/>
      <c r="H741" s="292"/>
      <c r="I741" s="292"/>
      <c r="J741" s="292"/>
      <c r="K741" s="292"/>
      <c r="L741" s="292"/>
      <c r="M741" s="292"/>
      <c r="N741" s="292"/>
      <c r="O741" s="292"/>
      <c r="P741" s="292"/>
      <c r="Q741" s="292"/>
      <c r="R741" s="292"/>
      <c r="S741" s="292"/>
      <c r="T741" s="292"/>
      <c r="U741" s="292"/>
      <c r="V741" s="292"/>
      <c r="W741" s="292"/>
      <c r="X741" s="292"/>
      <c r="Y741" s="292"/>
      <c r="Z741" s="292"/>
    </row>
    <row r="742" spans="1:26" ht="15.75" customHeight="1">
      <c r="A742" s="292"/>
      <c r="B742" s="292"/>
      <c r="C742" s="292"/>
      <c r="D742" s="292"/>
      <c r="E742" s="292"/>
      <c r="F742" s="292"/>
      <c r="G742" s="5"/>
      <c r="H742" s="292"/>
      <c r="I742" s="292"/>
      <c r="J742" s="292"/>
      <c r="K742" s="292"/>
      <c r="L742" s="292"/>
      <c r="M742" s="292"/>
      <c r="N742" s="292"/>
      <c r="O742" s="292"/>
      <c r="P742" s="292"/>
      <c r="Q742" s="292"/>
      <c r="R742" s="292"/>
      <c r="S742" s="292"/>
      <c r="T742" s="292"/>
      <c r="U742" s="292"/>
      <c r="V742" s="292"/>
      <c r="W742" s="292"/>
      <c r="X742" s="292"/>
      <c r="Y742" s="292"/>
      <c r="Z742" s="292"/>
    </row>
    <row r="743" spans="1:26" ht="15.75" customHeight="1">
      <c r="A743" s="292"/>
      <c r="B743" s="292"/>
      <c r="C743" s="292"/>
      <c r="D743" s="292"/>
      <c r="E743" s="292"/>
      <c r="F743" s="292"/>
      <c r="G743" s="5"/>
      <c r="H743" s="292"/>
      <c r="I743" s="292"/>
      <c r="J743" s="292"/>
      <c r="K743" s="292"/>
      <c r="L743" s="292"/>
      <c r="M743" s="292"/>
      <c r="N743" s="292"/>
      <c r="O743" s="292"/>
      <c r="P743" s="292"/>
      <c r="Q743" s="292"/>
      <c r="R743" s="292"/>
      <c r="S743" s="292"/>
      <c r="T743" s="292"/>
      <c r="U743" s="292"/>
      <c r="V743" s="292"/>
      <c r="W743" s="292"/>
      <c r="X743" s="292"/>
      <c r="Y743" s="292"/>
      <c r="Z743" s="292"/>
    </row>
    <row r="744" spans="1:26" ht="15.75" customHeight="1">
      <c r="A744" s="292"/>
      <c r="B744" s="292"/>
      <c r="C744" s="292"/>
      <c r="D744" s="292"/>
      <c r="E744" s="292"/>
      <c r="F744" s="292"/>
      <c r="G744" s="5"/>
      <c r="H744" s="292"/>
      <c r="I744" s="292"/>
      <c r="J744" s="292"/>
      <c r="K744" s="292"/>
      <c r="L744" s="292"/>
      <c r="M744" s="292"/>
      <c r="N744" s="292"/>
      <c r="O744" s="292"/>
      <c r="P744" s="292"/>
      <c r="Q744" s="292"/>
      <c r="R744" s="292"/>
      <c r="S744" s="292"/>
      <c r="T744" s="292"/>
      <c r="U744" s="292"/>
      <c r="V744" s="292"/>
      <c r="W744" s="292"/>
      <c r="X744" s="292"/>
      <c r="Y744" s="292"/>
      <c r="Z744" s="292"/>
    </row>
    <row r="745" spans="1:26" ht="15.75" customHeight="1">
      <c r="A745" s="292"/>
      <c r="B745" s="292"/>
      <c r="C745" s="292"/>
      <c r="D745" s="292"/>
      <c r="E745" s="292"/>
      <c r="F745" s="292"/>
      <c r="G745" s="5"/>
      <c r="H745" s="292"/>
      <c r="I745" s="292"/>
      <c r="J745" s="292"/>
      <c r="K745" s="292"/>
      <c r="L745" s="292"/>
      <c r="M745" s="292"/>
      <c r="N745" s="292"/>
      <c r="O745" s="292"/>
      <c r="P745" s="292"/>
      <c r="Q745" s="292"/>
      <c r="R745" s="292"/>
      <c r="S745" s="292"/>
      <c r="T745" s="292"/>
      <c r="U745" s="292"/>
      <c r="V745" s="292"/>
      <c r="W745" s="292"/>
      <c r="X745" s="292"/>
      <c r="Y745" s="292"/>
      <c r="Z745" s="292"/>
    </row>
    <row r="746" spans="1:26" ht="15.75" customHeight="1">
      <c r="A746" s="292"/>
      <c r="B746" s="292"/>
      <c r="C746" s="292"/>
      <c r="D746" s="292"/>
      <c r="E746" s="292"/>
      <c r="F746" s="292"/>
      <c r="G746" s="5"/>
      <c r="H746" s="292"/>
      <c r="I746" s="292"/>
      <c r="J746" s="292"/>
      <c r="K746" s="292"/>
      <c r="L746" s="292"/>
      <c r="M746" s="292"/>
      <c r="N746" s="292"/>
      <c r="O746" s="292"/>
      <c r="P746" s="292"/>
      <c r="Q746" s="292"/>
      <c r="R746" s="292"/>
      <c r="S746" s="292"/>
      <c r="T746" s="292"/>
      <c r="U746" s="292"/>
      <c r="V746" s="292"/>
      <c r="W746" s="292"/>
      <c r="X746" s="292"/>
      <c r="Y746" s="292"/>
      <c r="Z746" s="292"/>
    </row>
    <row r="747" spans="1:26" ht="15.75" customHeight="1">
      <c r="A747" s="292"/>
      <c r="B747" s="292"/>
      <c r="C747" s="292"/>
      <c r="D747" s="292"/>
      <c r="E747" s="292"/>
      <c r="F747" s="292"/>
      <c r="G747" s="5"/>
      <c r="H747" s="292"/>
      <c r="I747" s="292"/>
      <c r="J747" s="292"/>
      <c r="K747" s="292"/>
      <c r="L747" s="292"/>
      <c r="M747" s="292"/>
      <c r="N747" s="292"/>
      <c r="O747" s="292"/>
      <c r="P747" s="292"/>
      <c r="Q747" s="292"/>
      <c r="R747" s="292"/>
      <c r="S747" s="292"/>
      <c r="T747" s="292"/>
      <c r="U747" s="292"/>
      <c r="V747" s="292"/>
      <c r="W747" s="292"/>
      <c r="X747" s="292"/>
      <c r="Y747" s="292"/>
      <c r="Z747" s="292"/>
    </row>
    <row r="748" spans="1:26" ht="15.75" customHeight="1">
      <c r="A748" s="292"/>
      <c r="B748" s="292"/>
      <c r="C748" s="292"/>
      <c r="D748" s="292"/>
      <c r="E748" s="292"/>
      <c r="F748" s="292"/>
      <c r="G748" s="5"/>
      <c r="H748" s="292"/>
      <c r="I748" s="292"/>
      <c r="J748" s="292"/>
      <c r="K748" s="292"/>
      <c r="L748" s="292"/>
      <c r="M748" s="292"/>
      <c r="N748" s="292"/>
      <c r="O748" s="292"/>
      <c r="P748" s="292"/>
      <c r="Q748" s="292"/>
      <c r="R748" s="292"/>
      <c r="S748" s="292"/>
      <c r="T748" s="292"/>
      <c r="U748" s="292"/>
      <c r="V748" s="292"/>
      <c r="W748" s="292"/>
      <c r="X748" s="292"/>
      <c r="Y748" s="292"/>
      <c r="Z748" s="292"/>
    </row>
    <row r="749" spans="1:26" ht="15.75" customHeight="1">
      <c r="A749" s="292"/>
      <c r="B749" s="292"/>
      <c r="C749" s="292"/>
      <c r="D749" s="292"/>
      <c r="E749" s="292"/>
      <c r="F749" s="292"/>
      <c r="G749" s="5"/>
      <c r="H749" s="292"/>
      <c r="I749" s="292"/>
      <c r="J749" s="292"/>
      <c r="K749" s="292"/>
      <c r="L749" s="292"/>
      <c r="M749" s="292"/>
      <c r="N749" s="292"/>
      <c r="O749" s="292"/>
      <c r="P749" s="292"/>
      <c r="Q749" s="292"/>
      <c r="R749" s="292"/>
      <c r="S749" s="292"/>
      <c r="T749" s="292"/>
      <c r="U749" s="292"/>
      <c r="V749" s="292"/>
      <c r="W749" s="292"/>
      <c r="X749" s="292"/>
      <c r="Y749" s="292"/>
      <c r="Z749" s="292"/>
    </row>
    <row r="750" spans="1:26" ht="15.75" customHeight="1">
      <c r="A750" s="292"/>
      <c r="B750" s="292"/>
      <c r="C750" s="292"/>
      <c r="D750" s="292"/>
      <c r="E750" s="292"/>
      <c r="F750" s="292"/>
      <c r="G750" s="5"/>
      <c r="H750" s="292"/>
      <c r="I750" s="292"/>
      <c r="J750" s="292"/>
      <c r="K750" s="292"/>
      <c r="L750" s="292"/>
      <c r="M750" s="292"/>
      <c r="N750" s="292"/>
      <c r="O750" s="292"/>
      <c r="P750" s="292"/>
      <c r="Q750" s="292"/>
      <c r="R750" s="292"/>
      <c r="S750" s="292"/>
      <c r="T750" s="292"/>
      <c r="U750" s="292"/>
      <c r="V750" s="292"/>
      <c r="W750" s="292"/>
      <c r="X750" s="292"/>
      <c r="Y750" s="292"/>
      <c r="Z750" s="292"/>
    </row>
    <row r="751" spans="1:26" ht="15.75" customHeight="1">
      <c r="A751" s="292"/>
      <c r="B751" s="292"/>
      <c r="C751" s="292"/>
      <c r="D751" s="292"/>
      <c r="E751" s="292"/>
      <c r="F751" s="292"/>
      <c r="G751" s="5"/>
      <c r="H751" s="292"/>
      <c r="I751" s="292"/>
      <c r="J751" s="292"/>
      <c r="K751" s="292"/>
      <c r="L751" s="292"/>
      <c r="M751" s="292"/>
      <c r="N751" s="292"/>
      <c r="O751" s="292"/>
      <c r="P751" s="292"/>
      <c r="Q751" s="292"/>
      <c r="R751" s="292"/>
      <c r="S751" s="292"/>
      <c r="T751" s="292"/>
      <c r="U751" s="292"/>
      <c r="V751" s="292"/>
      <c r="W751" s="292"/>
      <c r="X751" s="292"/>
      <c r="Y751" s="292"/>
      <c r="Z751" s="292"/>
    </row>
    <row r="752" spans="1:26" ht="15.75" customHeight="1">
      <c r="A752" s="292"/>
      <c r="B752" s="292"/>
      <c r="C752" s="292"/>
      <c r="D752" s="292"/>
      <c r="E752" s="292"/>
      <c r="F752" s="292"/>
      <c r="G752" s="5"/>
      <c r="H752" s="292"/>
      <c r="I752" s="292"/>
      <c r="J752" s="292"/>
      <c r="K752" s="292"/>
      <c r="L752" s="292"/>
      <c r="M752" s="292"/>
      <c r="N752" s="292"/>
      <c r="O752" s="292"/>
      <c r="P752" s="292"/>
      <c r="Q752" s="292"/>
      <c r="R752" s="292"/>
      <c r="S752" s="292"/>
      <c r="T752" s="292"/>
      <c r="U752" s="292"/>
      <c r="V752" s="292"/>
      <c r="W752" s="292"/>
      <c r="X752" s="292"/>
      <c r="Y752" s="292"/>
      <c r="Z752" s="292"/>
    </row>
    <row r="753" spans="1:26" ht="15.75" customHeight="1">
      <c r="A753" s="292"/>
      <c r="B753" s="292"/>
      <c r="C753" s="292"/>
      <c r="D753" s="292"/>
      <c r="E753" s="292"/>
      <c r="F753" s="292"/>
      <c r="G753" s="5"/>
      <c r="H753" s="292"/>
      <c r="I753" s="292"/>
      <c r="J753" s="292"/>
      <c r="K753" s="292"/>
      <c r="L753" s="292"/>
      <c r="M753" s="292"/>
      <c r="N753" s="292"/>
      <c r="O753" s="292"/>
      <c r="P753" s="292"/>
      <c r="Q753" s="292"/>
      <c r="R753" s="292"/>
      <c r="S753" s="292"/>
      <c r="T753" s="292"/>
      <c r="U753" s="292"/>
      <c r="V753" s="292"/>
      <c r="W753" s="292"/>
      <c r="X753" s="292"/>
      <c r="Y753" s="292"/>
      <c r="Z753" s="292"/>
    </row>
    <row r="754" spans="1:26" ht="15.75" customHeight="1">
      <c r="A754" s="292"/>
      <c r="B754" s="292"/>
      <c r="C754" s="292"/>
      <c r="D754" s="292"/>
      <c r="E754" s="292"/>
      <c r="F754" s="292"/>
      <c r="G754" s="5"/>
      <c r="H754" s="292"/>
      <c r="I754" s="292"/>
      <c r="J754" s="292"/>
      <c r="K754" s="292"/>
      <c r="L754" s="292"/>
      <c r="M754" s="292"/>
      <c r="N754" s="292"/>
      <c r="O754" s="292"/>
      <c r="P754" s="292"/>
      <c r="Q754" s="292"/>
      <c r="R754" s="292"/>
      <c r="S754" s="292"/>
      <c r="T754" s="292"/>
      <c r="U754" s="292"/>
      <c r="V754" s="292"/>
      <c r="W754" s="292"/>
      <c r="X754" s="292"/>
      <c r="Y754" s="292"/>
      <c r="Z754" s="292"/>
    </row>
    <row r="755" spans="1:26" ht="15.75" customHeight="1">
      <c r="A755" s="292"/>
      <c r="B755" s="292"/>
      <c r="C755" s="292"/>
      <c r="D755" s="292"/>
      <c r="E755" s="292"/>
      <c r="F755" s="292"/>
      <c r="G755" s="5"/>
      <c r="H755" s="292"/>
      <c r="I755" s="292"/>
      <c r="J755" s="292"/>
      <c r="K755" s="292"/>
      <c r="L755" s="292"/>
      <c r="M755" s="292"/>
      <c r="N755" s="292"/>
      <c r="O755" s="292"/>
      <c r="P755" s="292"/>
      <c r="Q755" s="292"/>
      <c r="R755" s="292"/>
      <c r="S755" s="292"/>
      <c r="T755" s="292"/>
      <c r="U755" s="292"/>
      <c r="V755" s="292"/>
      <c r="W755" s="292"/>
      <c r="X755" s="292"/>
      <c r="Y755" s="292"/>
      <c r="Z755" s="292"/>
    </row>
    <row r="756" spans="1:26" ht="15.75" customHeight="1">
      <c r="A756" s="292"/>
      <c r="B756" s="292"/>
      <c r="C756" s="292"/>
      <c r="D756" s="292"/>
      <c r="E756" s="292"/>
      <c r="F756" s="292"/>
      <c r="G756" s="5"/>
      <c r="H756" s="292"/>
      <c r="I756" s="292"/>
      <c r="J756" s="292"/>
      <c r="K756" s="292"/>
      <c r="L756" s="292"/>
      <c r="M756" s="292"/>
      <c r="N756" s="292"/>
      <c r="O756" s="292"/>
      <c r="P756" s="292"/>
      <c r="Q756" s="292"/>
      <c r="R756" s="292"/>
      <c r="S756" s="292"/>
      <c r="T756" s="292"/>
      <c r="U756" s="292"/>
      <c r="V756" s="292"/>
      <c r="W756" s="292"/>
      <c r="X756" s="292"/>
      <c r="Y756" s="292"/>
      <c r="Z756" s="292"/>
    </row>
    <row r="757" spans="1:26" ht="15.75" customHeight="1">
      <c r="A757" s="292"/>
      <c r="B757" s="292"/>
      <c r="C757" s="292"/>
      <c r="D757" s="292"/>
      <c r="E757" s="292"/>
      <c r="F757" s="292"/>
      <c r="G757" s="5"/>
      <c r="H757" s="292"/>
      <c r="I757" s="292"/>
      <c r="J757" s="292"/>
      <c r="K757" s="292"/>
      <c r="L757" s="292"/>
      <c r="M757" s="292"/>
      <c r="N757" s="292"/>
      <c r="O757" s="292"/>
      <c r="P757" s="292"/>
      <c r="Q757" s="292"/>
      <c r="R757" s="292"/>
      <c r="S757" s="292"/>
      <c r="T757" s="292"/>
      <c r="U757" s="292"/>
      <c r="V757" s="292"/>
      <c r="W757" s="292"/>
      <c r="X757" s="292"/>
      <c r="Y757" s="292"/>
      <c r="Z757" s="292"/>
    </row>
    <row r="758" spans="1:26" ht="15.75" customHeight="1">
      <c r="A758" s="292"/>
      <c r="B758" s="292"/>
      <c r="C758" s="292"/>
      <c r="D758" s="292"/>
      <c r="E758" s="292"/>
      <c r="F758" s="292"/>
      <c r="G758" s="5"/>
      <c r="H758" s="292"/>
      <c r="I758" s="292"/>
      <c r="J758" s="292"/>
      <c r="K758" s="292"/>
      <c r="L758" s="292"/>
      <c r="M758" s="292"/>
      <c r="N758" s="292"/>
      <c r="O758" s="292"/>
      <c r="P758" s="292"/>
      <c r="Q758" s="292"/>
      <c r="R758" s="292"/>
      <c r="S758" s="292"/>
      <c r="T758" s="292"/>
      <c r="U758" s="292"/>
      <c r="V758" s="292"/>
      <c r="W758" s="292"/>
      <c r="X758" s="292"/>
      <c r="Y758" s="292"/>
      <c r="Z758" s="292"/>
    </row>
    <row r="759" spans="1:26" ht="15.75" customHeight="1">
      <c r="A759" s="292"/>
      <c r="B759" s="292"/>
      <c r="C759" s="292"/>
      <c r="D759" s="292"/>
      <c r="E759" s="292"/>
      <c r="F759" s="292"/>
      <c r="G759" s="5"/>
      <c r="H759" s="292"/>
      <c r="I759" s="292"/>
      <c r="J759" s="292"/>
      <c r="K759" s="292"/>
      <c r="L759" s="292"/>
      <c r="M759" s="292"/>
      <c r="N759" s="292"/>
      <c r="O759" s="292"/>
      <c r="P759" s="292"/>
      <c r="Q759" s="292"/>
      <c r="R759" s="292"/>
      <c r="S759" s="292"/>
      <c r="T759" s="292"/>
      <c r="U759" s="292"/>
      <c r="V759" s="292"/>
      <c r="W759" s="292"/>
      <c r="X759" s="292"/>
      <c r="Y759" s="292"/>
      <c r="Z759" s="292"/>
    </row>
    <row r="760" spans="1:26" ht="15.75" customHeight="1">
      <c r="A760" s="292"/>
      <c r="B760" s="292"/>
      <c r="C760" s="292"/>
      <c r="D760" s="292"/>
      <c r="E760" s="292"/>
      <c r="F760" s="292"/>
      <c r="G760" s="5"/>
      <c r="H760" s="292"/>
      <c r="I760" s="292"/>
      <c r="J760" s="292"/>
      <c r="K760" s="292"/>
      <c r="L760" s="292"/>
      <c r="M760" s="292"/>
      <c r="N760" s="292"/>
      <c r="O760" s="292"/>
      <c r="P760" s="292"/>
      <c r="Q760" s="292"/>
      <c r="R760" s="292"/>
      <c r="S760" s="292"/>
      <c r="T760" s="292"/>
      <c r="U760" s="292"/>
      <c r="V760" s="292"/>
      <c r="W760" s="292"/>
      <c r="X760" s="292"/>
      <c r="Y760" s="292"/>
      <c r="Z760" s="292"/>
    </row>
    <row r="761" spans="1:26" ht="15.75" customHeight="1">
      <c r="A761" s="292"/>
      <c r="B761" s="292"/>
      <c r="C761" s="292"/>
      <c r="D761" s="292"/>
      <c r="E761" s="292"/>
      <c r="F761" s="292"/>
      <c r="G761" s="5"/>
      <c r="H761" s="292"/>
      <c r="I761" s="292"/>
      <c r="J761" s="292"/>
      <c r="K761" s="292"/>
      <c r="L761" s="292"/>
      <c r="M761" s="292"/>
      <c r="N761" s="292"/>
      <c r="O761" s="292"/>
      <c r="P761" s="292"/>
      <c r="Q761" s="292"/>
      <c r="R761" s="292"/>
      <c r="S761" s="292"/>
      <c r="T761" s="292"/>
      <c r="U761" s="292"/>
      <c r="V761" s="292"/>
      <c r="W761" s="292"/>
      <c r="X761" s="292"/>
      <c r="Y761" s="292"/>
      <c r="Z761" s="292"/>
    </row>
    <row r="762" spans="1:26" ht="15.75" customHeight="1">
      <c r="A762" s="292"/>
      <c r="B762" s="292"/>
      <c r="C762" s="292"/>
      <c r="D762" s="292"/>
      <c r="E762" s="292"/>
      <c r="F762" s="292"/>
      <c r="G762" s="5"/>
      <c r="H762" s="292"/>
      <c r="I762" s="292"/>
      <c r="J762" s="292"/>
      <c r="K762" s="292"/>
      <c r="L762" s="292"/>
      <c r="M762" s="292"/>
      <c r="N762" s="292"/>
      <c r="O762" s="292"/>
      <c r="P762" s="292"/>
      <c r="Q762" s="292"/>
      <c r="R762" s="292"/>
      <c r="S762" s="292"/>
      <c r="T762" s="292"/>
      <c r="U762" s="292"/>
      <c r="V762" s="292"/>
      <c r="W762" s="292"/>
      <c r="X762" s="292"/>
      <c r="Y762" s="292"/>
      <c r="Z762" s="292"/>
    </row>
    <row r="763" spans="1:26" ht="15.75" customHeight="1">
      <c r="A763" s="292"/>
      <c r="B763" s="292"/>
      <c r="C763" s="292"/>
      <c r="D763" s="292"/>
      <c r="E763" s="292"/>
      <c r="F763" s="292"/>
      <c r="G763" s="5"/>
      <c r="H763" s="292"/>
      <c r="I763" s="292"/>
      <c r="J763" s="292"/>
      <c r="K763" s="292"/>
      <c r="L763" s="292"/>
      <c r="M763" s="292"/>
      <c r="N763" s="292"/>
      <c r="O763" s="292"/>
      <c r="P763" s="292"/>
      <c r="Q763" s="292"/>
      <c r="R763" s="292"/>
      <c r="S763" s="292"/>
      <c r="T763" s="292"/>
      <c r="U763" s="292"/>
      <c r="V763" s="292"/>
      <c r="W763" s="292"/>
      <c r="X763" s="292"/>
      <c r="Y763" s="292"/>
      <c r="Z763" s="292"/>
    </row>
    <row r="764" spans="1:26" ht="15.75" customHeight="1">
      <c r="A764" s="292"/>
      <c r="B764" s="292"/>
      <c r="C764" s="292"/>
      <c r="D764" s="292"/>
      <c r="E764" s="292"/>
      <c r="F764" s="292"/>
      <c r="G764" s="5"/>
      <c r="H764" s="292"/>
      <c r="I764" s="292"/>
      <c r="J764" s="292"/>
      <c r="K764" s="292"/>
      <c r="L764" s="292"/>
      <c r="M764" s="292"/>
      <c r="N764" s="292"/>
      <c r="O764" s="292"/>
      <c r="P764" s="292"/>
      <c r="Q764" s="292"/>
      <c r="R764" s="292"/>
      <c r="S764" s="292"/>
      <c r="T764" s="292"/>
      <c r="U764" s="292"/>
      <c r="V764" s="292"/>
      <c r="W764" s="292"/>
      <c r="X764" s="292"/>
      <c r="Y764" s="292"/>
      <c r="Z764" s="292"/>
    </row>
    <row r="765" spans="1:26" ht="15.75" customHeight="1">
      <c r="A765" s="292"/>
      <c r="B765" s="292"/>
      <c r="C765" s="292"/>
      <c r="D765" s="292"/>
      <c r="E765" s="292"/>
      <c r="F765" s="292"/>
      <c r="G765" s="5"/>
      <c r="H765" s="292"/>
      <c r="I765" s="292"/>
      <c r="J765" s="292"/>
      <c r="K765" s="292"/>
      <c r="L765" s="292"/>
      <c r="M765" s="292"/>
      <c r="N765" s="292"/>
      <c r="O765" s="292"/>
      <c r="P765" s="292"/>
      <c r="Q765" s="292"/>
      <c r="R765" s="292"/>
      <c r="S765" s="292"/>
      <c r="T765" s="292"/>
      <c r="U765" s="292"/>
      <c r="V765" s="292"/>
      <c r="W765" s="292"/>
      <c r="X765" s="292"/>
      <c r="Y765" s="292"/>
      <c r="Z765" s="292"/>
    </row>
    <row r="766" spans="1:26" ht="15.75" customHeight="1">
      <c r="A766" s="292"/>
      <c r="B766" s="292"/>
      <c r="C766" s="292"/>
      <c r="D766" s="292"/>
      <c r="E766" s="292"/>
      <c r="F766" s="292"/>
      <c r="G766" s="5"/>
      <c r="H766" s="292"/>
      <c r="I766" s="292"/>
      <c r="J766" s="292"/>
      <c r="K766" s="292"/>
      <c r="L766" s="292"/>
      <c r="M766" s="292"/>
      <c r="N766" s="292"/>
      <c r="O766" s="292"/>
      <c r="P766" s="292"/>
      <c r="Q766" s="292"/>
      <c r="R766" s="292"/>
      <c r="S766" s="292"/>
      <c r="T766" s="292"/>
      <c r="U766" s="292"/>
      <c r="V766" s="292"/>
      <c r="W766" s="292"/>
      <c r="X766" s="292"/>
      <c r="Y766" s="292"/>
      <c r="Z766" s="292"/>
    </row>
    <row r="767" spans="1:26" ht="15.75" customHeight="1">
      <c r="A767" s="292"/>
      <c r="B767" s="292"/>
      <c r="C767" s="292"/>
      <c r="D767" s="292"/>
      <c r="E767" s="292"/>
      <c r="F767" s="292"/>
      <c r="G767" s="5"/>
      <c r="H767" s="292"/>
      <c r="I767" s="292"/>
      <c r="J767" s="292"/>
      <c r="K767" s="292"/>
      <c r="L767" s="292"/>
      <c r="M767" s="292"/>
      <c r="N767" s="292"/>
      <c r="O767" s="292"/>
      <c r="P767" s="292"/>
      <c r="Q767" s="292"/>
      <c r="R767" s="292"/>
      <c r="S767" s="292"/>
      <c r="T767" s="292"/>
      <c r="U767" s="292"/>
      <c r="V767" s="292"/>
      <c r="W767" s="292"/>
      <c r="X767" s="292"/>
      <c r="Y767" s="292"/>
      <c r="Z767" s="292"/>
    </row>
    <row r="768" spans="1:26" ht="15.75" customHeight="1">
      <c r="A768" s="292"/>
      <c r="B768" s="292"/>
      <c r="C768" s="292"/>
      <c r="D768" s="292"/>
      <c r="E768" s="292"/>
      <c r="F768" s="292"/>
      <c r="G768" s="5"/>
      <c r="H768" s="292"/>
      <c r="I768" s="292"/>
      <c r="J768" s="292"/>
      <c r="K768" s="292"/>
      <c r="L768" s="292"/>
      <c r="M768" s="292"/>
      <c r="N768" s="292"/>
      <c r="O768" s="292"/>
      <c r="P768" s="292"/>
      <c r="Q768" s="292"/>
      <c r="R768" s="292"/>
      <c r="S768" s="292"/>
      <c r="T768" s="292"/>
      <c r="U768" s="292"/>
      <c r="V768" s="292"/>
      <c r="W768" s="292"/>
      <c r="X768" s="292"/>
      <c r="Y768" s="292"/>
      <c r="Z768" s="292"/>
    </row>
    <row r="769" spans="1:26" ht="15.75" customHeight="1">
      <c r="A769" s="292"/>
      <c r="B769" s="292"/>
      <c r="C769" s="292"/>
      <c r="D769" s="292"/>
      <c r="E769" s="292"/>
      <c r="F769" s="292"/>
      <c r="G769" s="5"/>
      <c r="H769" s="292"/>
      <c r="I769" s="292"/>
      <c r="J769" s="292"/>
      <c r="K769" s="292"/>
      <c r="L769" s="292"/>
      <c r="M769" s="292"/>
      <c r="N769" s="292"/>
      <c r="O769" s="292"/>
      <c r="P769" s="292"/>
      <c r="Q769" s="292"/>
      <c r="R769" s="292"/>
      <c r="S769" s="292"/>
      <c r="T769" s="292"/>
      <c r="U769" s="292"/>
      <c r="V769" s="292"/>
      <c r="W769" s="292"/>
      <c r="X769" s="292"/>
      <c r="Y769" s="292"/>
      <c r="Z769" s="292"/>
    </row>
    <row r="770" spans="1:26" ht="15.75" customHeight="1">
      <c r="A770" s="292"/>
      <c r="B770" s="292"/>
      <c r="C770" s="292"/>
      <c r="D770" s="292"/>
      <c r="E770" s="292"/>
      <c r="F770" s="292"/>
      <c r="G770" s="5"/>
      <c r="H770" s="292"/>
      <c r="I770" s="292"/>
      <c r="J770" s="292"/>
      <c r="K770" s="292"/>
      <c r="L770" s="292"/>
      <c r="M770" s="292"/>
      <c r="N770" s="292"/>
      <c r="O770" s="292"/>
      <c r="P770" s="292"/>
      <c r="Q770" s="292"/>
      <c r="R770" s="292"/>
      <c r="S770" s="292"/>
      <c r="T770" s="292"/>
      <c r="U770" s="292"/>
      <c r="V770" s="292"/>
      <c r="W770" s="292"/>
      <c r="X770" s="292"/>
      <c r="Y770" s="292"/>
      <c r="Z770" s="292"/>
    </row>
    <row r="771" spans="1:26" ht="15.75" customHeight="1">
      <c r="A771" s="292"/>
      <c r="B771" s="292"/>
      <c r="C771" s="292"/>
      <c r="D771" s="292"/>
      <c r="E771" s="292"/>
      <c r="F771" s="292"/>
      <c r="G771" s="5"/>
      <c r="H771" s="292"/>
      <c r="I771" s="292"/>
      <c r="J771" s="292"/>
      <c r="K771" s="292"/>
      <c r="L771" s="292"/>
      <c r="M771" s="292"/>
      <c r="N771" s="292"/>
      <c r="O771" s="292"/>
      <c r="P771" s="292"/>
      <c r="Q771" s="292"/>
      <c r="R771" s="292"/>
      <c r="S771" s="292"/>
      <c r="T771" s="292"/>
      <c r="U771" s="292"/>
      <c r="V771" s="292"/>
      <c r="W771" s="292"/>
      <c r="X771" s="292"/>
      <c r="Y771" s="292"/>
      <c r="Z771" s="292"/>
    </row>
    <row r="772" spans="1:26" ht="15.75" customHeight="1">
      <c r="A772" s="292"/>
      <c r="B772" s="292"/>
      <c r="C772" s="292"/>
      <c r="D772" s="292"/>
      <c r="E772" s="292"/>
      <c r="F772" s="292"/>
      <c r="G772" s="5"/>
      <c r="H772" s="292"/>
      <c r="I772" s="292"/>
      <c r="J772" s="292"/>
      <c r="K772" s="292"/>
      <c r="L772" s="292"/>
      <c r="M772" s="292"/>
      <c r="N772" s="292"/>
      <c r="O772" s="292"/>
      <c r="P772" s="292"/>
      <c r="Q772" s="292"/>
      <c r="R772" s="292"/>
      <c r="S772" s="292"/>
      <c r="T772" s="292"/>
      <c r="U772" s="292"/>
      <c r="V772" s="292"/>
      <c r="W772" s="292"/>
      <c r="X772" s="292"/>
      <c r="Y772" s="292"/>
      <c r="Z772" s="292"/>
    </row>
    <row r="773" spans="1:26" ht="15.75" customHeight="1">
      <c r="A773" s="292"/>
      <c r="B773" s="292"/>
      <c r="C773" s="292"/>
      <c r="D773" s="292"/>
      <c r="E773" s="292"/>
      <c r="F773" s="292"/>
      <c r="G773" s="5"/>
      <c r="H773" s="292"/>
      <c r="I773" s="292"/>
      <c r="J773" s="292"/>
      <c r="K773" s="292"/>
      <c r="L773" s="292"/>
      <c r="M773" s="292"/>
      <c r="N773" s="292"/>
      <c r="O773" s="292"/>
      <c r="P773" s="292"/>
      <c r="Q773" s="292"/>
      <c r="R773" s="292"/>
      <c r="S773" s="292"/>
      <c r="T773" s="292"/>
      <c r="U773" s="292"/>
      <c r="V773" s="292"/>
      <c r="W773" s="292"/>
      <c r="X773" s="292"/>
      <c r="Y773" s="292"/>
      <c r="Z773" s="292"/>
    </row>
    <row r="774" spans="1:26" ht="15.75" customHeight="1">
      <c r="A774" s="292"/>
      <c r="B774" s="292"/>
      <c r="C774" s="292"/>
      <c r="D774" s="292"/>
      <c r="E774" s="292"/>
      <c r="F774" s="292"/>
      <c r="G774" s="5"/>
      <c r="H774" s="292"/>
      <c r="I774" s="292"/>
      <c r="J774" s="292"/>
      <c r="K774" s="292"/>
      <c r="L774" s="292"/>
      <c r="M774" s="292"/>
      <c r="N774" s="292"/>
      <c r="O774" s="292"/>
      <c r="P774" s="292"/>
      <c r="Q774" s="292"/>
      <c r="R774" s="292"/>
      <c r="S774" s="292"/>
      <c r="T774" s="292"/>
      <c r="U774" s="292"/>
      <c r="V774" s="292"/>
      <c r="W774" s="292"/>
      <c r="X774" s="292"/>
      <c r="Y774" s="292"/>
      <c r="Z774" s="292"/>
    </row>
    <row r="775" spans="1:26" ht="15.75" customHeight="1">
      <c r="A775" s="292"/>
      <c r="B775" s="292"/>
      <c r="C775" s="292"/>
      <c r="D775" s="292"/>
      <c r="E775" s="292"/>
      <c r="F775" s="292"/>
      <c r="G775" s="5"/>
      <c r="H775" s="292"/>
      <c r="I775" s="292"/>
      <c r="J775" s="292"/>
      <c r="K775" s="292"/>
      <c r="L775" s="292"/>
      <c r="M775" s="292"/>
      <c r="N775" s="292"/>
      <c r="O775" s="292"/>
      <c r="P775" s="292"/>
      <c r="Q775" s="292"/>
      <c r="R775" s="292"/>
      <c r="S775" s="292"/>
      <c r="T775" s="292"/>
      <c r="U775" s="292"/>
      <c r="V775" s="292"/>
      <c r="W775" s="292"/>
      <c r="X775" s="292"/>
      <c r="Y775" s="292"/>
      <c r="Z775" s="292"/>
    </row>
    <row r="776" spans="1:26" ht="15.75" customHeight="1">
      <c r="A776" s="292"/>
      <c r="B776" s="292"/>
      <c r="C776" s="292"/>
      <c r="D776" s="292"/>
      <c r="E776" s="292"/>
      <c r="F776" s="292"/>
      <c r="G776" s="5"/>
      <c r="H776" s="292"/>
      <c r="I776" s="292"/>
      <c r="J776" s="292"/>
      <c r="K776" s="292"/>
      <c r="L776" s="292"/>
      <c r="M776" s="292"/>
      <c r="N776" s="292"/>
      <c r="O776" s="292"/>
      <c r="P776" s="292"/>
      <c r="Q776" s="292"/>
      <c r="R776" s="292"/>
      <c r="S776" s="292"/>
      <c r="T776" s="292"/>
      <c r="U776" s="292"/>
      <c r="V776" s="292"/>
      <c r="W776" s="292"/>
      <c r="X776" s="292"/>
      <c r="Y776" s="292"/>
      <c r="Z776" s="292"/>
    </row>
    <row r="777" spans="1:26" ht="15.75" customHeight="1">
      <c r="A777" s="292"/>
      <c r="B777" s="292"/>
      <c r="C777" s="292"/>
      <c r="D777" s="292"/>
      <c r="E777" s="292"/>
      <c r="F777" s="292"/>
      <c r="G777" s="5"/>
      <c r="H777" s="292"/>
      <c r="I777" s="292"/>
      <c r="J777" s="292"/>
      <c r="K777" s="292"/>
      <c r="L777" s="292"/>
      <c r="M777" s="292"/>
      <c r="N777" s="292"/>
      <c r="O777" s="292"/>
      <c r="P777" s="292"/>
      <c r="Q777" s="292"/>
      <c r="R777" s="292"/>
      <c r="S777" s="292"/>
      <c r="T777" s="292"/>
      <c r="U777" s="292"/>
      <c r="V777" s="292"/>
      <c r="W777" s="292"/>
      <c r="X777" s="292"/>
      <c r="Y777" s="292"/>
      <c r="Z777" s="292"/>
    </row>
    <row r="778" spans="1:26" ht="15.75" customHeight="1">
      <c r="A778" s="292"/>
      <c r="B778" s="292"/>
      <c r="C778" s="292"/>
      <c r="D778" s="292"/>
      <c r="E778" s="292"/>
      <c r="F778" s="292"/>
      <c r="G778" s="5"/>
      <c r="H778" s="292"/>
      <c r="I778" s="292"/>
      <c r="J778" s="292"/>
      <c r="K778" s="292"/>
      <c r="L778" s="292"/>
      <c r="M778" s="292"/>
      <c r="N778" s="292"/>
      <c r="O778" s="292"/>
      <c r="P778" s="292"/>
      <c r="Q778" s="292"/>
      <c r="R778" s="292"/>
      <c r="S778" s="292"/>
      <c r="T778" s="292"/>
      <c r="U778" s="292"/>
      <c r="V778" s="292"/>
      <c r="W778" s="292"/>
      <c r="X778" s="292"/>
      <c r="Y778" s="292"/>
      <c r="Z778" s="292"/>
    </row>
    <row r="779" spans="1:26" ht="15.75" customHeight="1">
      <c r="A779" s="292"/>
      <c r="B779" s="292"/>
      <c r="C779" s="292"/>
      <c r="D779" s="292"/>
      <c r="E779" s="292"/>
      <c r="F779" s="292"/>
      <c r="G779" s="5"/>
      <c r="H779" s="292"/>
      <c r="I779" s="292"/>
      <c r="J779" s="292"/>
      <c r="K779" s="292"/>
      <c r="L779" s="292"/>
      <c r="M779" s="292"/>
      <c r="N779" s="292"/>
      <c r="O779" s="292"/>
      <c r="P779" s="292"/>
      <c r="Q779" s="292"/>
      <c r="R779" s="292"/>
      <c r="S779" s="292"/>
      <c r="T779" s="292"/>
      <c r="U779" s="292"/>
      <c r="V779" s="292"/>
      <c r="W779" s="292"/>
      <c r="X779" s="292"/>
      <c r="Y779" s="292"/>
      <c r="Z779" s="292"/>
    </row>
    <row r="780" spans="1:26" ht="15.75" customHeight="1">
      <c r="A780" s="292"/>
      <c r="B780" s="292"/>
      <c r="C780" s="292"/>
      <c r="D780" s="292"/>
      <c r="E780" s="292"/>
      <c r="F780" s="292"/>
      <c r="G780" s="5"/>
      <c r="H780" s="292"/>
      <c r="I780" s="292"/>
      <c r="J780" s="292"/>
      <c r="K780" s="292"/>
      <c r="L780" s="292"/>
      <c r="M780" s="292"/>
      <c r="N780" s="292"/>
      <c r="O780" s="292"/>
      <c r="P780" s="292"/>
      <c r="Q780" s="292"/>
      <c r="R780" s="292"/>
      <c r="S780" s="292"/>
      <c r="T780" s="292"/>
      <c r="U780" s="292"/>
      <c r="V780" s="292"/>
      <c r="W780" s="292"/>
      <c r="X780" s="292"/>
      <c r="Y780" s="292"/>
      <c r="Z780" s="292"/>
    </row>
    <row r="781" spans="1:26" ht="15.75" customHeight="1">
      <c r="A781" s="292"/>
      <c r="B781" s="292"/>
      <c r="C781" s="292"/>
      <c r="D781" s="292"/>
      <c r="E781" s="292"/>
      <c r="F781" s="292"/>
      <c r="G781" s="5"/>
      <c r="H781" s="292"/>
      <c r="I781" s="292"/>
      <c r="J781" s="292"/>
      <c r="K781" s="292"/>
      <c r="L781" s="292"/>
      <c r="M781" s="292"/>
      <c r="N781" s="292"/>
      <c r="O781" s="292"/>
      <c r="P781" s="292"/>
      <c r="Q781" s="292"/>
      <c r="R781" s="292"/>
      <c r="S781" s="292"/>
      <c r="T781" s="292"/>
      <c r="U781" s="292"/>
      <c r="V781" s="292"/>
      <c r="W781" s="292"/>
      <c r="X781" s="292"/>
      <c r="Y781" s="292"/>
      <c r="Z781" s="292"/>
    </row>
    <row r="782" spans="1:26" ht="15.75" customHeight="1">
      <c r="A782" s="292"/>
      <c r="B782" s="292"/>
      <c r="C782" s="292"/>
      <c r="D782" s="292"/>
      <c r="E782" s="292"/>
      <c r="F782" s="292"/>
      <c r="G782" s="5"/>
      <c r="H782" s="292"/>
      <c r="I782" s="292"/>
      <c r="J782" s="292"/>
      <c r="K782" s="292"/>
      <c r="L782" s="292"/>
      <c r="M782" s="292"/>
      <c r="N782" s="292"/>
      <c r="O782" s="292"/>
      <c r="P782" s="292"/>
      <c r="Q782" s="292"/>
      <c r="R782" s="292"/>
      <c r="S782" s="292"/>
      <c r="T782" s="292"/>
      <c r="U782" s="292"/>
      <c r="V782" s="292"/>
      <c r="W782" s="292"/>
      <c r="X782" s="292"/>
      <c r="Y782" s="292"/>
      <c r="Z782" s="292"/>
    </row>
    <row r="783" spans="1:26" ht="15.75" customHeight="1">
      <c r="A783" s="292"/>
      <c r="B783" s="292"/>
      <c r="C783" s="292"/>
      <c r="D783" s="292"/>
      <c r="E783" s="292"/>
      <c r="F783" s="292"/>
      <c r="G783" s="5"/>
      <c r="H783" s="292"/>
      <c r="I783" s="292"/>
      <c r="J783" s="292"/>
      <c r="K783" s="292"/>
      <c r="L783" s="292"/>
      <c r="M783" s="292"/>
      <c r="N783" s="292"/>
      <c r="O783" s="292"/>
      <c r="P783" s="292"/>
      <c r="Q783" s="292"/>
      <c r="R783" s="292"/>
      <c r="S783" s="292"/>
      <c r="T783" s="292"/>
      <c r="U783" s="292"/>
      <c r="V783" s="292"/>
      <c r="W783" s="292"/>
      <c r="X783" s="292"/>
      <c r="Y783" s="292"/>
      <c r="Z783" s="292"/>
    </row>
    <row r="784" spans="1:26" ht="15.75" customHeight="1">
      <c r="A784" s="292"/>
      <c r="B784" s="292"/>
      <c r="C784" s="292"/>
      <c r="D784" s="292"/>
      <c r="E784" s="292"/>
      <c r="F784" s="292"/>
      <c r="G784" s="5"/>
      <c r="H784" s="292"/>
      <c r="I784" s="292"/>
      <c r="J784" s="292"/>
      <c r="K784" s="292"/>
      <c r="L784" s="292"/>
      <c r="M784" s="292"/>
      <c r="N784" s="292"/>
      <c r="O784" s="292"/>
      <c r="P784" s="292"/>
      <c r="Q784" s="292"/>
      <c r="R784" s="292"/>
      <c r="S784" s="292"/>
      <c r="T784" s="292"/>
      <c r="U784" s="292"/>
      <c r="V784" s="292"/>
      <c r="W784" s="292"/>
      <c r="X784" s="292"/>
      <c r="Y784" s="292"/>
      <c r="Z784" s="292"/>
    </row>
    <row r="785" spans="1:26" ht="15.75" customHeight="1">
      <c r="A785" s="292"/>
      <c r="B785" s="292"/>
      <c r="C785" s="292"/>
      <c r="D785" s="292"/>
      <c r="E785" s="292"/>
      <c r="F785" s="292"/>
      <c r="G785" s="5"/>
      <c r="H785" s="292"/>
      <c r="I785" s="292"/>
      <c r="J785" s="292"/>
      <c r="K785" s="292"/>
      <c r="L785" s="292"/>
      <c r="M785" s="292"/>
      <c r="N785" s="292"/>
      <c r="O785" s="292"/>
      <c r="P785" s="292"/>
      <c r="Q785" s="292"/>
      <c r="R785" s="292"/>
      <c r="S785" s="292"/>
      <c r="T785" s="292"/>
      <c r="U785" s="292"/>
      <c r="V785" s="292"/>
      <c r="W785" s="292"/>
      <c r="X785" s="292"/>
      <c r="Y785" s="292"/>
      <c r="Z785" s="292"/>
    </row>
    <row r="786" spans="1:26" ht="15.75" customHeight="1">
      <c r="A786" s="292"/>
      <c r="B786" s="292"/>
      <c r="C786" s="292"/>
      <c r="D786" s="292"/>
      <c r="E786" s="292"/>
      <c r="F786" s="292"/>
      <c r="G786" s="5"/>
      <c r="H786" s="292"/>
      <c r="I786" s="292"/>
      <c r="J786" s="292"/>
      <c r="K786" s="292"/>
      <c r="L786" s="292"/>
      <c r="M786" s="292"/>
      <c r="N786" s="292"/>
      <c r="O786" s="292"/>
      <c r="P786" s="292"/>
      <c r="Q786" s="292"/>
      <c r="R786" s="292"/>
      <c r="S786" s="292"/>
      <c r="T786" s="292"/>
      <c r="U786" s="292"/>
      <c r="V786" s="292"/>
      <c r="W786" s="292"/>
      <c r="X786" s="292"/>
      <c r="Y786" s="292"/>
      <c r="Z786" s="292"/>
    </row>
    <row r="787" spans="1:26" ht="15.75" customHeight="1">
      <c r="A787" s="292"/>
      <c r="B787" s="292"/>
      <c r="C787" s="292"/>
      <c r="D787" s="292"/>
      <c r="E787" s="292"/>
      <c r="F787" s="292"/>
      <c r="G787" s="5"/>
      <c r="H787" s="292"/>
      <c r="I787" s="292"/>
      <c r="J787" s="292"/>
      <c r="K787" s="292"/>
      <c r="L787" s="292"/>
      <c r="M787" s="292"/>
      <c r="N787" s="292"/>
      <c r="O787" s="292"/>
      <c r="P787" s="292"/>
      <c r="Q787" s="292"/>
      <c r="R787" s="292"/>
      <c r="S787" s="292"/>
      <c r="T787" s="292"/>
      <c r="U787" s="292"/>
      <c r="V787" s="292"/>
      <c r="W787" s="292"/>
      <c r="X787" s="292"/>
      <c r="Y787" s="292"/>
      <c r="Z787" s="292"/>
    </row>
    <row r="788" spans="1:26" ht="15.75" customHeight="1">
      <c r="A788" s="292"/>
      <c r="B788" s="292"/>
      <c r="C788" s="292"/>
      <c r="D788" s="292"/>
      <c r="E788" s="292"/>
      <c r="F788" s="292"/>
      <c r="G788" s="5"/>
      <c r="H788" s="292"/>
      <c r="I788" s="292"/>
      <c r="J788" s="292"/>
      <c r="K788" s="292"/>
      <c r="L788" s="292"/>
      <c r="M788" s="292"/>
      <c r="N788" s="292"/>
      <c r="O788" s="292"/>
      <c r="P788" s="292"/>
      <c r="Q788" s="292"/>
      <c r="R788" s="292"/>
      <c r="S788" s="292"/>
      <c r="T788" s="292"/>
      <c r="U788" s="292"/>
      <c r="V788" s="292"/>
      <c r="W788" s="292"/>
      <c r="X788" s="292"/>
      <c r="Y788" s="292"/>
      <c r="Z788" s="292"/>
    </row>
    <row r="789" spans="1:26" ht="15.75" customHeight="1">
      <c r="A789" s="292"/>
      <c r="B789" s="292"/>
      <c r="C789" s="292"/>
      <c r="D789" s="292"/>
      <c r="E789" s="292"/>
      <c r="F789" s="292"/>
      <c r="G789" s="5"/>
      <c r="H789" s="292"/>
      <c r="I789" s="292"/>
      <c r="J789" s="292"/>
      <c r="K789" s="292"/>
      <c r="L789" s="292"/>
      <c r="M789" s="292"/>
      <c r="N789" s="292"/>
      <c r="O789" s="292"/>
      <c r="P789" s="292"/>
      <c r="Q789" s="292"/>
      <c r="R789" s="292"/>
      <c r="S789" s="292"/>
      <c r="T789" s="292"/>
      <c r="U789" s="292"/>
      <c r="V789" s="292"/>
      <c r="W789" s="292"/>
      <c r="X789" s="292"/>
      <c r="Y789" s="292"/>
      <c r="Z789" s="292"/>
    </row>
    <row r="790" spans="1:26" ht="15.75" customHeight="1">
      <c r="A790" s="292"/>
      <c r="B790" s="292"/>
      <c r="C790" s="292"/>
      <c r="D790" s="292"/>
      <c r="E790" s="292"/>
      <c r="F790" s="292"/>
      <c r="G790" s="5"/>
      <c r="H790" s="292"/>
      <c r="I790" s="292"/>
      <c r="J790" s="292"/>
      <c r="K790" s="292"/>
      <c r="L790" s="292"/>
      <c r="M790" s="292"/>
      <c r="N790" s="292"/>
      <c r="O790" s="292"/>
      <c r="P790" s="292"/>
      <c r="Q790" s="292"/>
      <c r="R790" s="292"/>
      <c r="S790" s="292"/>
      <c r="T790" s="292"/>
      <c r="U790" s="292"/>
      <c r="V790" s="292"/>
      <c r="W790" s="292"/>
      <c r="X790" s="292"/>
      <c r="Y790" s="292"/>
      <c r="Z790" s="292"/>
    </row>
    <row r="791" spans="1:26" ht="15.75" customHeight="1">
      <c r="A791" s="292"/>
      <c r="B791" s="292"/>
      <c r="C791" s="292"/>
      <c r="D791" s="292"/>
      <c r="E791" s="292"/>
      <c r="F791" s="292"/>
      <c r="G791" s="5"/>
      <c r="H791" s="292"/>
      <c r="I791" s="292"/>
      <c r="J791" s="292"/>
      <c r="K791" s="292"/>
      <c r="L791" s="292"/>
      <c r="M791" s="292"/>
      <c r="N791" s="292"/>
      <c r="O791" s="292"/>
      <c r="P791" s="292"/>
      <c r="Q791" s="292"/>
      <c r="R791" s="292"/>
      <c r="S791" s="292"/>
      <c r="T791" s="292"/>
      <c r="U791" s="292"/>
      <c r="V791" s="292"/>
      <c r="W791" s="292"/>
      <c r="X791" s="292"/>
      <c r="Y791" s="292"/>
      <c r="Z791" s="292"/>
    </row>
    <row r="792" spans="1:26" ht="15.75" customHeight="1">
      <c r="A792" s="292"/>
      <c r="B792" s="292"/>
      <c r="C792" s="292"/>
      <c r="D792" s="292"/>
      <c r="E792" s="292"/>
      <c r="F792" s="292"/>
      <c r="G792" s="5"/>
      <c r="H792" s="292"/>
      <c r="I792" s="292"/>
      <c r="J792" s="292"/>
      <c r="K792" s="292"/>
      <c r="L792" s="292"/>
      <c r="M792" s="292"/>
      <c r="N792" s="292"/>
      <c r="O792" s="292"/>
      <c r="P792" s="292"/>
      <c r="Q792" s="292"/>
      <c r="R792" s="292"/>
      <c r="S792" s="292"/>
      <c r="T792" s="292"/>
      <c r="U792" s="292"/>
      <c r="V792" s="292"/>
      <c r="W792" s="292"/>
      <c r="X792" s="292"/>
      <c r="Y792" s="292"/>
      <c r="Z792" s="292"/>
    </row>
    <row r="793" spans="1:26" ht="15.75" customHeight="1">
      <c r="A793" s="292"/>
      <c r="B793" s="292"/>
      <c r="C793" s="292"/>
      <c r="D793" s="292"/>
      <c r="E793" s="292"/>
      <c r="F793" s="292"/>
      <c r="G793" s="5"/>
      <c r="H793" s="292"/>
      <c r="I793" s="292"/>
      <c r="J793" s="292"/>
      <c r="K793" s="292"/>
      <c r="L793" s="292"/>
      <c r="M793" s="292"/>
      <c r="N793" s="292"/>
      <c r="O793" s="292"/>
      <c r="P793" s="292"/>
      <c r="Q793" s="292"/>
      <c r="R793" s="292"/>
      <c r="S793" s="292"/>
      <c r="T793" s="292"/>
      <c r="U793" s="292"/>
      <c r="V793" s="292"/>
      <c r="W793" s="292"/>
      <c r="X793" s="292"/>
      <c r="Y793" s="292"/>
      <c r="Z793" s="292"/>
    </row>
    <row r="794" spans="1:26" ht="15.75" customHeight="1">
      <c r="A794" s="292"/>
      <c r="B794" s="292"/>
      <c r="C794" s="292"/>
      <c r="D794" s="292"/>
      <c r="E794" s="292"/>
      <c r="F794" s="292"/>
      <c r="G794" s="5"/>
      <c r="H794" s="292"/>
      <c r="I794" s="292"/>
      <c r="J794" s="292"/>
      <c r="K794" s="292"/>
      <c r="L794" s="292"/>
      <c r="M794" s="292"/>
      <c r="N794" s="292"/>
      <c r="O794" s="292"/>
      <c r="P794" s="292"/>
      <c r="Q794" s="292"/>
      <c r="R794" s="292"/>
      <c r="S794" s="292"/>
      <c r="T794" s="292"/>
      <c r="U794" s="292"/>
      <c r="V794" s="292"/>
      <c r="W794" s="292"/>
      <c r="X794" s="292"/>
      <c r="Y794" s="292"/>
      <c r="Z794" s="292"/>
    </row>
    <row r="795" spans="1:26" ht="15.75" customHeight="1">
      <c r="A795" s="292"/>
      <c r="B795" s="292"/>
      <c r="C795" s="292"/>
      <c r="D795" s="292"/>
      <c r="E795" s="292"/>
      <c r="F795" s="292"/>
      <c r="G795" s="5"/>
      <c r="H795" s="292"/>
      <c r="I795" s="292"/>
      <c r="J795" s="292"/>
      <c r="K795" s="292"/>
      <c r="L795" s="292"/>
      <c r="M795" s="292"/>
      <c r="N795" s="292"/>
      <c r="O795" s="292"/>
      <c r="P795" s="292"/>
      <c r="Q795" s="292"/>
      <c r="R795" s="292"/>
      <c r="S795" s="292"/>
      <c r="T795" s="292"/>
      <c r="U795" s="292"/>
      <c r="V795" s="292"/>
      <c r="W795" s="292"/>
      <c r="X795" s="292"/>
      <c r="Y795" s="292"/>
      <c r="Z795" s="292"/>
    </row>
    <row r="796" spans="1:26" ht="15.75" customHeight="1">
      <c r="A796" s="292"/>
      <c r="B796" s="292"/>
      <c r="C796" s="292"/>
      <c r="D796" s="292"/>
      <c r="E796" s="292"/>
      <c r="F796" s="292"/>
      <c r="G796" s="5"/>
      <c r="H796" s="292"/>
      <c r="I796" s="292"/>
      <c r="J796" s="292"/>
      <c r="K796" s="292"/>
      <c r="L796" s="292"/>
      <c r="M796" s="292"/>
      <c r="N796" s="292"/>
      <c r="O796" s="292"/>
      <c r="P796" s="292"/>
      <c r="Q796" s="292"/>
      <c r="R796" s="292"/>
      <c r="S796" s="292"/>
      <c r="T796" s="292"/>
      <c r="U796" s="292"/>
      <c r="V796" s="292"/>
      <c r="W796" s="292"/>
      <c r="X796" s="292"/>
      <c r="Y796" s="292"/>
      <c r="Z796" s="292"/>
    </row>
    <row r="797" spans="1:26" ht="15.75" customHeight="1">
      <c r="A797" s="292"/>
      <c r="B797" s="292"/>
      <c r="C797" s="292"/>
      <c r="D797" s="292"/>
      <c r="E797" s="292"/>
      <c r="F797" s="292"/>
      <c r="G797" s="5"/>
      <c r="H797" s="292"/>
      <c r="I797" s="292"/>
      <c r="J797" s="292"/>
      <c r="K797" s="292"/>
      <c r="L797" s="292"/>
      <c r="M797" s="292"/>
      <c r="N797" s="292"/>
      <c r="O797" s="292"/>
      <c r="P797" s="292"/>
      <c r="Q797" s="292"/>
      <c r="R797" s="292"/>
      <c r="S797" s="292"/>
      <c r="T797" s="292"/>
      <c r="U797" s="292"/>
      <c r="V797" s="292"/>
      <c r="W797" s="292"/>
      <c r="X797" s="292"/>
      <c r="Y797" s="292"/>
      <c r="Z797" s="292"/>
    </row>
    <row r="798" spans="1:26" ht="15.75" customHeight="1">
      <c r="A798" s="292"/>
      <c r="B798" s="292"/>
      <c r="C798" s="292"/>
      <c r="D798" s="292"/>
      <c r="E798" s="292"/>
      <c r="F798" s="292"/>
      <c r="G798" s="5"/>
      <c r="H798" s="292"/>
      <c r="I798" s="292"/>
      <c r="J798" s="292"/>
      <c r="K798" s="292"/>
      <c r="L798" s="292"/>
      <c r="M798" s="292"/>
      <c r="N798" s="292"/>
      <c r="O798" s="292"/>
      <c r="P798" s="292"/>
      <c r="Q798" s="292"/>
      <c r="R798" s="292"/>
      <c r="S798" s="292"/>
      <c r="T798" s="292"/>
      <c r="U798" s="292"/>
      <c r="V798" s="292"/>
      <c r="W798" s="292"/>
      <c r="X798" s="292"/>
      <c r="Y798" s="292"/>
      <c r="Z798" s="292"/>
    </row>
    <row r="799" spans="1:26" ht="15.75" customHeight="1">
      <c r="A799" s="292"/>
      <c r="B799" s="292"/>
      <c r="C799" s="292"/>
      <c r="D799" s="292"/>
      <c r="E799" s="292"/>
      <c r="F799" s="292"/>
      <c r="G799" s="5"/>
      <c r="H799" s="292"/>
      <c r="I799" s="292"/>
      <c r="J799" s="292"/>
      <c r="K799" s="292"/>
      <c r="L799" s="292"/>
      <c r="M799" s="292"/>
      <c r="N799" s="292"/>
      <c r="O799" s="292"/>
      <c r="P799" s="292"/>
      <c r="Q799" s="292"/>
      <c r="R799" s="292"/>
      <c r="S799" s="292"/>
      <c r="T799" s="292"/>
      <c r="U799" s="292"/>
      <c r="V799" s="292"/>
      <c r="W799" s="292"/>
      <c r="X799" s="292"/>
      <c r="Y799" s="292"/>
      <c r="Z799" s="292"/>
    </row>
    <row r="800" spans="1:26" ht="15.75" customHeight="1">
      <c r="A800" s="292"/>
      <c r="B800" s="292"/>
      <c r="C800" s="292"/>
      <c r="D800" s="292"/>
      <c r="E800" s="292"/>
      <c r="F800" s="292"/>
      <c r="G800" s="5"/>
      <c r="H800" s="292"/>
      <c r="I800" s="292"/>
      <c r="J800" s="292"/>
      <c r="K800" s="292"/>
      <c r="L800" s="292"/>
      <c r="M800" s="292"/>
      <c r="N800" s="292"/>
      <c r="O800" s="292"/>
      <c r="P800" s="292"/>
      <c r="Q800" s="292"/>
      <c r="R800" s="292"/>
      <c r="S800" s="292"/>
      <c r="T800" s="292"/>
      <c r="U800" s="292"/>
      <c r="V800" s="292"/>
      <c r="W800" s="292"/>
      <c r="X800" s="292"/>
      <c r="Y800" s="292"/>
      <c r="Z800" s="292"/>
    </row>
    <row r="801" spans="1:26" ht="15.75" customHeight="1">
      <c r="A801" s="292"/>
      <c r="B801" s="292"/>
      <c r="C801" s="292"/>
      <c r="D801" s="292"/>
      <c r="E801" s="292"/>
      <c r="F801" s="292"/>
      <c r="G801" s="5"/>
      <c r="H801" s="292"/>
      <c r="I801" s="292"/>
      <c r="J801" s="292"/>
      <c r="K801" s="292"/>
      <c r="L801" s="292"/>
      <c r="M801" s="292"/>
      <c r="N801" s="292"/>
      <c r="O801" s="292"/>
      <c r="P801" s="292"/>
      <c r="Q801" s="292"/>
      <c r="R801" s="292"/>
      <c r="S801" s="292"/>
      <c r="T801" s="292"/>
      <c r="U801" s="292"/>
      <c r="V801" s="292"/>
      <c r="W801" s="292"/>
      <c r="X801" s="292"/>
      <c r="Y801" s="292"/>
      <c r="Z801" s="292"/>
    </row>
    <row r="802" spans="1:26" ht="15.75" customHeight="1">
      <c r="A802" s="292"/>
      <c r="B802" s="292"/>
      <c r="C802" s="292"/>
      <c r="D802" s="292"/>
      <c r="E802" s="292"/>
      <c r="F802" s="292"/>
      <c r="G802" s="5"/>
      <c r="H802" s="292"/>
      <c r="I802" s="292"/>
      <c r="J802" s="292"/>
      <c r="K802" s="292"/>
      <c r="L802" s="292"/>
      <c r="M802" s="292"/>
      <c r="N802" s="292"/>
      <c r="O802" s="292"/>
      <c r="P802" s="292"/>
      <c r="Q802" s="292"/>
      <c r="R802" s="292"/>
      <c r="S802" s="292"/>
      <c r="T802" s="292"/>
      <c r="U802" s="292"/>
      <c r="V802" s="292"/>
      <c r="W802" s="292"/>
      <c r="X802" s="292"/>
      <c r="Y802" s="292"/>
      <c r="Z802" s="292"/>
    </row>
    <row r="803" spans="1:26" ht="15.75" customHeight="1">
      <c r="A803" s="292"/>
      <c r="B803" s="292"/>
      <c r="C803" s="292"/>
      <c r="D803" s="292"/>
      <c r="E803" s="292"/>
      <c r="F803" s="292"/>
      <c r="G803" s="5"/>
      <c r="H803" s="292"/>
      <c r="I803" s="292"/>
      <c r="J803" s="292"/>
      <c r="K803" s="292"/>
      <c r="L803" s="292"/>
      <c r="M803" s="292"/>
      <c r="N803" s="292"/>
      <c r="O803" s="292"/>
      <c r="P803" s="292"/>
      <c r="Q803" s="292"/>
      <c r="R803" s="292"/>
      <c r="S803" s="292"/>
      <c r="T803" s="292"/>
      <c r="U803" s="292"/>
      <c r="V803" s="292"/>
      <c r="W803" s="292"/>
      <c r="X803" s="292"/>
      <c r="Y803" s="292"/>
      <c r="Z803" s="292"/>
    </row>
    <row r="804" spans="1:26" ht="15.75" customHeight="1">
      <c r="A804" s="292"/>
      <c r="B804" s="292"/>
      <c r="C804" s="292"/>
      <c r="D804" s="292"/>
      <c r="E804" s="292"/>
      <c r="F804" s="292"/>
      <c r="G804" s="5"/>
      <c r="H804" s="292"/>
      <c r="I804" s="292"/>
      <c r="J804" s="292"/>
      <c r="K804" s="292"/>
      <c r="L804" s="292"/>
      <c r="M804" s="292"/>
      <c r="N804" s="292"/>
      <c r="O804" s="292"/>
      <c r="P804" s="292"/>
      <c r="Q804" s="292"/>
      <c r="R804" s="292"/>
      <c r="S804" s="292"/>
      <c r="T804" s="292"/>
      <c r="U804" s="292"/>
      <c r="V804" s="292"/>
      <c r="W804" s="292"/>
      <c r="X804" s="292"/>
      <c r="Y804" s="292"/>
      <c r="Z804" s="292"/>
    </row>
    <row r="805" spans="1:26" ht="15.75" customHeight="1">
      <c r="A805" s="292"/>
      <c r="B805" s="292"/>
      <c r="C805" s="292"/>
      <c r="D805" s="292"/>
      <c r="E805" s="292"/>
      <c r="F805" s="292"/>
      <c r="G805" s="5"/>
      <c r="H805" s="292"/>
      <c r="I805" s="292"/>
      <c r="J805" s="292"/>
      <c r="K805" s="292"/>
      <c r="L805" s="292"/>
      <c r="M805" s="292"/>
      <c r="N805" s="292"/>
      <c r="O805" s="292"/>
      <c r="P805" s="292"/>
      <c r="Q805" s="292"/>
      <c r="R805" s="292"/>
      <c r="S805" s="292"/>
      <c r="T805" s="292"/>
      <c r="U805" s="292"/>
      <c r="V805" s="292"/>
      <c r="W805" s="292"/>
      <c r="X805" s="292"/>
      <c r="Y805" s="292"/>
      <c r="Z805" s="292"/>
    </row>
    <row r="806" spans="1:26" ht="15.75" customHeight="1">
      <c r="A806" s="292"/>
      <c r="B806" s="292"/>
      <c r="C806" s="292"/>
      <c r="D806" s="292"/>
      <c r="E806" s="292"/>
      <c r="F806" s="292"/>
      <c r="G806" s="5"/>
      <c r="H806" s="292"/>
      <c r="I806" s="292"/>
      <c r="J806" s="292"/>
      <c r="K806" s="292"/>
      <c r="L806" s="292"/>
      <c r="M806" s="292"/>
      <c r="N806" s="292"/>
      <c r="O806" s="292"/>
      <c r="P806" s="292"/>
      <c r="Q806" s="292"/>
      <c r="R806" s="292"/>
      <c r="S806" s="292"/>
      <c r="T806" s="292"/>
      <c r="U806" s="292"/>
      <c r="V806" s="292"/>
      <c r="W806" s="292"/>
      <c r="X806" s="292"/>
      <c r="Y806" s="292"/>
      <c r="Z806" s="292"/>
    </row>
    <row r="807" spans="1:26" ht="15.75" customHeight="1">
      <c r="A807" s="292"/>
      <c r="B807" s="292"/>
      <c r="C807" s="292"/>
      <c r="D807" s="292"/>
      <c r="E807" s="292"/>
      <c r="F807" s="292"/>
      <c r="G807" s="5"/>
      <c r="H807" s="292"/>
      <c r="I807" s="292"/>
      <c r="J807" s="292"/>
      <c r="K807" s="292"/>
      <c r="L807" s="292"/>
      <c r="M807" s="292"/>
      <c r="N807" s="292"/>
      <c r="O807" s="292"/>
      <c r="P807" s="292"/>
      <c r="Q807" s="292"/>
      <c r="R807" s="292"/>
      <c r="S807" s="292"/>
      <c r="T807" s="292"/>
      <c r="U807" s="292"/>
      <c r="V807" s="292"/>
      <c r="W807" s="292"/>
      <c r="X807" s="292"/>
      <c r="Y807" s="292"/>
      <c r="Z807" s="292"/>
    </row>
    <row r="808" spans="1:26" ht="15.75" customHeight="1">
      <c r="A808" s="292"/>
      <c r="B808" s="292"/>
      <c r="C808" s="292"/>
      <c r="D808" s="292"/>
      <c r="E808" s="292"/>
      <c r="F808" s="292"/>
      <c r="G808" s="5"/>
      <c r="H808" s="292"/>
      <c r="I808" s="292"/>
      <c r="J808" s="292"/>
      <c r="K808" s="292"/>
      <c r="L808" s="292"/>
      <c r="M808" s="292"/>
      <c r="N808" s="292"/>
      <c r="O808" s="292"/>
      <c r="P808" s="292"/>
      <c r="Q808" s="292"/>
      <c r="R808" s="292"/>
      <c r="S808" s="292"/>
      <c r="T808" s="292"/>
      <c r="U808" s="292"/>
      <c r="V808" s="292"/>
      <c r="W808" s="292"/>
      <c r="X808" s="292"/>
      <c r="Y808" s="292"/>
      <c r="Z808" s="292"/>
    </row>
    <row r="809" spans="1:26" ht="15.75" customHeight="1">
      <c r="A809" s="292"/>
      <c r="B809" s="292"/>
      <c r="C809" s="292"/>
      <c r="D809" s="292"/>
      <c r="E809" s="292"/>
      <c r="F809" s="292"/>
      <c r="G809" s="5"/>
      <c r="H809" s="292"/>
      <c r="I809" s="292"/>
      <c r="J809" s="292"/>
      <c r="K809" s="292"/>
      <c r="L809" s="292"/>
      <c r="M809" s="292"/>
      <c r="N809" s="292"/>
      <c r="O809" s="292"/>
      <c r="P809" s="292"/>
      <c r="Q809" s="292"/>
      <c r="R809" s="292"/>
      <c r="S809" s="292"/>
      <c r="T809" s="292"/>
      <c r="U809" s="292"/>
      <c r="V809" s="292"/>
      <c r="W809" s="292"/>
      <c r="X809" s="292"/>
      <c r="Y809" s="292"/>
      <c r="Z809" s="292"/>
    </row>
    <row r="810" spans="1:26" ht="15.75" customHeight="1">
      <c r="A810" s="292"/>
      <c r="B810" s="292"/>
      <c r="C810" s="292"/>
      <c r="D810" s="292"/>
      <c r="E810" s="292"/>
      <c r="F810" s="292"/>
      <c r="G810" s="5"/>
      <c r="H810" s="292"/>
      <c r="I810" s="292"/>
      <c r="J810" s="292"/>
      <c r="K810" s="292"/>
      <c r="L810" s="292"/>
      <c r="M810" s="292"/>
      <c r="N810" s="292"/>
      <c r="O810" s="292"/>
      <c r="P810" s="292"/>
      <c r="Q810" s="292"/>
      <c r="R810" s="292"/>
      <c r="S810" s="292"/>
      <c r="T810" s="292"/>
      <c r="U810" s="292"/>
      <c r="V810" s="292"/>
      <c r="W810" s="292"/>
      <c r="X810" s="292"/>
      <c r="Y810" s="292"/>
      <c r="Z810" s="292"/>
    </row>
    <row r="811" spans="1:26" ht="15.75" customHeight="1">
      <c r="A811" s="292"/>
      <c r="B811" s="292"/>
      <c r="C811" s="292"/>
      <c r="D811" s="292"/>
      <c r="E811" s="292"/>
      <c r="F811" s="292"/>
      <c r="G811" s="5"/>
      <c r="H811" s="292"/>
      <c r="I811" s="292"/>
      <c r="J811" s="292"/>
      <c r="K811" s="292"/>
      <c r="L811" s="292"/>
      <c r="M811" s="292"/>
      <c r="N811" s="292"/>
      <c r="O811" s="292"/>
      <c r="P811" s="292"/>
      <c r="Q811" s="292"/>
      <c r="R811" s="292"/>
      <c r="S811" s="292"/>
      <c r="T811" s="292"/>
      <c r="U811" s="292"/>
      <c r="V811" s="292"/>
      <c r="W811" s="292"/>
      <c r="X811" s="292"/>
      <c r="Y811" s="292"/>
      <c r="Z811" s="292"/>
    </row>
    <row r="812" spans="1:26" ht="15.75" customHeight="1">
      <c r="A812" s="292"/>
      <c r="B812" s="292"/>
      <c r="C812" s="292"/>
      <c r="D812" s="292"/>
      <c r="E812" s="292"/>
      <c r="F812" s="292"/>
      <c r="G812" s="5"/>
      <c r="H812" s="292"/>
      <c r="I812" s="292"/>
      <c r="J812" s="292"/>
      <c r="K812" s="292"/>
      <c r="L812" s="292"/>
      <c r="M812" s="292"/>
      <c r="N812" s="292"/>
      <c r="O812" s="292"/>
      <c r="P812" s="292"/>
      <c r="Q812" s="292"/>
      <c r="R812" s="292"/>
      <c r="S812" s="292"/>
      <c r="T812" s="292"/>
      <c r="U812" s="292"/>
      <c r="V812" s="292"/>
      <c r="W812" s="292"/>
      <c r="X812" s="292"/>
      <c r="Y812" s="292"/>
      <c r="Z812" s="292"/>
    </row>
    <row r="813" spans="1:26" ht="15.75" customHeight="1">
      <c r="A813" s="292"/>
      <c r="B813" s="292"/>
      <c r="C813" s="292"/>
      <c r="D813" s="292"/>
      <c r="E813" s="292"/>
      <c r="F813" s="292"/>
      <c r="G813" s="5"/>
      <c r="H813" s="292"/>
      <c r="I813" s="292"/>
      <c r="J813" s="292"/>
      <c r="K813" s="292"/>
      <c r="L813" s="292"/>
      <c r="M813" s="292"/>
      <c r="N813" s="292"/>
      <c r="O813" s="292"/>
      <c r="P813" s="292"/>
      <c r="Q813" s="292"/>
      <c r="R813" s="292"/>
      <c r="S813" s="292"/>
      <c r="T813" s="292"/>
      <c r="U813" s="292"/>
      <c r="V813" s="292"/>
      <c r="W813" s="292"/>
      <c r="X813" s="292"/>
      <c r="Y813" s="292"/>
      <c r="Z813" s="292"/>
    </row>
    <row r="814" spans="1:26" ht="15.75" customHeight="1">
      <c r="A814" s="292"/>
      <c r="B814" s="292"/>
      <c r="C814" s="292"/>
      <c r="D814" s="292"/>
      <c r="E814" s="292"/>
      <c r="F814" s="292"/>
      <c r="G814" s="5"/>
      <c r="H814" s="292"/>
      <c r="I814" s="292"/>
      <c r="J814" s="292"/>
      <c r="K814" s="292"/>
      <c r="L814" s="292"/>
      <c r="M814" s="292"/>
      <c r="N814" s="292"/>
      <c r="O814" s="292"/>
      <c r="P814" s="292"/>
      <c r="Q814" s="292"/>
      <c r="R814" s="292"/>
      <c r="S814" s="292"/>
      <c r="T814" s="292"/>
      <c r="U814" s="292"/>
      <c r="V814" s="292"/>
      <c r="W814" s="292"/>
      <c r="X814" s="292"/>
      <c r="Y814" s="292"/>
      <c r="Z814" s="292"/>
    </row>
    <row r="815" spans="1:26" ht="15.75" customHeight="1">
      <c r="A815" s="292"/>
      <c r="B815" s="292"/>
      <c r="C815" s="292"/>
      <c r="D815" s="292"/>
      <c r="E815" s="292"/>
      <c r="F815" s="292"/>
      <c r="G815" s="5"/>
      <c r="H815" s="292"/>
      <c r="I815" s="292"/>
      <c r="J815" s="292"/>
      <c r="K815" s="292"/>
      <c r="L815" s="292"/>
      <c r="M815" s="292"/>
      <c r="N815" s="292"/>
      <c r="O815" s="292"/>
      <c r="P815" s="292"/>
      <c r="Q815" s="292"/>
      <c r="R815" s="292"/>
      <c r="S815" s="292"/>
      <c r="T815" s="292"/>
      <c r="U815" s="292"/>
      <c r="V815" s="292"/>
      <c r="W815" s="292"/>
      <c r="X815" s="292"/>
      <c r="Y815" s="292"/>
      <c r="Z815" s="292"/>
    </row>
    <row r="816" spans="1:26" ht="15.75" customHeight="1">
      <c r="A816" s="292"/>
      <c r="B816" s="292"/>
      <c r="C816" s="292"/>
      <c r="D816" s="292"/>
      <c r="E816" s="292"/>
      <c r="F816" s="292"/>
      <c r="G816" s="5"/>
      <c r="H816" s="292"/>
      <c r="I816" s="292"/>
      <c r="J816" s="292"/>
      <c r="K816" s="292"/>
      <c r="L816" s="292"/>
      <c r="M816" s="292"/>
      <c r="N816" s="292"/>
      <c r="O816" s="292"/>
      <c r="P816" s="292"/>
      <c r="Q816" s="292"/>
      <c r="R816" s="292"/>
      <c r="S816" s="292"/>
      <c r="T816" s="292"/>
      <c r="U816" s="292"/>
      <c r="V816" s="292"/>
      <c r="W816" s="292"/>
      <c r="X816" s="292"/>
      <c r="Y816" s="292"/>
      <c r="Z816" s="292"/>
    </row>
    <row r="817" spans="1:26" ht="15.75" customHeight="1">
      <c r="A817" s="292"/>
      <c r="B817" s="292"/>
      <c r="C817" s="292"/>
      <c r="D817" s="292"/>
      <c r="E817" s="292"/>
      <c r="F817" s="292"/>
      <c r="G817" s="5"/>
      <c r="H817" s="292"/>
      <c r="I817" s="292"/>
      <c r="J817" s="292"/>
      <c r="K817" s="292"/>
      <c r="L817" s="292"/>
      <c r="M817" s="292"/>
      <c r="N817" s="292"/>
      <c r="O817" s="292"/>
      <c r="P817" s="292"/>
      <c r="Q817" s="292"/>
      <c r="R817" s="292"/>
      <c r="S817" s="292"/>
      <c r="T817" s="292"/>
      <c r="U817" s="292"/>
      <c r="V817" s="292"/>
      <c r="W817" s="292"/>
      <c r="X817" s="292"/>
      <c r="Y817" s="292"/>
      <c r="Z817" s="292"/>
    </row>
    <row r="818" spans="1:26" ht="15.75" customHeight="1">
      <c r="A818" s="292"/>
      <c r="B818" s="292"/>
      <c r="C818" s="292"/>
      <c r="D818" s="292"/>
      <c r="E818" s="292"/>
      <c r="F818" s="292"/>
      <c r="G818" s="5"/>
      <c r="H818" s="292"/>
      <c r="I818" s="292"/>
      <c r="J818" s="292"/>
      <c r="K818" s="292"/>
      <c r="L818" s="292"/>
      <c r="M818" s="292"/>
      <c r="N818" s="292"/>
      <c r="O818" s="292"/>
      <c r="P818" s="292"/>
      <c r="Q818" s="292"/>
      <c r="R818" s="292"/>
      <c r="S818" s="292"/>
      <c r="T818" s="292"/>
      <c r="U818" s="292"/>
      <c r="V818" s="292"/>
      <c r="W818" s="292"/>
      <c r="X818" s="292"/>
      <c r="Y818" s="292"/>
      <c r="Z818" s="292"/>
    </row>
    <row r="819" spans="1:26" ht="15.75" customHeight="1">
      <c r="A819" s="292"/>
      <c r="B819" s="292"/>
      <c r="C819" s="292"/>
      <c r="D819" s="292"/>
      <c r="E819" s="292"/>
      <c r="F819" s="292"/>
      <c r="G819" s="5"/>
      <c r="H819" s="292"/>
      <c r="I819" s="292"/>
      <c r="J819" s="292"/>
      <c r="K819" s="292"/>
      <c r="L819" s="292"/>
      <c r="M819" s="292"/>
      <c r="N819" s="292"/>
      <c r="O819" s="292"/>
      <c r="P819" s="292"/>
      <c r="Q819" s="292"/>
      <c r="R819" s="292"/>
      <c r="S819" s="292"/>
      <c r="T819" s="292"/>
      <c r="U819" s="292"/>
      <c r="V819" s="292"/>
      <c r="W819" s="292"/>
      <c r="X819" s="292"/>
      <c r="Y819" s="292"/>
      <c r="Z819" s="292"/>
    </row>
    <row r="820" spans="1:26" ht="15.75" customHeight="1">
      <c r="A820" s="292"/>
      <c r="B820" s="292"/>
      <c r="C820" s="292"/>
      <c r="D820" s="292"/>
      <c r="E820" s="292"/>
      <c r="F820" s="292"/>
      <c r="G820" s="5"/>
      <c r="H820" s="292"/>
      <c r="I820" s="292"/>
      <c r="J820" s="292"/>
      <c r="K820" s="292"/>
      <c r="L820" s="292"/>
      <c r="M820" s="292"/>
      <c r="N820" s="292"/>
      <c r="O820" s="292"/>
      <c r="P820" s="292"/>
      <c r="Q820" s="292"/>
      <c r="R820" s="292"/>
      <c r="S820" s="292"/>
      <c r="T820" s="292"/>
      <c r="U820" s="292"/>
      <c r="V820" s="292"/>
      <c r="W820" s="292"/>
      <c r="X820" s="292"/>
      <c r="Y820" s="292"/>
      <c r="Z820" s="292"/>
    </row>
    <row r="821" spans="1:26" ht="15.75" customHeight="1">
      <c r="A821" s="292"/>
      <c r="B821" s="292"/>
      <c r="C821" s="292"/>
      <c r="D821" s="292"/>
      <c r="E821" s="292"/>
      <c r="F821" s="292"/>
      <c r="G821" s="5"/>
      <c r="H821" s="292"/>
      <c r="I821" s="292"/>
      <c r="J821" s="292"/>
      <c r="K821" s="292"/>
      <c r="L821" s="292"/>
      <c r="M821" s="292"/>
      <c r="N821" s="292"/>
      <c r="O821" s="292"/>
      <c r="P821" s="292"/>
      <c r="Q821" s="292"/>
      <c r="R821" s="292"/>
      <c r="S821" s="292"/>
      <c r="T821" s="292"/>
      <c r="U821" s="292"/>
      <c r="V821" s="292"/>
      <c r="W821" s="292"/>
      <c r="X821" s="292"/>
      <c r="Y821" s="292"/>
      <c r="Z821" s="292"/>
    </row>
    <row r="822" spans="1:26" ht="15.75" customHeight="1">
      <c r="A822" s="292"/>
      <c r="B822" s="292"/>
      <c r="C822" s="292"/>
      <c r="D822" s="292"/>
      <c r="E822" s="292"/>
      <c r="F822" s="292"/>
      <c r="G822" s="5"/>
      <c r="H822" s="292"/>
      <c r="I822" s="292"/>
      <c r="J822" s="292"/>
      <c r="K822" s="292"/>
      <c r="L822" s="292"/>
      <c r="M822" s="292"/>
      <c r="N822" s="292"/>
      <c r="O822" s="292"/>
      <c r="P822" s="292"/>
      <c r="Q822" s="292"/>
      <c r="R822" s="292"/>
      <c r="S822" s="292"/>
      <c r="T822" s="292"/>
      <c r="U822" s="292"/>
      <c r="V822" s="292"/>
      <c r="W822" s="292"/>
      <c r="X822" s="292"/>
      <c r="Y822" s="292"/>
      <c r="Z822" s="292"/>
    </row>
    <row r="823" spans="1:26" ht="15.75" customHeight="1">
      <c r="A823" s="292"/>
      <c r="B823" s="292"/>
      <c r="C823" s="292"/>
      <c r="D823" s="292"/>
      <c r="E823" s="292"/>
      <c r="F823" s="292"/>
      <c r="G823" s="5"/>
      <c r="H823" s="292"/>
      <c r="I823" s="292"/>
      <c r="J823" s="292"/>
      <c r="K823" s="292"/>
      <c r="L823" s="292"/>
      <c r="M823" s="292"/>
      <c r="N823" s="292"/>
      <c r="O823" s="292"/>
      <c r="P823" s="292"/>
      <c r="Q823" s="292"/>
      <c r="R823" s="292"/>
      <c r="S823" s="292"/>
      <c r="T823" s="292"/>
      <c r="U823" s="292"/>
      <c r="V823" s="292"/>
      <c r="W823" s="292"/>
      <c r="X823" s="292"/>
      <c r="Y823" s="292"/>
      <c r="Z823" s="292"/>
    </row>
    <row r="824" spans="1:26" ht="15.75" customHeight="1">
      <c r="A824" s="292"/>
      <c r="B824" s="292"/>
      <c r="C824" s="292"/>
      <c r="D824" s="292"/>
      <c r="E824" s="292"/>
      <c r="F824" s="292"/>
      <c r="G824" s="5"/>
      <c r="H824" s="292"/>
      <c r="I824" s="292"/>
      <c r="J824" s="292"/>
      <c r="K824" s="292"/>
      <c r="L824" s="292"/>
      <c r="M824" s="292"/>
      <c r="N824" s="292"/>
      <c r="O824" s="292"/>
      <c r="P824" s="292"/>
      <c r="Q824" s="292"/>
      <c r="R824" s="292"/>
      <c r="S824" s="292"/>
      <c r="T824" s="292"/>
      <c r="U824" s="292"/>
      <c r="V824" s="292"/>
      <c r="W824" s="292"/>
      <c r="X824" s="292"/>
      <c r="Y824" s="292"/>
      <c r="Z824" s="292"/>
    </row>
    <row r="825" spans="1:26" ht="15.75" customHeight="1">
      <c r="A825" s="292"/>
      <c r="B825" s="292"/>
      <c r="C825" s="292"/>
      <c r="D825" s="292"/>
      <c r="E825" s="292"/>
      <c r="F825" s="292"/>
      <c r="G825" s="5"/>
      <c r="H825" s="292"/>
      <c r="I825" s="292"/>
      <c r="J825" s="292"/>
      <c r="K825" s="292"/>
      <c r="L825" s="292"/>
      <c r="M825" s="292"/>
      <c r="N825" s="292"/>
      <c r="O825" s="292"/>
      <c r="P825" s="292"/>
      <c r="Q825" s="292"/>
      <c r="R825" s="292"/>
      <c r="S825" s="292"/>
      <c r="T825" s="292"/>
      <c r="U825" s="292"/>
      <c r="V825" s="292"/>
      <c r="W825" s="292"/>
      <c r="X825" s="292"/>
      <c r="Y825" s="292"/>
      <c r="Z825" s="292"/>
    </row>
    <row r="826" spans="1:26" ht="15.75" customHeight="1">
      <c r="A826" s="292"/>
      <c r="B826" s="292"/>
      <c r="C826" s="292"/>
      <c r="D826" s="292"/>
      <c r="E826" s="292"/>
      <c r="F826" s="292"/>
      <c r="G826" s="5"/>
      <c r="H826" s="292"/>
      <c r="I826" s="292"/>
      <c r="J826" s="292"/>
      <c r="K826" s="292"/>
      <c r="L826" s="292"/>
      <c r="M826" s="292"/>
      <c r="N826" s="292"/>
      <c r="O826" s="292"/>
      <c r="P826" s="292"/>
      <c r="Q826" s="292"/>
      <c r="R826" s="292"/>
      <c r="S826" s="292"/>
      <c r="T826" s="292"/>
      <c r="U826" s="292"/>
      <c r="V826" s="292"/>
      <c r="W826" s="292"/>
      <c r="X826" s="292"/>
      <c r="Y826" s="292"/>
      <c r="Z826" s="292"/>
    </row>
    <row r="827" spans="1:26" ht="15.75" customHeight="1">
      <c r="A827" s="292"/>
      <c r="B827" s="292"/>
      <c r="C827" s="292"/>
      <c r="D827" s="292"/>
      <c r="E827" s="292"/>
      <c r="F827" s="292"/>
      <c r="G827" s="5"/>
      <c r="H827" s="292"/>
      <c r="I827" s="292"/>
      <c r="J827" s="292"/>
      <c r="K827" s="292"/>
      <c r="L827" s="292"/>
      <c r="M827" s="292"/>
      <c r="N827" s="292"/>
      <c r="O827" s="292"/>
      <c r="P827" s="292"/>
      <c r="Q827" s="292"/>
      <c r="R827" s="292"/>
      <c r="S827" s="292"/>
      <c r="T827" s="292"/>
      <c r="U827" s="292"/>
      <c r="V827" s="292"/>
      <c r="W827" s="292"/>
      <c r="X827" s="292"/>
      <c r="Y827" s="292"/>
      <c r="Z827" s="292"/>
    </row>
    <row r="828" spans="1:26" ht="15.75" customHeight="1">
      <c r="A828" s="292"/>
      <c r="B828" s="292"/>
      <c r="C828" s="292"/>
      <c r="D828" s="292"/>
      <c r="E828" s="292"/>
      <c r="F828" s="292"/>
      <c r="G828" s="5"/>
      <c r="H828" s="292"/>
      <c r="I828" s="292"/>
      <c r="J828" s="292"/>
      <c r="K828" s="292"/>
      <c r="L828" s="292"/>
      <c r="M828" s="292"/>
      <c r="N828" s="292"/>
      <c r="O828" s="292"/>
      <c r="P828" s="292"/>
      <c r="Q828" s="292"/>
      <c r="R828" s="292"/>
      <c r="S828" s="292"/>
      <c r="T828" s="292"/>
      <c r="U828" s="292"/>
      <c r="V828" s="292"/>
      <c r="W828" s="292"/>
      <c r="X828" s="292"/>
      <c r="Y828" s="292"/>
      <c r="Z828" s="292"/>
    </row>
    <row r="829" spans="1:26" ht="15.75" customHeight="1">
      <c r="A829" s="292"/>
      <c r="B829" s="292"/>
      <c r="C829" s="292"/>
      <c r="D829" s="292"/>
      <c r="E829" s="292"/>
      <c r="F829" s="292"/>
      <c r="G829" s="5"/>
      <c r="H829" s="292"/>
      <c r="I829" s="292"/>
      <c r="J829" s="292"/>
      <c r="K829" s="292"/>
      <c r="L829" s="292"/>
      <c r="M829" s="292"/>
      <c r="N829" s="292"/>
      <c r="O829" s="292"/>
      <c r="P829" s="292"/>
      <c r="Q829" s="292"/>
      <c r="R829" s="292"/>
      <c r="S829" s="292"/>
      <c r="T829" s="292"/>
      <c r="U829" s="292"/>
      <c r="V829" s="292"/>
      <c r="W829" s="292"/>
      <c r="X829" s="292"/>
      <c r="Y829" s="292"/>
      <c r="Z829" s="292"/>
    </row>
    <row r="830" spans="1:26" ht="15.75" customHeight="1">
      <c r="A830" s="292"/>
      <c r="B830" s="292"/>
      <c r="C830" s="292"/>
      <c r="D830" s="292"/>
      <c r="E830" s="292"/>
      <c r="F830" s="292"/>
      <c r="G830" s="5"/>
      <c r="H830" s="292"/>
      <c r="I830" s="292"/>
      <c r="J830" s="292"/>
      <c r="K830" s="292"/>
      <c r="L830" s="292"/>
      <c r="M830" s="292"/>
      <c r="N830" s="292"/>
      <c r="O830" s="292"/>
      <c r="P830" s="292"/>
      <c r="Q830" s="292"/>
      <c r="R830" s="292"/>
      <c r="S830" s="292"/>
      <c r="T830" s="292"/>
      <c r="U830" s="292"/>
      <c r="V830" s="292"/>
      <c r="W830" s="292"/>
      <c r="X830" s="292"/>
      <c r="Y830" s="292"/>
      <c r="Z830" s="292"/>
    </row>
    <row r="831" spans="1:26" ht="15.75" customHeight="1">
      <c r="A831" s="292"/>
      <c r="B831" s="292"/>
      <c r="C831" s="292"/>
      <c r="D831" s="292"/>
      <c r="E831" s="292"/>
      <c r="F831" s="292"/>
      <c r="G831" s="5"/>
      <c r="H831" s="292"/>
      <c r="I831" s="292"/>
      <c r="J831" s="292"/>
      <c r="K831" s="292"/>
      <c r="L831" s="292"/>
      <c r="M831" s="292"/>
      <c r="N831" s="292"/>
      <c r="O831" s="292"/>
      <c r="P831" s="292"/>
      <c r="Q831" s="292"/>
      <c r="R831" s="292"/>
      <c r="S831" s="292"/>
      <c r="T831" s="292"/>
      <c r="U831" s="292"/>
      <c r="V831" s="292"/>
      <c r="W831" s="292"/>
      <c r="X831" s="292"/>
      <c r="Y831" s="292"/>
      <c r="Z831" s="292"/>
    </row>
    <row r="832" spans="1:26" ht="15.75" customHeight="1">
      <c r="A832" s="292"/>
      <c r="B832" s="292"/>
      <c r="C832" s="292"/>
      <c r="D832" s="292"/>
      <c r="E832" s="292"/>
      <c r="F832" s="292"/>
      <c r="G832" s="5"/>
      <c r="H832" s="292"/>
      <c r="I832" s="292"/>
      <c r="J832" s="292"/>
      <c r="K832" s="292"/>
      <c r="L832" s="292"/>
      <c r="M832" s="292"/>
      <c r="N832" s="292"/>
      <c r="O832" s="292"/>
      <c r="P832" s="292"/>
      <c r="Q832" s="292"/>
      <c r="R832" s="292"/>
      <c r="S832" s="292"/>
      <c r="T832" s="292"/>
      <c r="U832" s="292"/>
      <c r="V832" s="292"/>
      <c r="W832" s="292"/>
      <c r="X832" s="292"/>
      <c r="Y832" s="292"/>
      <c r="Z832" s="292"/>
    </row>
    <row r="833" spans="1:26" ht="15.75" customHeight="1">
      <c r="A833" s="292"/>
      <c r="B833" s="292"/>
      <c r="C833" s="292"/>
      <c r="D833" s="292"/>
      <c r="E833" s="292"/>
      <c r="F833" s="292"/>
      <c r="G833" s="5"/>
      <c r="H833" s="292"/>
      <c r="I833" s="292"/>
      <c r="J833" s="292"/>
      <c r="K833" s="292"/>
      <c r="L833" s="292"/>
      <c r="M833" s="292"/>
      <c r="N833" s="292"/>
      <c r="O833" s="292"/>
      <c r="P833" s="292"/>
      <c r="Q833" s="292"/>
      <c r="R833" s="292"/>
      <c r="S833" s="292"/>
      <c r="T833" s="292"/>
      <c r="U833" s="292"/>
      <c r="V833" s="292"/>
      <c r="W833" s="292"/>
      <c r="X833" s="292"/>
      <c r="Y833" s="292"/>
      <c r="Z833" s="292"/>
    </row>
    <row r="834" spans="1:26" ht="15.75" customHeight="1">
      <c r="A834" s="292"/>
      <c r="B834" s="292"/>
      <c r="C834" s="292"/>
      <c r="D834" s="292"/>
      <c r="E834" s="292"/>
      <c r="F834" s="292"/>
      <c r="G834" s="5"/>
      <c r="H834" s="292"/>
      <c r="I834" s="292"/>
      <c r="J834" s="292"/>
      <c r="K834" s="292"/>
      <c r="L834" s="292"/>
      <c r="M834" s="292"/>
      <c r="N834" s="292"/>
      <c r="O834" s="292"/>
      <c r="P834" s="292"/>
      <c r="Q834" s="292"/>
      <c r="R834" s="292"/>
      <c r="S834" s="292"/>
      <c r="T834" s="292"/>
      <c r="U834" s="292"/>
      <c r="V834" s="292"/>
      <c r="W834" s="292"/>
      <c r="X834" s="292"/>
      <c r="Y834" s="292"/>
      <c r="Z834" s="292"/>
    </row>
    <row r="835" spans="1:26" ht="15.75" customHeight="1">
      <c r="A835" s="292"/>
      <c r="B835" s="292"/>
      <c r="C835" s="292"/>
      <c r="D835" s="292"/>
      <c r="E835" s="292"/>
      <c r="F835" s="292"/>
      <c r="G835" s="5"/>
      <c r="H835" s="292"/>
      <c r="I835" s="292"/>
      <c r="J835" s="292"/>
      <c r="K835" s="292"/>
      <c r="L835" s="292"/>
      <c r="M835" s="292"/>
      <c r="N835" s="292"/>
      <c r="O835" s="292"/>
      <c r="P835" s="292"/>
      <c r="Q835" s="292"/>
      <c r="R835" s="292"/>
      <c r="S835" s="292"/>
      <c r="T835" s="292"/>
      <c r="U835" s="292"/>
      <c r="V835" s="292"/>
      <c r="W835" s="292"/>
      <c r="X835" s="292"/>
      <c r="Y835" s="292"/>
      <c r="Z835" s="292"/>
    </row>
    <row r="836" spans="1:26" ht="15.75" customHeight="1">
      <c r="A836" s="292"/>
      <c r="B836" s="292"/>
      <c r="C836" s="292"/>
      <c r="D836" s="292"/>
      <c r="E836" s="292"/>
      <c r="F836" s="292"/>
      <c r="G836" s="5"/>
      <c r="H836" s="292"/>
      <c r="I836" s="292"/>
      <c r="J836" s="292"/>
      <c r="K836" s="292"/>
      <c r="L836" s="292"/>
      <c r="M836" s="292"/>
      <c r="N836" s="292"/>
      <c r="O836" s="292"/>
      <c r="P836" s="292"/>
      <c r="Q836" s="292"/>
      <c r="R836" s="292"/>
      <c r="S836" s="292"/>
      <c r="T836" s="292"/>
      <c r="U836" s="292"/>
      <c r="V836" s="292"/>
      <c r="W836" s="292"/>
      <c r="X836" s="292"/>
      <c r="Y836" s="292"/>
      <c r="Z836" s="292"/>
    </row>
    <row r="837" spans="1:26" ht="15.75" customHeight="1">
      <c r="A837" s="292"/>
      <c r="B837" s="292"/>
      <c r="C837" s="292"/>
      <c r="D837" s="292"/>
      <c r="E837" s="292"/>
      <c r="F837" s="292"/>
      <c r="G837" s="5"/>
      <c r="H837" s="292"/>
      <c r="I837" s="292"/>
      <c r="J837" s="292"/>
      <c r="K837" s="292"/>
      <c r="L837" s="292"/>
      <c r="M837" s="292"/>
      <c r="N837" s="292"/>
      <c r="O837" s="292"/>
      <c r="P837" s="292"/>
      <c r="Q837" s="292"/>
      <c r="R837" s="292"/>
      <c r="S837" s="292"/>
      <c r="T837" s="292"/>
      <c r="U837" s="292"/>
      <c r="V837" s="292"/>
      <c r="W837" s="292"/>
      <c r="X837" s="292"/>
      <c r="Y837" s="292"/>
      <c r="Z837" s="292"/>
    </row>
    <row r="838" spans="1:26" ht="15.75" customHeight="1">
      <c r="A838" s="292"/>
      <c r="B838" s="292"/>
      <c r="C838" s="292"/>
      <c r="D838" s="292"/>
      <c r="E838" s="292"/>
      <c r="F838" s="292"/>
      <c r="G838" s="5"/>
      <c r="H838" s="292"/>
      <c r="I838" s="292"/>
      <c r="J838" s="292"/>
      <c r="K838" s="292"/>
      <c r="L838" s="292"/>
      <c r="M838" s="292"/>
      <c r="N838" s="292"/>
      <c r="O838" s="292"/>
      <c r="P838" s="292"/>
      <c r="Q838" s="292"/>
      <c r="R838" s="292"/>
      <c r="S838" s="292"/>
      <c r="T838" s="292"/>
      <c r="U838" s="292"/>
      <c r="V838" s="292"/>
      <c r="W838" s="292"/>
      <c r="X838" s="292"/>
      <c r="Y838" s="292"/>
      <c r="Z838" s="292"/>
    </row>
    <row r="839" spans="1:26" ht="15.75" customHeight="1">
      <c r="A839" s="292"/>
      <c r="B839" s="292"/>
      <c r="C839" s="292"/>
      <c r="D839" s="292"/>
      <c r="E839" s="292"/>
      <c r="F839" s="292"/>
      <c r="G839" s="5"/>
      <c r="H839" s="292"/>
      <c r="I839" s="292"/>
      <c r="J839" s="292"/>
      <c r="K839" s="292"/>
      <c r="L839" s="292"/>
      <c r="M839" s="292"/>
      <c r="N839" s="292"/>
      <c r="O839" s="292"/>
      <c r="P839" s="292"/>
      <c r="Q839" s="292"/>
      <c r="R839" s="292"/>
      <c r="S839" s="292"/>
      <c r="T839" s="292"/>
      <c r="U839" s="292"/>
      <c r="V839" s="292"/>
      <c r="W839" s="292"/>
      <c r="X839" s="292"/>
      <c r="Y839" s="292"/>
      <c r="Z839" s="292"/>
    </row>
    <row r="840" spans="1:26" ht="15.75" customHeight="1">
      <c r="A840" s="292"/>
      <c r="B840" s="292"/>
      <c r="C840" s="292"/>
      <c r="D840" s="292"/>
      <c r="E840" s="292"/>
      <c r="F840" s="292"/>
      <c r="G840" s="5"/>
      <c r="H840" s="292"/>
      <c r="I840" s="292"/>
      <c r="J840" s="292"/>
      <c r="K840" s="292"/>
      <c r="L840" s="292"/>
      <c r="M840" s="292"/>
      <c r="N840" s="292"/>
      <c r="O840" s="292"/>
      <c r="P840" s="292"/>
      <c r="Q840" s="292"/>
      <c r="R840" s="292"/>
      <c r="S840" s="292"/>
      <c r="T840" s="292"/>
      <c r="U840" s="292"/>
      <c r="V840" s="292"/>
      <c r="W840" s="292"/>
      <c r="X840" s="292"/>
      <c r="Y840" s="292"/>
      <c r="Z840" s="292"/>
    </row>
    <row r="841" spans="1:26" ht="15.75" customHeight="1">
      <c r="A841" s="292"/>
      <c r="B841" s="292"/>
      <c r="C841" s="292"/>
      <c r="D841" s="292"/>
      <c r="E841" s="292"/>
      <c r="F841" s="292"/>
      <c r="G841" s="5"/>
      <c r="H841" s="292"/>
      <c r="I841" s="292"/>
      <c r="J841" s="292"/>
      <c r="K841" s="292"/>
      <c r="L841" s="292"/>
      <c r="M841" s="292"/>
      <c r="N841" s="292"/>
      <c r="O841" s="292"/>
      <c r="P841" s="292"/>
      <c r="Q841" s="292"/>
      <c r="R841" s="292"/>
      <c r="S841" s="292"/>
      <c r="T841" s="292"/>
      <c r="U841" s="292"/>
      <c r="V841" s="292"/>
      <c r="W841" s="292"/>
      <c r="X841" s="292"/>
      <c r="Y841" s="292"/>
      <c r="Z841" s="292"/>
    </row>
    <row r="842" spans="1:26" ht="15.75" customHeight="1">
      <c r="A842" s="292"/>
      <c r="B842" s="292"/>
      <c r="C842" s="292"/>
      <c r="D842" s="292"/>
      <c r="E842" s="292"/>
      <c r="F842" s="292"/>
      <c r="G842" s="5"/>
      <c r="H842" s="292"/>
      <c r="I842" s="292"/>
      <c r="J842" s="292"/>
      <c r="K842" s="292"/>
      <c r="L842" s="292"/>
      <c r="M842" s="292"/>
      <c r="N842" s="292"/>
      <c r="O842" s="292"/>
      <c r="P842" s="292"/>
      <c r="Q842" s="292"/>
      <c r="R842" s="292"/>
      <c r="S842" s="292"/>
      <c r="T842" s="292"/>
      <c r="U842" s="292"/>
      <c r="V842" s="292"/>
      <c r="W842" s="292"/>
      <c r="X842" s="292"/>
      <c r="Y842" s="292"/>
      <c r="Z842" s="292"/>
    </row>
    <row r="843" spans="1:26" ht="15.75" customHeight="1">
      <c r="A843" s="292"/>
      <c r="B843" s="292"/>
      <c r="C843" s="292"/>
      <c r="D843" s="292"/>
      <c r="E843" s="292"/>
      <c r="F843" s="292"/>
      <c r="G843" s="5"/>
      <c r="H843" s="292"/>
      <c r="I843" s="292"/>
      <c r="J843" s="292"/>
      <c r="K843" s="292"/>
      <c r="L843" s="292"/>
      <c r="M843" s="292"/>
      <c r="N843" s="292"/>
      <c r="O843" s="292"/>
      <c r="P843" s="292"/>
      <c r="Q843" s="292"/>
      <c r="R843" s="292"/>
      <c r="S843" s="292"/>
      <c r="T843" s="292"/>
      <c r="U843" s="292"/>
      <c r="V843" s="292"/>
      <c r="W843" s="292"/>
      <c r="X843" s="292"/>
      <c r="Y843" s="292"/>
      <c r="Z843" s="292"/>
    </row>
    <row r="844" spans="1:26" ht="15.75" customHeight="1">
      <c r="A844" s="292"/>
      <c r="B844" s="292"/>
      <c r="C844" s="292"/>
      <c r="D844" s="292"/>
      <c r="E844" s="292"/>
      <c r="F844" s="292"/>
      <c r="G844" s="5"/>
      <c r="H844" s="292"/>
      <c r="I844" s="292"/>
      <c r="J844" s="292"/>
      <c r="K844" s="292"/>
      <c r="L844" s="292"/>
      <c r="M844" s="292"/>
      <c r="N844" s="292"/>
      <c r="O844" s="292"/>
      <c r="P844" s="292"/>
      <c r="Q844" s="292"/>
      <c r="R844" s="292"/>
      <c r="S844" s="292"/>
      <c r="T844" s="292"/>
      <c r="U844" s="292"/>
      <c r="V844" s="292"/>
      <c r="W844" s="292"/>
      <c r="X844" s="292"/>
      <c r="Y844" s="292"/>
      <c r="Z844" s="292"/>
    </row>
    <row r="845" spans="1:26" ht="15.75" customHeight="1">
      <c r="A845" s="292"/>
      <c r="B845" s="292"/>
      <c r="C845" s="292"/>
      <c r="D845" s="292"/>
      <c r="E845" s="292"/>
      <c r="F845" s="292"/>
      <c r="G845" s="5"/>
      <c r="H845" s="292"/>
      <c r="I845" s="292"/>
      <c r="J845" s="292"/>
      <c r="K845" s="292"/>
      <c r="L845" s="292"/>
      <c r="M845" s="292"/>
      <c r="N845" s="292"/>
      <c r="O845" s="292"/>
      <c r="P845" s="292"/>
      <c r="Q845" s="292"/>
      <c r="R845" s="292"/>
      <c r="S845" s="292"/>
      <c r="T845" s="292"/>
      <c r="U845" s="292"/>
      <c r="V845" s="292"/>
      <c r="W845" s="292"/>
      <c r="X845" s="292"/>
      <c r="Y845" s="292"/>
      <c r="Z845" s="292"/>
    </row>
    <row r="846" spans="1:26" ht="15.75" customHeight="1">
      <c r="A846" s="292"/>
      <c r="B846" s="292"/>
      <c r="C846" s="292"/>
      <c r="D846" s="292"/>
      <c r="E846" s="292"/>
      <c r="F846" s="292"/>
      <c r="G846" s="5"/>
      <c r="H846" s="292"/>
      <c r="I846" s="292"/>
      <c r="J846" s="292"/>
      <c r="K846" s="292"/>
      <c r="L846" s="292"/>
      <c r="M846" s="292"/>
      <c r="N846" s="292"/>
      <c r="O846" s="292"/>
      <c r="P846" s="292"/>
      <c r="Q846" s="292"/>
      <c r="R846" s="292"/>
      <c r="S846" s="292"/>
      <c r="T846" s="292"/>
      <c r="U846" s="292"/>
      <c r="V846" s="292"/>
      <c r="W846" s="292"/>
      <c r="X846" s="292"/>
      <c r="Y846" s="292"/>
      <c r="Z846" s="292"/>
    </row>
    <row r="847" spans="1:26" ht="15.75" customHeight="1">
      <c r="A847" s="292"/>
      <c r="B847" s="292"/>
      <c r="C847" s="292"/>
      <c r="D847" s="292"/>
      <c r="E847" s="292"/>
      <c r="F847" s="292"/>
      <c r="G847" s="5"/>
      <c r="H847" s="292"/>
      <c r="I847" s="292"/>
      <c r="J847" s="292"/>
      <c r="K847" s="292"/>
      <c r="L847" s="292"/>
      <c r="M847" s="292"/>
      <c r="N847" s="292"/>
      <c r="O847" s="292"/>
      <c r="P847" s="292"/>
      <c r="Q847" s="292"/>
      <c r="R847" s="292"/>
      <c r="S847" s="292"/>
      <c r="T847" s="292"/>
      <c r="U847" s="292"/>
      <c r="V847" s="292"/>
      <c r="W847" s="292"/>
      <c r="X847" s="292"/>
      <c r="Y847" s="292"/>
      <c r="Z847" s="292"/>
    </row>
    <row r="848" spans="1:26" ht="15.75" customHeight="1">
      <c r="A848" s="292"/>
      <c r="B848" s="292"/>
      <c r="C848" s="292"/>
      <c r="D848" s="292"/>
      <c r="E848" s="292"/>
      <c r="F848" s="292"/>
      <c r="G848" s="5"/>
      <c r="H848" s="292"/>
      <c r="I848" s="292"/>
      <c r="J848" s="292"/>
      <c r="K848" s="292"/>
      <c r="L848" s="292"/>
      <c r="M848" s="292"/>
      <c r="N848" s="292"/>
      <c r="O848" s="292"/>
      <c r="P848" s="292"/>
      <c r="Q848" s="292"/>
      <c r="R848" s="292"/>
      <c r="S848" s="292"/>
      <c r="T848" s="292"/>
      <c r="U848" s="292"/>
      <c r="V848" s="292"/>
      <c r="W848" s="292"/>
      <c r="X848" s="292"/>
      <c r="Y848" s="292"/>
      <c r="Z848" s="292"/>
    </row>
    <row r="849" spans="1:26" ht="15.75" customHeight="1">
      <c r="A849" s="292"/>
      <c r="B849" s="292"/>
      <c r="C849" s="292"/>
      <c r="D849" s="292"/>
      <c r="E849" s="292"/>
      <c r="F849" s="292"/>
      <c r="G849" s="5"/>
      <c r="H849" s="292"/>
      <c r="I849" s="292"/>
      <c r="J849" s="292"/>
      <c r="K849" s="292"/>
      <c r="L849" s="292"/>
      <c r="M849" s="292"/>
      <c r="N849" s="292"/>
      <c r="O849" s="292"/>
      <c r="P849" s="292"/>
      <c r="Q849" s="292"/>
      <c r="R849" s="292"/>
      <c r="S849" s="292"/>
      <c r="T849" s="292"/>
      <c r="U849" s="292"/>
      <c r="V849" s="292"/>
      <c r="W849" s="292"/>
      <c r="X849" s="292"/>
      <c r="Y849" s="292"/>
      <c r="Z849" s="292"/>
    </row>
    <row r="850" spans="1:26" ht="15.75" customHeight="1">
      <c r="A850" s="292"/>
      <c r="B850" s="292"/>
      <c r="C850" s="292"/>
      <c r="D850" s="292"/>
      <c r="E850" s="292"/>
      <c r="F850" s="292"/>
      <c r="G850" s="5"/>
      <c r="H850" s="292"/>
      <c r="I850" s="292"/>
      <c r="J850" s="292"/>
      <c r="K850" s="292"/>
      <c r="L850" s="292"/>
      <c r="M850" s="292"/>
      <c r="N850" s="292"/>
      <c r="O850" s="292"/>
      <c r="P850" s="292"/>
      <c r="Q850" s="292"/>
      <c r="R850" s="292"/>
      <c r="S850" s="292"/>
      <c r="T850" s="292"/>
      <c r="U850" s="292"/>
      <c r="V850" s="292"/>
      <c r="W850" s="292"/>
      <c r="X850" s="292"/>
      <c r="Y850" s="292"/>
      <c r="Z850" s="292"/>
    </row>
    <row r="851" spans="1:26" ht="15.75" customHeight="1">
      <c r="A851" s="292"/>
      <c r="B851" s="292"/>
      <c r="C851" s="292"/>
      <c r="D851" s="292"/>
      <c r="E851" s="292"/>
      <c r="F851" s="292"/>
      <c r="G851" s="5"/>
      <c r="H851" s="292"/>
      <c r="I851" s="292"/>
      <c r="J851" s="292"/>
      <c r="K851" s="292"/>
      <c r="L851" s="292"/>
      <c r="M851" s="292"/>
      <c r="N851" s="292"/>
      <c r="O851" s="292"/>
      <c r="P851" s="292"/>
      <c r="Q851" s="292"/>
      <c r="R851" s="292"/>
      <c r="S851" s="292"/>
      <c r="T851" s="292"/>
      <c r="U851" s="292"/>
      <c r="V851" s="292"/>
      <c r="W851" s="292"/>
      <c r="X851" s="292"/>
      <c r="Y851" s="292"/>
      <c r="Z851" s="292"/>
    </row>
    <row r="852" spans="1:26" ht="15.75" customHeight="1">
      <c r="A852" s="292"/>
      <c r="B852" s="292"/>
      <c r="C852" s="292"/>
      <c r="D852" s="292"/>
      <c r="E852" s="292"/>
      <c r="F852" s="292"/>
      <c r="G852" s="5"/>
      <c r="H852" s="292"/>
      <c r="I852" s="292"/>
      <c r="J852" s="292"/>
      <c r="K852" s="292"/>
      <c r="L852" s="292"/>
      <c r="M852" s="292"/>
      <c r="N852" s="292"/>
      <c r="O852" s="292"/>
      <c r="P852" s="292"/>
      <c r="Q852" s="292"/>
      <c r="R852" s="292"/>
      <c r="S852" s="292"/>
      <c r="T852" s="292"/>
      <c r="U852" s="292"/>
      <c r="V852" s="292"/>
      <c r="W852" s="292"/>
      <c r="X852" s="292"/>
      <c r="Y852" s="292"/>
      <c r="Z852" s="292"/>
    </row>
    <row r="853" spans="1:26" ht="15.75" customHeight="1">
      <c r="A853" s="292"/>
      <c r="B853" s="292"/>
      <c r="C853" s="292"/>
      <c r="D853" s="292"/>
      <c r="E853" s="292"/>
      <c r="F853" s="292"/>
      <c r="G853" s="5"/>
      <c r="H853" s="292"/>
      <c r="I853" s="292"/>
      <c r="J853" s="292"/>
      <c r="K853" s="292"/>
      <c r="L853" s="292"/>
      <c r="M853" s="292"/>
      <c r="N853" s="292"/>
      <c r="O853" s="292"/>
      <c r="P853" s="292"/>
      <c r="Q853" s="292"/>
      <c r="R853" s="292"/>
      <c r="S853" s="292"/>
      <c r="T853" s="292"/>
      <c r="U853" s="292"/>
      <c r="V853" s="292"/>
      <c r="W853" s="292"/>
      <c r="X853" s="292"/>
      <c r="Y853" s="292"/>
      <c r="Z853" s="292"/>
    </row>
    <row r="854" spans="1:26" ht="15.75" customHeight="1">
      <c r="A854" s="292"/>
      <c r="B854" s="292"/>
      <c r="C854" s="292"/>
      <c r="D854" s="292"/>
      <c r="E854" s="292"/>
      <c r="F854" s="292"/>
      <c r="G854" s="5"/>
      <c r="H854" s="292"/>
      <c r="I854" s="292"/>
      <c r="J854" s="292"/>
      <c r="K854" s="292"/>
      <c r="L854" s="292"/>
      <c r="M854" s="292"/>
      <c r="N854" s="292"/>
      <c r="O854" s="292"/>
      <c r="P854" s="292"/>
      <c r="Q854" s="292"/>
      <c r="R854" s="292"/>
      <c r="S854" s="292"/>
      <c r="T854" s="292"/>
      <c r="U854" s="292"/>
      <c r="V854" s="292"/>
      <c r="W854" s="292"/>
      <c r="X854" s="292"/>
      <c r="Y854" s="292"/>
      <c r="Z854" s="292"/>
    </row>
    <row r="855" spans="1:26" ht="15.75" customHeight="1">
      <c r="A855" s="292"/>
      <c r="B855" s="292"/>
      <c r="C855" s="292"/>
      <c r="D855" s="292"/>
      <c r="E855" s="292"/>
      <c r="F855" s="292"/>
      <c r="G855" s="5"/>
      <c r="H855" s="292"/>
      <c r="I855" s="292"/>
      <c r="J855" s="292"/>
      <c r="K855" s="292"/>
      <c r="L855" s="292"/>
      <c r="M855" s="292"/>
      <c r="N855" s="292"/>
      <c r="O855" s="292"/>
      <c r="P855" s="292"/>
      <c r="Q855" s="292"/>
      <c r="R855" s="292"/>
      <c r="S855" s="292"/>
      <c r="T855" s="292"/>
      <c r="U855" s="292"/>
      <c r="V855" s="292"/>
      <c r="W855" s="292"/>
      <c r="X855" s="292"/>
      <c r="Y855" s="292"/>
      <c r="Z855" s="292"/>
    </row>
    <row r="856" spans="1:26" ht="15.75" customHeight="1">
      <c r="A856" s="292"/>
      <c r="B856" s="292"/>
      <c r="C856" s="292"/>
      <c r="D856" s="292"/>
      <c r="E856" s="292"/>
      <c r="F856" s="292"/>
      <c r="G856" s="5"/>
      <c r="H856" s="292"/>
      <c r="I856" s="292"/>
      <c r="J856" s="292"/>
      <c r="K856" s="292"/>
      <c r="L856" s="292"/>
      <c r="M856" s="292"/>
      <c r="N856" s="292"/>
      <c r="O856" s="292"/>
      <c r="P856" s="292"/>
      <c r="Q856" s="292"/>
      <c r="R856" s="292"/>
      <c r="S856" s="292"/>
      <c r="T856" s="292"/>
      <c r="U856" s="292"/>
      <c r="V856" s="292"/>
      <c r="W856" s="292"/>
      <c r="X856" s="292"/>
      <c r="Y856" s="292"/>
      <c r="Z856" s="292"/>
    </row>
    <row r="857" spans="1:26" ht="15.75" customHeight="1">
      <c r="A857" s="292"/>
      <c r="B857" s="292"/>
      <c r="C857" s="292"/>
      <c r="D857" s="292"/>
      <c r="E857" s="292"/>
      <c r="F857" s="292"/>
      <c r="G857" s="5"/>
      <c r="H857" s="292"/>
      <c r="I857" s="292"/>
      <c r="J857" s="292"/>
      <c r="K857" s="292"/>
      <c r="L857" s="292"/>
      <c r="M857" s="292"/>
      <c r="N857" s="292"/>
      <c r="O857" s="292"/>
      <c r="P857" s="292"/>
      <c r="Q857" s="292"/>
      <c r="R857" s="292"/>
      <c r="S857" s="292"/>
      <c r="T857" s="292"/>
      <c r="U857" s="292"/>
      <c r="V857" s="292"/>
      <c r="W857" s="292"/>
      <c r="X857" s="292"/>
      <c r="Y857" s="292"/>
      <c r="Z857" s="292"/>
    </row>
    <row r="858" spans="1:26" ht="15.75" customHeight="1">
      <c r="A858" s="292"/>
      <c r="B858" s="292"/>
      <c r="C858" s="292"/>
      <c r="D858" s="292"/>
      <c r="E858" s="292"/>
      <c r="F858" s="292"/>
      <c r="G858" s="5"/>
      <c r="H858" s="292"/>
      <c r="I858" s="292"/>
      <c r="J858" s="292"/>
      <c r="K858" s="292"/>
      <c r="L858" s="292"/>
      <c r="M858" s="292"/>
      <c r="N858" s="292"/>
      <c r="O858" s="292"/>
      <c r="P858" s="292"/>
      <c r="Q858" s="292"/>
      <c r="R858" s="292"/>
      <c r="S858" s="292"/>
      <c r="T858" s="292"/>
      <c r="U858" s="292"/>
      <c r="V858" s="292"/>
      <c r="W858" s="292"/>
      <c r="X858" s="292"/>
      <c r="Y858" s="292"/>
      <c r="Z858" s="292"/>
    </row>
    <row r="859" spans="1:26" ht="15.75" customHeight="1">
      <c r="A859" s="292"/>
      <c r="B859" s="292"/>
      <c r="C859" s="292"/>
      <c r="D859" s="292"/>
      <c r="E859" s="292"/>
      <c r="F859" s="292"/>
      <c r="G859" s="5"/>
      <c r="H859" s="292"/>
      <c r="I859" s="292"/>
      <c r="J859" s="292"/>
      <c r="K859" s="292"/>
      <c r="L859" s="292"/>
      <c r="M859" s="292"/>
      <c r="N859" s="292"/>
      <c r="O859" s="292"/>
      <c r="P859" s="292"/>
      <c r="Q859" s="292"/>
      <c r="R859" s="292"/>
      <c r="S859" s="292"/>
      <c r="T859" s="292"/>
      <c r="U859" s="292"/>
      <c r="V859" s="292"/>
      <c r="W859" s="292"/>
      <c r="X859" s="292"/>
      <c r="Y859" s="292"/>
      <c r="Z859" s="292"/>
    </row>
    <row r="860" spans="1:26" ht="15.75" customHeight="1">
      <c r="A860" s="292"/>
      <c r="B860" s="292"/>
      <c r="C860" s="292"/>
      <c r="D860" s="292"/>
      <c r="E860" s="292"/>
      <c r="F860" s="292"/>
      <c r="G860" s="5"/>
      <c r="H860" s="292"/>
      <c r="I860" s="292"/>
      <c r="J860" s="292"/>
      <c r="K860" s="292"/>
      <c r="L860" s="292"/>
      <c r="M860" s="292"/>
      <c r="N860" s="292"/>
      <c r="O860" s="292"/>
      <c r="P860" s="292"/>
      <c r="Q860" s="292"/>
      <c r="R860" s="292"/>
      <c r="S860" s="292"/>
      <c r="T860" s="292"/>
      <c r="U860" s="292"/>
      <c r="V860" s="292"/>
      <c r="W860" s="292"/>
      <c r="X860" s="292"/>
      <c r="Y860" s="292"/>
      <c r="Z860" s="292"/>
    </row>
    <row r="861" spans="1:26" ht="15.75" customHeight="1">
      <c r="A861" s="292"/>
      <c r="B861" s="292"/>
      <c r="C861" s="292"/>
      <c r="D861" s="292"/>
      <c r="E861" s="292"/>
      <c r="F861" s="292"/>
      <c r="G861" s="5"/>
      <c r="H861" s="292"/>
      <c r="I861" s="292"/>
      <c r="J861" s="292"/>
      <c r="K861" s="292"/>
      <c r="L861" s="292"/>
      <c r="M861" s="292"/>
      <c r="N861" s="292"/>
      <c r="O861" s="292"/>
      <c r="P861" s="292"/>
      <c r="Q861" s="292"/>
      <c r="R861" s="292"/>
      <c r="S861" s="292"/>
      <c r="T861" s="292"/>
      <c r="U861" s="292"/>
      <c r="V861" s="292"/>
      <c r="W861" s="292"/>
      <c r="X861" s="292"/>
      <c r="Y861" s="292"/>
      <c r="Z861" s="292"/>
    </row>
    <row r="862" spans="1:26" ht="15.75" customHeight="1">
      <c r="A862" s="292"/>
      <c r="B862" s="292"/>
      <c r="C862" s="292"/>
      <c r="D862" s="292"/>
      <c r="E862" s="292"/>
      <c r="F862" s="292"/>
      <c r="G862" s="5"/>
      <c r="H862" s="292"/>
      <c r="I862" s="292"/>
      <c r="J862" s="292"/>
      <c r="K862" s="292"/>
      <c r="L862" s="292"/>
      <c r="M862" s="292"/>
      <c r="N862" s="292"/>
      <c r="O862" s="292"/>
      <c r="P862" s="292"/>
      <c r="Q862" s="292"/>
      <c r="R862" s="292"/>
      <c r="S862" s="292"/>
      <c r="T862" s="292"/>
      <c r="U862" s="292"/>
      <c r="V862" s="292"/>
      <c r="W862" s="292"/>
      <c r="X862" s="292"/>
      <c r="Y862" s="292"/>
      <c r="Z862" s="292"/>
    </row>
    <row r="863" spans="1:26" ht="15.75" customHeight="1">
      <c r="A863" s="292"/>
      <c r="B863" s="292"/>
      <c r="C863" s="292"/>
      <c r="D863" s="292"/>
      <c r="E863" s="292"/>
      <c r="F863" s="292"/>
      <c r="G863" s="5"/>
      <c r="H863" s="292"/>
      <c r="I863" s="292"/>
      <c r="J863" s="292"/>
      <c r="K863" s="292"/>
      <c r="L863" s="292"/>
      <c r="M863" s="292"/>
      <c r="N863" s="292"/>
      <c r="O863" s="292"/>
      <c r="P863" s="292"/>
      <c r="Q863" s="292"/>
      <c r="R863" s="292"/>
      <c r="S863" s="292"/>
      <c r="T863" s="292"/>
      <c r="U863" s="292"/>
      <c r="V863" s="292"/>
      <c r="W863" s="292"/>
      <c r="X863" s="292"/>
      <c r="Y863" s="292"/>
      <c r="Z863" s="292"/>
    </row>
    <row r="864" spans="1:26" ht="15.75" customHeight="1">
      <c r="A864" s="292"/>
      <c r="B864" s="292"/>
      <c r="C864" s="292"/>
      <c r="D864" s="292"/>
      <c r="E864" s="292"/>
      <c r="F864" s="292"/>
      <c r="G864" s="5"/>
      <c r="H864" s="292"/>
      <c r="I864" s="292"/>
      <c r="J864" s="292"/>
      <c r="K864" s="292"/>
      <c r="L864" s="292"/>
      <c r="M864" s="292"/>
      <c r="N864" s="292"/>
      <c r="O864" s="292"/>
      <c r="P864" s="292"/>
      <c r="Q864" s="292"/>
      <c r="R864" s="292"/>
      <c r="S864" s="292"/>
      <c r="T864" s="292"/>
      <c r="U864" s="292"/>
      <c r="V864" s="292"/>
      <c r="W864" s="292"/>
      <c r="X864" s="292"/>
      <c r="Y864" s="292"/>
      <c r="Z864" s="292"/>
    </row>
    <row r="865" spans="1:26" ht="15.75" customHeight="1">
      <c r="A865" s="292"/>
      <c r="B865" s="292"/>
      <c r="C865" s="292"/>
      <c r="D865" s="292"/>
      <c r="E865" s="292"/>
      <c r="F865" s="292"/>
      <c r="G865" s="5"/>
      <c r="H865" s="292"/>
      <c r="I865" s="292"/>
      <c r="J865" s="292"/>
      <c r="K865" s="292"/>
      <c r="L865" s="292"/>
      <c r="M865" s="292"/>
      <c r="N865" s="292"/>
      <c r="O865" s="292"/>
      <c r="P865" s="292"/>
      <c r="Q865" s="292"/>
      <c r="R865" s="292"/>
      <c r="S865" s="292"/>
      <c r="T865" s="292"/>
      <c r="U865" s="292"/>
      <c r="V865" s="292"/>
      <c r="W865" s="292"/>
      <c r="X865" s="292"/>
      <c r="Y865" s="292"/>
      <c r="Z865" s="292"/>
    </row>
    <row r="866" spans="1:26" ht="15.75" customHeight="1">
      <c r="A866" s="292"/>
      <c r="B866" s="292"/>
      <c r="C866" s="292"/>
      <c r="D866" s="292"/>
      <c r="E866" s="292"/>
      <c r="F866" s="292"/>
      <c r="G866" s="5"/>
      <c r="H866" s="292"/>
      <c r="I866" s="292"/>
      <c r="J866" s="292"/>
      <c r="K866" s="292"/>
      <c r="L866" s="292"/>
      <c r="M866" s="292"/>
      <c r="N866" s="292"/>
      <c r="O866" s="292"/>
      <c r="P866" s="292"/>
      <c r="Q866" s="292"/>
      <c r="R866" s="292"/>
      <c r="S866" s="292"/>
      <c r="T866" s="292"/>
      <c r="U866" s="292"/>
      <c r="V866" s="292"/>
      <c r="W866" s="292"/>
      <c r="X866" s="292"/>
      <c r="Y866" s="292"/>
      <c r="Z866" s="292"/>
    </row>
    <row r="867" spans="1:26" ht="15.75" customHeight="1">
      <c r="A867" s="292"/>
      <c r="B867" s="292"/>
      <c r="C867" s="292"/>
      <c r="D867" s="292"/>
      <c r="E867" s="292"/>
      <c r="F867" s="292"/>
      <c r="G867" s="5"/>
      <c r="H867" s="292"/>
      <c r="I867" s="292"/>
      <c r="J867" s="292"/>
      <c r="K867" s="292"/>
      <c r="L867" s="292"/>
      <c r="M867" s="292"/>
      <c r="N867" s="292"/>
      <c r="O867" s="292"/>
      <c r="P867" s="292"/>
      <c r="Q867" s="292"/>
      <c r="R867" s="292"/>
      <c r="S867" s="292"/>
      <c r="T867" s="292"/>
      <c r="U867" s="292"/>
      <c r="V867" s="292"/>
      <c r="W867" s="292"/>
      <c r="X867" s="292"/>
      <c r="Y867" s="292"/>
      <c r="Z867" s="292"/>
    </row>
    <row r="868" spans="1:26" ht="15.75" customHeight="1">
      <c r="A868" s="292"/>
      <c r="B868" s="292"/>
      <c r="C868" s="292"/>
      <c r="D868" s="292"/>
      <c r="E868" s="292"/>
      <c r="F868" s="292"/>
      <c r="G868" s="5"/>
      <c r="H868" s="292"/>
      <c r="I868" s="292"/>
      <c r="J868" s="292"/>
      <c r="K868" s="292"/>
      <c r="L868" s="292"/>
      <c r="M868" s="292"/>
      <c r="N868" s="292"/>
      <c r="O868" s="292"/>
      <c r="P868" s="292"/>
      <c r="Q868" s="292"/>
      <c r="R868" s="292"/>
      <c r="S868" s="292"/>
      <c r="T868" s="292"/>
      <c r="U868" s="292"/>
      <c r="V868" s="292"/>
      <c r="W868" s="292"/>
      <c r="X868" s="292"/>
      <c r="Y868" s="292"/>
      <c r="Z868" s="292"/>
    </row>
    <row r="869" spans="1:26" ht="15.75" customHeight="1">
      <c r="A869" s="292"/>
      <c r="B869" s="292"/>
      <c r="C869" s="292"/>
      <c r="D869" s="292"/>
      <c r="E869" s="292"/>
      <c r="F869" s="292"/>
      <c r="G869" s="5"/>
      <c r="H869" s="292"/>
      <c r="I869" s="292"/>
      <c r="J869" s="292"/>
      <c r="K869" s="292"/>
      <c r="L869" s="292"/>
      <c r="M869" s="292"/>
      <c r="N869" s="292"/>
      <c r="O869" s="292"/>
      <c r="P869" s="292"/>
      <c r="Q869" s="292"/>
      <c r="R869" s="292"/>
      <c r="S869" s="292"/>
      <c r="T869" s="292"/>
      <c r="U869" s="292"/>
      <c r="V869" s="292"/>
      <c r="W869" s="292"/>
      <c r="X869" s="292"/>
      <c r="Y869" s="292"/>
      <c r="Z869" s="292"/>
    </row>
    <row r="870" spans="1:26" ht="15.75" customHeight="1">
      <c r="A870" s="292"/>
      <c r="B870" s="292"/>
      <c r="C870" s="292"/>
      <c r="D870" s="292"/>
      <c r="E870" s="292"/>
      <c r="F870" s="292"/>
      <c r="G870" s="5"/>
      <c r="H870" s="292"/>
      <c r="I870" s="292"/>
      <c r="J870" s="292"/>
      <c r="K870" s="292"/>
      <c r="L870" s="292"/>
      <c r="M870" s="292"/>
      <c r="N870" s="292"/>
      <c r="O870" s="292"/>
      <c r="P870" s="292"/>
      <c r="Q870" s="292"/>
      <c r="R870" s="292"/>
      <c r="S870" s="292"/>
      <c r="T870" s="292"/>
      <c r="U870" s="292"/>
      <c r="V870" s="292"/>
      <c r="W870" s="292"/>
      <c r="X870" s="292"/>
      <c r="Y870" s="292"/>
      <c r="Z870" s="292"/>
    </row>
    <row r="871" spans="1:26" ht="15.75" customHeight="1">
      <c r="A871" s="292"/>
      <c r="B871" s="292"/>
      <c r="C871" s="292"/>
      <c r="D871" s="292"/>
      <c r="E871" s="292"/>
      <c r="F871" s="292"/>
      <c r="G871" s="5"/>
      <c r="H871" s="292"/>
      <c r="I871" s="292"/>
      <c r="J871" s="292"/>
      <c r="K871" s="292"/>
      <c r="L871" s="292"/>
      <c r="M871" s="292"/>
      <c r="N871" s="292"/>
      <c r="O871" s="292"/>
      <c r="P871" s="292"/>
      <c r="Q871" s="292"/>
      <c r="R871" s="292"/>
      <c r="S871" s="292"/>
      <c r="T871" s="292"/>
      <c r="U871" s="292"/>
      <c r="V871" s="292"/>
      <c r="W871" s="292"/>
      <c r="X871" s="292"/>
      <c r="Y871" s="292"/>
      <c r="Z871" s="292"/>
    </row>
    <row r="872" spans="1:26" ht="15.75" customHeight="1">
      <c r="A872" s="292"/>
      <c r="B872" s="292"/>
      <c r="C872" s="292"/>
      <c r="D872" s="292"/>
      <c r="E872" s="292"/>
      <c r="F872" s="292"/>
      <c r="G872" s="5"/>
      <c r="H872" s="292"/>
      <c r="I872" s="292"/>
      <c r="J872" s="292"/>
      <c r="K872" s="292"/>
      <c r="L872" s="292"/>
      <c r="M872" s="292"/>
      <c r="N872" s="292"/>
      <c r="O872" s="292"/>
      <c r="P872" s="292"/>
      <c r="Q872" s="292"/>
      <c r="R872" s="292"/>
      <c r="S872" s="292"/>
      <c r="T872" s="292"/>
      <c r="U872" s="292"/>
      <c r="V872" s="292"/>
      <c r="W872" s="292"/>
      <c r="X872" s="292"/>
      <c r="Y872" s="292"/>
      <c r="Z872" s="292"/>
    </row>
    <row r="873" spans="1:26" ht="15.75" customHeight="1">
      <c r="A873" s="292"/>
      <c r="B873" s="292"/>
      <c r="C873" s="292"/>
      <c r="D873" s="292"/>
      <c r="E873" s="292"/>
      <c r="F873" s="292"/>
      <c r="G873" s="5"/>
      <c r="H873" s="292"/>
      <c r="I873" s="292"/>
      <c r="J873" s="292"/>
      <c r="K873" s="292"/>
      <c r="L873" s="292"/>
      <c r="M873" s="292"/>
      <c r="N873" s="292"/>
      <c r="O873" s="292"/>
      <c r="P873" s="292"/>
      <c r="Q873" s="292"/>
      <c r="R873" s="292"/>
      <c r="S873" s="292"/>
      <c r="T873" s="292"/>
      <c r="U873" s="292"/>
      <c r="V873" s="292"/>
      <c r="W873" s="292"/>
      <c r="X873" s="292"/>
      <c r="Y873" s="292"/>
      <c r="Z873" s="292"/>
    </row>
    <row r="874" spans="1:26" ht="15.75" customHeight="1">
      <c r="A874" s="292"/>
      <c r="B874" s="292"/>
      <c r="C874" s="292"/>
      <c r="D874" s="292"/>
      <c r="E874" s="292"/>
      <c r="F874" s="292"/>
      <c r="G874" s="5"/>
      <c r="H874" s="292"/>
      <c r="I874" s="292"/>
      <c r="J874" s="292"/>
      <c r="K874" s="292"/>
      <c r="L874" s="292"/>
      <c r="M874" s="292"/>
      <c r="N874" s="292"/>
      <c r="O874" s="292"/>
      <c r="P874" s="292"/>
      <c r="Q874" s="292"/>
      <c r="R874" s="292"/>
      <c r="S874" s="292"/>
      <c r="T874" s="292"/>
      <c r="U874" s="292"/>
      <c r="V874" s="292"/>
      <c r="W874" s="292"/>
      <c r="X874" s="292"/>
      <c r="Y874" s="292"/>
      <c r="Z874" s="292"/>
    </row>
    <row r="875" spans="1:26" ht="15.75" customHeight="1">
      <c r="A875" s="292"/>
      <c r="B875" s="292"/>
      <c r="C875" s="292"/>
      <c r="D875" s="292"/>
      <c r="E875" s="292"/>
      <c r="F875" s="292"/>
      <c r="G875" s="5"/>
      <c r="H875" s="292"/>
      <c r="I875" s="292"/>
      <c r="J875" s="292"/>
      <c r="K875" s="292"/>
      <c r="L875" s="292"/>
      <c r="M875" s="292"/>
      <c r="N875" s="292"/>
      <c r="O875" s="292"/>
      <c r="P875" s="292"/>
      <c r="Q875" s="292"/>
      <c r="R875" s="292"/>
      <c r="S875" s="292"/>
      <c r="T875" s="292"/>
      <c r="U875" s="292"/>
      <c r="V875" s="292"/>
      <c r="W875" s="292"/>
      <c r="X875" s="292"/>
      <c r="Y875" s="292"/>
      <c r="Z875" s="292"/>
    </row>
    <row r="876" spans="1:26" ht="15.75" customHeight="1">
      <c r="A876" s="292"/>
      <c r="B876" s="292"/>
      <c r="C876" s="292"/>
      <c r="D876" s="292"/>
      <c r="E876" s="292"/>
      <c r="F876" s="292"/>
      <c r="G876" s="5"/>
      <c r="H876" s="292"/>
      <c r="I876" s="292"/>
      <c r="J876" s="292"/>
      <c r="K876" s="292"/>
      <c r="L876" s="292"/>
      <c r="M876" s="292"/>
      <c r="N876" s="292"/>
      <c r="O876" s="292"/>
      <c r="P876" s="292"/>
      <c r="Q876" s="292"/>
      <c r="R876" s="292"/>
      <c r="S876" s="292"/>
      <c r="T876" s="292"/>
      <c r="U876" s="292"/>
      <c r="V876" s="292"/>
      <c r="W876" s="292"/>
      <c r="X876" s="292"/>
      <c r="Y876" s="292"/>
      <c r="Z876" s="292"/>
    </row>
    <row r="877" spans="1:26" ht="15.75" customHeight="1">
      <c r="A877" s="292"/>
      <c r="B877" s="292"/>
      <c r="C877" s="292"/>
      <c r="D877" s="292"/>
      <c r="E877" s="292"/>
      <c r="F877" s="292"/>
      <c r="G877" s="5"/>
      <c r="H877" s="292"/>
      <c r="I877" s="292"/>
      <c r="J877" s="292"/>
      <c r="K877" s="292"/>
      <c r="L877" s="292"/>
      <c r="M877" s="292"/>
      <c r="N877" s="292"/>
      <c r="O877" s="292"/>
      <c r="P877" s="292"/>
      <c r="Q877" s="292"/>
      <c r="R877" s="292"/>
      <c r="S877" s="292"/>
      <c r="T877" s="292"/>
      <c r="U877" s="292"/>
      <c r="V877" s="292"/>
      <c r="W877" s="292"/>
      <c r="X877" s="292"/>
      <c r="Y877" s="292"/>
      <c r="Z877" s="292"/>
    </row>
    <row r="878" spans="1:26" ht="15.75" customHeight="1">
      <c r="A878" s="292"/>
      <c r="B878" s="292"/>
      <c r="C878" s="292"/>
      <c r="D878" s="292"/>
      <c r="E878" s="292"/>
      <c r="F878" s="292"/>
      <c r="G878" s="5"/>
      <c r="H878" s="292"/>
      <c r="I878" s="292"/>
      <c r="J878" s="292"/>
      <c r="K878" s="292"/>
      <c r="L878" s="292"/>
      <c r="M878" s="292"/>
      <c r="N878" s="292"/>
      <c r="O878" s="292"/>
      <c r="P878" s="292"/>
      <c r="Q878" s="292"/>
      <c r="R878" s="292"/>
      <c r="S878" s="292"/>
      <c r="T878" s="292"/>
      <c r="U878" s="292"/>
      <c r="V878" s="292"/>
      <c r="W878" s="292"/>
      <c r="X878" s="292"/>
      <c r="Y878" s="292"/>
      <c r="Z878" s="292"/>
    </row>
    <row r="879" spans="1:26" ht="15.75" customHeight="1">
      <c r="A879" s="292"/>
      <c r="B879" s="292"/>
      <c r="C879" s="292"/>
      <c r="D879" s="292"/>
      <c r="E879" s="292"/>
      <c r="F879" s="292"/>
      <c r="G879" s="5"/>
      <c r="H879" s="292"/>
      <c r="I879" s="292"/>
      <c r="J879" s="292"/>
      <c r="K879" s="292"/>
      <c r="L879" s="292"/>
      <c r="M879" s="292"/>
      <c r="N879" s="292"/>
      <c r="O879" s="292"/>
      <c r="P879" s="292"/>
      <c r="Q879" s="292"/>
      <c r="R879" s="292"/>
      <c r="S879" s="292"/>
      <c r="T879" s="292"/>
      <c r="U879" s="292"/>
      <c r="V879" s="292"/>
      <c r="W879" s="292"/>
      <c r="X879" s="292"/>
      <c r="Y879" s="292"/>
      <c r="Z879" s="292"/>
    </row>
    <row r="880" spans="1:26" ht="15.75" customHeight="1">
      <c r="A880" s="292"/>
      <c r="B880" s="292"/>
      <c r="C880" s="292"/>
      <c r="D880" s="292"/>
      <c r="E880" s="292"/>
      <c r="F880" s="292"/>
      <c r="G880" s="5"/>
      <c r="H880" s="292"/>
      <c r="I880" s="292"/>
      <c r="J880" s="292"/>
      <c r="K880" s="292"/>
      <c r="L880" s="292"/>
      <c r="M880" s="292"/>
      <c r="N880" s="292"/>
      <c r="O880" s="292"/>
      <c r="P880" s="292"/>
      <c r="Q880" s="292"/>
      <c r="R880" s="292"/>
      <c r="S880" s="292"/>
      <c r="T880" s="292"/>
      <c r="U880" s="292"/>
      <c r="V880" s="292"/>
      <c r="W880" s="292"/>
      <c r="X880" s="292"/>
      <c r="Y880" s="292"/>
      <c r="Z880" s="292"/>
    </row>
    <row r="881" spans="1:26" ht="15.75" customHeight="1">
      <c r="A881" s="292"/>
      <c r="B881" s="292"/>
      <c r="C881" s="292"/>
      <c r="D881" s="292"/>
      <c r="E881" s="292"/>
      <c r="F881" s="292"/>
      <c r="G881" s="5"/>
      <c r="H881" s="292"/>
      <c r="I881" s="292"/>
      <c r="J881" s="292"/>
      <c r="K881" s="292"/>
      <c r="L881" s="292"/>
      <c r="M881" s="292"/>
      <c r="N881" s="292"/>
      <c r="O881" s="292"/>
      <c r="P881" s="292"/>
      <c r="Q881" s="292"/>
      <c r="R881" s="292"/>
      <c r="S881" s="292"/>
      <c r="T881" s="292"/>
      <c r="U881" s="292"/>
      <c r="V881" s="292"/>
      <c r="W881" s="292"/>
      <c r="X881" s="292"/>
      <c r="Y881" s="292"/>
      <c r="Z881" s="292"/>
    </row>
    <row r="882" spans="1:26" ht="15.75" customHeight="1">
      <c r="A882" s="292"/>
      <c r="B882" s="292"/>
      <c r="C882" s="292"/>
      <c r="D882" s="292"/>
      <c r="E882" s="292"/>
      <c r="F882" s="292"/>
      <c r="G882" s="5"/>
      <c r="H882" s="292"/>
      <c r="I882" s="292"/>
      <c r="J882" s="292"/>
      <c r="K882" s="292"/>
      <c r="L882" s="292"/>
      <c r="M882" s="292"/>
      <c r="N882" s="292"/>
      <c r="O882" s="292"/>
      <c r="P882" s="292"/>
      <c r="Q882" s="292"/>
      <c r="R882" s="292"/>
      <c r="S882" s="292"/>
      <c r="T882" s="292"/>
      <c r="U882" s="292"/>
      <c r="V882" s="292"/>
      <c r="W882" s="292"/>
      <c r="X882" s="292"/>
      <c r="Y882" s="292"/>
      <c r="Z882" s="292"/>
    </row>
    <row r="883" spans="1:26" ht="15.75" customHeight="1">
      <c r="A883" s="292"/>
      <c r="B883" s="292"/>
      <c r="C883" s="292"/>
      <c r="D883" s="292"/>
      <c r="E883" s="292"/>
      <c r="F883" s="292"/>
      <c r="G883" s="5"/>
      <c r="H883" s="292"/>
      <c r="I883" s="292"/>
      <c r="J883" s="292"/>
      <c r="K883" s="292"/>
      <c r="L883" s="292"/>
      <c r="M883" s="292"/>
      <c r="N883" s="292"/>
      <c r="O883" s="292"/>
      <c r="P883" s="292"/>
      <c r="Q883" s="292"/>
      <c r="R883" s="292"/>
      <c r="S883" s="292"/>
      <c r="T883" s="292"/>
      <c r="U883" s="292"/>
      <c r="V883" s="292"/>
      <c r="W883" s="292"/>
      <c r="X883" s="292"/>
      <c r="Y883" s="292"/>
      <c r="Z883" s="292"/>
    </row>
    <row r="884" spans="1:26" ht="15.75" customHeight="1">
      <c r="A884" s="292"/>
      <c r="B884" s="292"/>
      <c r="C884" s="292"/>
      <c r="D884" s="292"/>
      <c r="E884" s="292"/>
      <c r="F884" s="292"/>
      <c r="G884" s="5"/>
      <c r="H884" s="292"/>
      <c r="I884" s="292"/>
      <c r="J884" s="292"/>
      <c r="K884" s="292"/>
      <c r="L884" s="292"/>
      <c r="M884" s="292"/>
      <c r="N884" s="292"/>
      <c r="O884" s="292"/>
      <c r="P884" s="292"/>
      <c r="Q884" s="292"/>
      <c r="R884" s="292"/>
      <c r="S884" s="292"/>
      <c r="T884" s="292"/>
      <c r="U884" s="292"/>
      <c r="V884" s="292"/>
      <c r="W884" s="292"/>
      <c r="X884" s="292"/>
      <c r="Y884" s="292"/>
      <c r="Z884" s="292"/>
    </row>
    <row r="885" spans="1:26" ht="15.75" customHeight="1">
      <c r="A885" s="292"/>
      <c r="B885" s="292"/>
      <c r="C885" s="292"/>
      <c r="D885" s="292"/>
      <c r="E885" s="292"/>
      <c r="F885" s="292"/>
      <c r="G885" s="5"/>
      <c r="H885" s="292"/>
      <c r="I885" s="292"/>
      <c r="J885" s="292"/>
      <c r="K885" s="292"/>
      <c r="L885" s="292"/>
      <c r="M885" s="292"/>
      <c r="N885" s="292"/>
      <c r="O885" s="292"/>
      <c r="P885" s="292"/>
      <c r="Q885" s="292"/>
      <c r="R885" s="292"/>
      <c r="S885" s="292"/>
      <c r="T885" s="292"/>
      <c r="U885" s="292"/>
      <c r="V885" s="292"/>
      <c r="W885" s="292"/>
      <c r="X885" s="292"/>
      <c r="Y885" s="292"/>
      <c r="Z885" s="292"/>
    </row>
    <row r="886" spans="1:26" ht="15.75" customHeight="1">
      <c r="A886" s="292"/>
      <c r="B886" s="292"/>
      <c r="C886" s="292"/>
      <c r="D886" s="292"/>
      <c r="E886" s="292"/>
      <c r="F886" s="292"/>
      <c r="G886" s="5"/>
      <c r="H886" s="292"/>
      <c r="I886" s="292"/>
      <c r="J886" s="292"/>
      <c r="K886" s="292"/>
      <c r="L886" s="292"/>
      <c r="M886" s="292"/>
      <c r="N886" s="292"/>
      <c r="O886" s="292"/>
      <c r="P886" s="292"/>
      <c r="Q886" s="292"/>
      <c r="R886" s="292"/>
      <c r="S886" s="292"/>
      <c r="T886" s="292"/>
      <c r="U886" s="292"/>
      <c r="V886" s="292"/>
      <c r="W886" s="292"/>
      <c r="X886" s="292"/>
      <c r="Y886" s="292"/>
      <c r="Z886" s="292"/>
    </row>
    <row r="887" spans="1:26" ht="15.75" customHeight="1">
      <c r="A887" s="292"/>
      <c r="B887" s="292"/>
      <c r="C887" s="292"/>
      <c r="D887" s="292"/>
      <c r="E887" s="292"/>
      <c r="F887" s="292"/>
      <c r="G887" s="5"/>
      <c r="H887" s="292"/>
      <c r="I887" s="292"/>
      <c r="J887" s="292"/>
      <c r="K887" s="292"/>
      <c r="L887" s="292"/>
      <c r="M887" s="292"/>
      <c r="N887" s="292"/>
      <c r="O887" s="292"/>
      <c r="P887" s="292"/>
      <c r="Q887" s="292"/>
      <c r="R887" s="292"/>
      <c r="S887" s="292"/>
      <c r="T887" s="292"/>
      <c r="U887" s="292"/>
      <c r="V887" s="292"/>
      <c r="W887" s="292"/>
      <c r="X887" s="292"/>
      <c r="Y887" s="292"/>
      <c r="Z887" s="292"/>
    </row>
    <row r="888" spans="1:26" ht="15.75" customHeight="1">
      <c r="A888" s="292"/>
      <c r="B888" s="292"/>
      <c r="C888" s="292"/>
      <c r="D888" s="292"/>
      <c r="E888" s="292"/>
      <c r="F888" s="292"/>
      <c r="G888" s="5"/>
      <c r="H888" s="292"/>
      <c r="I888" s="292"/>
      <c r="J888" s="292"/>
      <c r="K888" s="292"/>
      <c r="L888" s="292"/>
      <c r="M888" s="292"/>
      <c r="N888" s="292"/>
      <c r="O888" s="292"/>
      <c r="P888" s="292"/>
      <c r="Q888" s="292"/>
      <c r="R888" s="292"/>
      <c r="S888" s="292"/>
      <c r="T888" s="292"/>
      <c r="U888" s="292"/>
      <c r="V888" s="292"/>
      <c r="W888" s="292"/>
      <c r="X888" s="292"/>
      <c r="Y888" s="292"/>
      <c r="Z888" s="292"/>
    </row>
    <row r="889" spans="1:26" ht="15.75" customHeight="1">
      <c r="A889" s="292"/>
      <c r="B889" s="292"/>
      <c r="C889" s="292"/>
      <c r="D889" s="292"/>
      <c r="E889" s="292"/>
      <c r="F889" s="292"/>
      <c r="G889" s="5"/>
      <c r="H889" s="292"/>
      <c r="I889" s="292"/>
      <c r="J889" s="292"/>
      <c r="K889" s="292"/>
      <c r="L889" s="292"/>
      <c r="M889" s="292"/>
      <c r="N889" s="292"/>
      <c r="O889" s="292"/>
      <c r="P889" s="292"/>
      <c r="Q889" s="292"/>
      <c r="R889" s="292"/>
      <c r="S889" s="292"/>
      <c r="T889" s="292"/>
      <c r="U889" s="292"/>
      <c r="V889" s="292"/>
      <c r="W889" s="292"/>
      <c r="X889" s="292"/>
      <c r="Y889" s="292"/>
      <c r="Z889" s="292"/>
    </row>
    <row r="890" spans="1:26" ht="15.75" customHeight="1">
      <c r="A890" s="292"/>
      <c r="B890" s="292"/>
      <c r="C890" s="292"/>
      <c r="D890" s="292"/>
      <c r="E890" s="292"/>
      <c r="F890" s="292"/>
      <c r="G890" s="5"/>
      <c r="H890" s="292"/>
      <c r="I890" s="292"/>
      <c r="J890" s="292"/>
      <c r="K890" s="292"/>
      <c r="L890" s="292"/>
      <c r="M890" s="292"/>
      <c r="N890" s="292"/>
      <c r="O890" s="292"/>
      <c r="P890" s="292"/>
      <c r="Q890" s="292"/>
      <c r="R890" s="292"/>
      <c r="S890" s="292"/>
      <c r="T890" s="292"/>
      <c r="U890" s="292"/>
      <c r="V890" s="292"/>
      <c r="W890" s="292"/>
      <c r="X890" s="292"/>
      <c r="Y890" s="292"/>
      <c r="Z890" s="292"/>
    </row>
    <row r="891" spans="1:26" ht="15.75" customHeight="1">
      <c r="A891" s="292"/>
      <c r="B891" s="292"/>
      <c r="C891" s="292"/>
      <c r="D891" s="292"/>
      <c r="E891" s="292"/>
      <c r="F891" s="292"/>
      <c r="G891" s="5"/>
      <c r="H891" s="292"/>
      <c r="I891" s="292"/>
      <c r="J891" s="292"/>
      <c r="K891" s="292"/>
      <c r="L891" s="292"/>
      <c r="M891" s="292"/>
      <c r="N891" s="292"/>
      <c r="O891" s="292"/>
      <c r="P891" s="292"/>
      <c r="Q891" s="292"/>
      <c r="R891" s="292"/>
      <c r="S891" s="292"/>
      <c r="T891" s="292"/>
      <c r="U891" s="292"/>
      <c r="V891" s="292"/>
      <c r="W891" s="292"/>
      <c r="X891" s="292"/>
      <c r="Y891" s="292"/>
      <c r="Z891" s="292"/>
    </row>
    <row r="892" spans="1:26" ht="15.75" customHeight="1">
      <c r="A892" s="292"/>
      <c r="B892" s="292"/>
      <c r="C892" s="292"/>
      <c r="D892" s="292"/>
      <c r="E892" s="292"/>
      <c r="F892" s="292"/>
      <c r="G892" s="5"/>
      <c r="H892" s="292"/>
      <c r="I892" s="292"/>
      <c r="J892" s="292"/>
      <c r="K892" s="292"/>
      <c r="L892" s="292"/>
      <c r="M892" s="292"/>
      <c r="N892" s="292"/>
      <c r="O892" s="292"/>
      <c r="P892" s="292"/>
      <c r="Q892" s="292"/>
      <c r="R892" s="292"/>
      <c r="S892" s="292"/>
      <c r="T892" s="292"/>
      <c r="U892" s="292"/>
      <c r="V892" s="292"/>
      <c r="W892" s="292"/>
      <c r="X892" s="292"/>
      <c r="Y892" s="292"/>
      <c r="Z892" s="292"/>
    </row>
    <row r="893" spans="1:26" ht="15.75" customHeight="1">
      <c r="A893" s="292"/>
      <c r="B893" s="292"/>
      <c r="C893" s="292"/>
      <c r="D893" s="292"/>
      <c r="E893" s="292"/>
      <c r="F893" s="292"/>
      <c r="G893" s="5"/>
      <c r="H893" s="292"/>
      <c r="I893" s="292"/>
      <c r="J893" s="292"/>
      <c r="K893" s="292"/>
      <c r="L893" s="292"/>
      <c r="M893" s="292"/>
      <c r="N893" s="292"/>
      <c r="O893" s="292"/>
      <c r="P893" s="292"/>
      <c r="Q893" s="292"/>
      <c r="R893" s="292"/>
      <c r="S893" s="292"/>
      <c r="T893" s="292"/>
      <c r="U893" s="292"/>
      <c r="V893" s="292"/>
      <c r="W893" s="292"/>
      <c r="X893" s="292"/>
      <c r="Y893" s="292"/>
      <c r="Z893" s="292"/>
    </row>
    <row r="894" spans="1:26" ht="15.75" customHeight="1">
      <c r="A894" s="292"/>
      <c r="B894" s="292"/>
      <c r="C894" s="292"/>
      <c r="D894" s="292"/>
      <c r="E894" s="292"/>
      <c r="F894" s="292"/>
      <c r="G894" s="5"/>
      <c r="H894" s="292"/>
      <c r="I894" s="292"/>
      <c r="J894" s="292"/>
      <c r="K894" s="292"/>
      <c r="L894" s="292"/>
      <c r="M894" s="292"/>
      <c r="N894" s="292"/>
      <c r="O894" s="292"/>
      <c r="P894" s="292"/>
      <c r="Q894" s="292"/>
      <c r="R894" s="292"/>
      <c r="S894" s="292"/>
      <c r="T894" s="292"/>
      <c r="U894" s="292"/>
      <c r="V894" s="292"/>
      <c r="W894" s="292"/>
      <c r="X894" s="292"/>
      <c r="Y894" s="292"/>
      <c r="Z894" s="292"/>
    </row>
    <row r="895" spans="1:26" ht="15.75" customHeight="1">
      <c r="A895" s="292"/>
      <c r="B895" s="292"/>
      <c r="C895" s="292"/>
      <c r="D895" s="292"/>
      <c r="E895" s="292"/>
      <c r="F895" s="292"/>
      <c r="G895" s="5"/>
      <c r="H895" s="292"/>
      <c r="I895" s="292"/>
      <c r="J895" s="292"/>
      <c r="K895" s="292"/>
      <c r="L895" s="292"/>
      <c r="M895" s="292"/>
      <c r="N895" s="292"/>
      <c r="O895" s="292"/>
      <c r="P895" s="292"/>
      <c r="Q895" s="292"/>
      <c r="R895" s="292"/>
      <c r="S895" s="292"/>
      <c r="T895" s="292"/>
      <c r="U895" s="292"/>
      <c r="V895" s="292"/>
      <c r="W895" s="292"/>
      <c r="X895" s="292"/>
      <c r="Y895" s="292"/>
      <c r="Z895" s="292"/>
    </row>
    <row r="896" spans="1:26" ht="15.75" customHeight="1">
      <c r="A896" s="292"/>
      <c r="B896" s="292"/>
      <c r="C896" s="292"/>
      <c r="D896" s="292"/>
      <c r="E896" s="292"/>
      <c r="F896" s="292"/>
      <c r="G896" s="5"/>
      <c r="H896" s="292"/>
      <c r="I896" s="292"/>
      <c r="J896" s="292"/>
      <c r="K896" s="292"/>
      <c r="L896" s="292"/>
      <c r="M896" s="292"/>
      <c r="N896" s="292"/>
      <c r="O896" s="292"/>
      <c r="P896" s="292"/>
      <c r="Q896" s="292"/>
      <c r="R896" s="292"/>
      <c r="S896" s="292"/>
      <c r="T896" s="292"/>
      <c r="U896" s="292"/>
      <c r="V896" s="292"/>
      <c r="W896" s="292"/>
      <c r="X896" s="292"/>
      <c r="Y896" s="292"/>
      <c r="Z896" s="292"/>
    </row>
    <row r="897" spans="1:26" ht="15.75" customHeight="1">
      <c r="A897" s="292"/>
      <c r="B897" s="292"/>
      <c r="C897" s="292"/>
      <c r="D897" s="292"/>
      <c r="E897" s="292"/>
      <c r="F897" s="292"/>
      <c r="G897" s="5"/>
      <c r="H897" s="292"/>
      <c r="I897" s="292"/>
      <c r="J897" s="292"/>
      <c r="K897" s="292"/>
      <c r="L897" s="292"/>
      <c r="M897" s="292"/>
      <c r="N897" s="292"/>
      <c r="O897" s="292"/>
      <c r="P897" s="292"/>
      <c r="Q897" s="292"/>
      <c r="R897" s="292"/>
      <c r="S897" s="292"/>
      <c r="T897" s="292"/>
      <c r="U897" s="292"/>
      <c r="V897" s="292"/>
      <c r="W897" s="292"/>
      <c r="X897" s="292"/>
      <c r="Y897" s="292"/>
      <c r="Z897" s="292"/>
    </row>
    <row r="898" spans="1:26" ht="15.75" customHeight="1">
      <c r="A898" s="292"/>
      <c r="B898" s="292"/>
      <c r="C898" s="292"/>
      <c r="D898" s="292"/>
      <c r="E898" s="292"/>
      <c r="F898" s="292"/>
      <c r="G898" s="5"/>
      <c r="H898" s="292"/>
      <c r="I898" s="292"/>
      <c r="J898" s="292"/>
      <c r="K898" s="292"/>
      <c r="L898" s="292"/>
      <c r="M898" s="292"/>
      <c r="N898" s="292"/>
      <c r="O898" s="292"/>
      <c r="P898" s="292"/>
      <c r="Q898" s="292"/>
      <c r="R898" s="292"/>
      <c r="S898" s="292"/>
      <c r="T898" s="292"/>
      <c r="U898" s="292"/>
      <c r="V898" s="292"/>
      <c r="W898" s="292"/>
      <c r="X898" s="292"/>
      <c r="Y898" s="292"/>
      <c r="Z898" s="292"/>
    </row>
    <row r="899" spans="1:26" ht="15.75" customHeight="1">
      <c r="A899" s="292"/>
      <c r="B899" s="292"/>
      <c r="C899" s="292"/>
      <c r="D899" s="292"/>
      <c r="E899" s="292"/>
      <c r="F899" s="292"/>
      <c r="G899" s="5"/>
      <c r="H899" s="292"/>
      <c r="I899" s="292"/>
      <c r="J899" s="292"/>
      <c r="K899" s="292"/>
      <c r="L899" s="292"/>
      <c r="M899" s="292"/>
      <c r="N899" s="292"/>
      <c r="O899" s="292"/>
      <c r="P899" s="292"/>
      <c r="Q899" s="292"/>
      <c r="R899" s="292"/>
      <c r="S899" s="292"/>
      <c r="T899" s="292"/>
      <c r="U899" s="292"/>
      <c r="V899" s="292"/>
      <c r="W899" s="292"/>
      <c r="X899" s="292"/>
      <c r="Y899" s="292"/>
      <c r="Z899" s="292"/>
    </row>
    <row r="900" spans="1:26" ht="15.75" customHeight="1">
      <c r="A900" s="292"/>
      <c r="B900" s="292"/>
      <c r="C900" s="292"/>
      <c r="D900" s="292"/>
      <c r="E900" s="292"/>
      <c r="F900" s="292"/>
      <c r="G900" s="5"/>
      <c r="H900" s="292"/>
      <c r="I900" s="292"/>
      <c r="J900" s="292"/>
      <c r="K900" s="292"/>
      <c r="L900" s="292"/>
      <c r="M900" s="292"/>
      <c r="N900" s="292"/>
      <c r="O900" s="292"/>
      <c r="P900" s="292"/>
      <c r="Q900" s="292"/>
      <c r="R900" s="292"/>
      <c r="S900" s="292"/>
      <c r="T900" s="292"/>
      <c r="U900" s="292"/>
      <c r="V900" s="292"/>
      <c r="W900" s="292"/>
      <c r="X900" s="292"/>
      <c r="Y900" s="292"/>
      <c r="Z900" s="292"/>
    </row>
    <row r="901" spans="1:26" ht="15.75" customHeight="1">
      <c r="A901" s="292"/>
      <c r="B901" s="292"/>
      <c r="C901" s="292"/>
      <c r="D901" s="292"/>
      <c r="E901" s="292"/>
      <c r="F901" s="292"/>
      <c r="G901" s="5"/>
      <c r="H901" s="292"/>
      <c r="I901" s="292"/>
      <c r="J901" s="292"/>
      <c r="K901" s="292"/>
      <c r="L901" s="292"/>
      <c r="M901" s="292"/>
      <c r="N901" s="292"/>
      <c r="O901" s="292"/>
      <c r="P901" s="292"/>
      <c r="Q901" s="292"/>
      <c r="R901" s="292"/>
      <c r="S901" s="292"/>
      <c r="T901" s="292"/>
      <c r="U901" s="292"/>
      <c r="V901" s="292"/>
      <c r="W901" s="292"/>
      <c r="X901" s="292"/>
      <c r="Y901" s="292"/>
      <c r="Z901" s="292"/>
    </row>
    <row r="902" spans="1:26" ht="15.75" customHeight="1">
      <c r="A902" s="292"/>
      <c r="B902" s="292"/>
      <c r="C902" s="292"/>
      <c r="D902" s="292"/>
      <c r="E902" s="292"/>
      <c r="F902" s="292"/>
      <c r="G902" s="5"/>
      <c r="H902" s="292"/>
      <c r="I902" s="292"/>
      <c r="J902" s="292"/>
      <c r="K902" s="292"/>
      <c r="L902" s="292"/>
      <c r="M902" s="292"/>
      <c r="N902" s="292"/>
      <c r="O902" s="292"/>
      <c r="P902" s="292"/>
      <c r="Q902" s="292"/>
      <c r="R902" s="292"/>
      <c r="S902" s="292"/>
      <c r="T902" s="292"/>
      <c r="U902" s="292"/>
      <c r="V902" s="292"/>
      <c r="W902" s="292"/>
      <c r="X902" s="292"/>
      <c r="Y902" s="292"/>
      <c r="Z902" s="292"/>
    </row>
    <row r="903" spans="1:26" ht="15.75" customHeight="1">
      <c r="A903" s="292"/>
      <c r="B903" s="292"/>
      <c r="C903" s="292"/>
      <c r="D903" s="292"/>
      <c r="E903" s="292"/>
      <c r="F903" s="292"/>
      <c r="G903" s="5"/>
      <c r="H903" s="292"/>
      <c r="I903" s="292"/>
      <c r="J903" s="292"/>
      <c r="K903" s="292"/>
      <c r="L903" s="292"/>
      <c r="M903" s="292"/>
      <c r="N903" s="292"/>
      <c r="O903" s="292"/>
      <c r="P903" s="292"/>
      <c r="Q903" s="292"/>
      <c r="R903" s="292"/>
      <c r="S903" s="292"/>
      <c r="T903" s="292"/>
      <c r="U903" s="292"/>
      <c r="V903" s="292"/>
      <c r="W903" s="292"/>
      <c r="X903" s="292"/>
      <c r="Y903" s="292"/>
      <c r="Z903" s="292"/>
    </row>
    <row r="904" spans="1:26" ht="15.75" customHeight="1">
      <c r="A904" s="292"/>
      <c r="B904" s="292"/>
      <c r="C904" s="292"/>
      <c r="D904" s="292"/>
      <c r="E904" s="292"/>
      <c r="F904" s="292"/>
      <c r="G904" s="5"/>
      <c r="H904" s="292"/>
      <c r="I904" s="292"/>
      <c r="J904" s="292"/>
      <c r="K904" s="292"/>
      <c r="L904" s="292"/>
      <c r="M904" s="292"/>
      <c r="N904" s="292"/>
      <c r="O904" s="292"/>
      <c r="P904" s="292"/>
      <c r="Q904" s="292"/>
      <c r="R904" s="292"/>
      <c r="S904" s="292"/>
      <c r="T904" s="292"/>
      <c r="U904" s="292"/>
      <c r="V904" s="292"/>
      <c r="W904" s="292"/>
      <c r="X904" s="292"/>
      <c r="Y904" s="292"/>
      <c r="Z904" s="292"/>
    </row>
    <row r="905" spans="1:26" ht="15.75" customHeight="1">
      <c r="A905" s="292"/>
      <c r="B905" s="292"/>
      <c r="C905" s="292"/>
      <c r="D905" s="292"/>
      <c r="E905" s="292"/>
      <c r="F905" s="292"/>
      <c r="G905" s="5"/>
      <c r="H905" s="292"/>
      <c r="I905" s="292"/>
      <c r="J905" s="292"/>
      <c r="K905" s="292"/>
      <c r="L905" s="292"/>
      <c r="M905" s="292"/>
      <c r="N905" s="292"/>
      <c r="O905" s="292"/>
      <c r="P905" s="292"/>
      <c r="Q905" s="292"/>
      <c r="R905" s="292"/>
      <c r="S905" s="292"/>
      <c r="T905" s="292"/>
      <c r="U905" s="292"/>
      <c r="V905" s="292"/>
      <c r="W905" s="292"/>
      <c r="X905" s="292"/>
      <c r="Y905" s="292"/>
      <c r="Z905" s="292"/>
    </row>
    <row r="906" spans="1:26" ht="15.75" customHeight="1">
      <c r="A906" s="292"/>
      <c r="B906" s="292"/>
      <c r="C906" s="292"/>
      <c r="D906" s="292"/>
      <c r="E906" s="292"/>
      <c r="F906" s="292"/>
      <c r="G906" s="5"/>
      <c r="H906" s="292"/>
      <c r="I906" s="292"/>
      <c r="J906" s="292"/>
      <c r="K906" s="292"/>
      <c r="L906" s="292"/>
      <c r="M906" s="292"/>
      <c r="N906" s="292"/>
      <c r="O906" s="292"/>
      <c r="P906" s="292"/>
      <c r="Q906" s="292"/>
      <c r="R906" s="292"/>
      <c r="S906" s="292"/>
      <c r="T906" s="292"/>
      <c r="U906" s="292"/>
      <c r="V906" s="292"/>
      <c r="W906" s="292"/>
      <c r="X906" s="292"/>
      <c r="Y906" s="292"/>
      <c r="Z906" s="292"/>
    </row>
    <row r="907" spans="1:26" ht="15.75" customHeight="1">
      <c r="A907" s="292"/>
      <c r="B907" s="292"/>
      <c r="C907" s="292"/>
      <c r="D907" s="292"/>
      <c r="E907" s="292"/>
      <c r="F907" s="292"/>
      <c r="G907" s="5"/>
      <c r="H907" s="292"/>
      <c r="I907" s="292"/>
      <c r="J907" s="292"/>
      <c r="K907" s="292"/>
      <c r="L907" s="292"/>
      <c r="M907" s="292"/>
      <c r="N907" s="292"/>
      <c r="O907" s="292"/>
      <c r="P907" s="292"/>
      <c r="Q907" s="292"/>
      <c r="R907" s="292"/>
      <c r="S907" s="292"/>
      <c r="T907" s="292"/>
      <c r="U907" s="292"/>
      <c r="V907" s="292"/>
      <c r="W907" s="292"/>
      <c r="X907" s="292"/>
      <c r="Y907" s="292"/>
      <c r="Z907" s="292"/>
    </row>
    <row r="908" spans="1:26" ht="15.75" customHeight="1">
      <c r="A908" s="292"/>
      <c r="B908" s="292"/>
      <c r="C908" s="292"/>
      <c r="D908" s="292"/>
      <c r="E908" s="292"/>
      <c r="F908" s="292"/>
      <c r="G908" s="5"/>
      <c r="H908" s="292"/>
      <c r="I908" s="292"/>
      <c r="J908" s="292"/>
      <c r="K908" s="292"/>
      <c r="L908" s="292"/>
      <c r="M908" s="292"/>
      <c r="N908" s="292"/>
      <c r="O908" s="292"/>
      <c r="P908" s="292"/>
      <c r="Q908" s="292"/>
      <c r="R908" s="292"/>
      <c r="S908" s="292"/>
      <c r="T908" s="292"/>
      <c r="U908" s="292"/>
      <c r="V908" s="292"/>
      <c r="W908" s="292"/>
      <c r="X908" s="292"/>
      <c r="Y908" s="292"/>
      <c r="Z908" s="292"/>
    </row>
    <row r="909" spans="1:26" ht="15.75" customHeight="1">
      <c r="A909" s="292"/>
      <c r="B909" s="292"/>
      <c r="C909" s="292"/>
      <c r="D909" s="292"/>
      <c r="E909" s="292"/>
      <c r="F909" s="292"/>
      <c r="G909" s="5"/>
      <c r="H909" s="292"/>
      <c r="I909" s="292"/>
      <c r="J909" s="292"/>
      <c r="K909" s="292"/>
      <c r="L909" s="292"/>
      <c r="M909" s="292"/>
      <c r="N909" s="292"/>
      <c r="O909" s="292"/>
      <c r="P909" s="292"/>
      <c r="Q909" s="292"/>
      <c r="R909" s="292"/>
      <c r="S909" s="292"/>
      <c r="T909" s="292"/>
      <c r="U909" s="292"/>
      <c r="V909" s="292"/>
      <c r="W909" s="292"/>
      <c r="X909" s="292"/>
      <c r="Y909" s="292"/>
      <c r="Z909" s="292"/>
    </row>
    <row r="910" spans="1:26" ht="15.75" customHeight="1">
      <c r="A910" s="292"/>
      <c r="B910" s="292"/>
      <c r="C910" s="292"/>
      <c r="D910" s="292"/>
      <c r="E910" s="292"/>
      <c r="F910" s="292"/>
      <c r="G910" s="5"/>
      <c r="H910" s="292"/>
      <c r="I910" s="292"/>
      <c r="J910" s="292"/>
      <c r="K910" s="292"/>
      <c r="L910" s="292"/>
      <c r="M910" s="292"/>
      <c r="N910" s="292"/>
      <c r="O910" s="292"/>
      <c r="P910" s="292"/>
      <c r="Q910" s="292"/>
      <c r="R910" s="292"/>
      <c r="S910" s="292"/>
      <c r="T910" s="292"/>
      <c r="U910" s="292"/>
      <c r="V910" s="292"/>
      <c r="W910" s="292"/>
      <c r="X910" s="292"/>
      <c r="Y910" s="292"/>
      <c r="Z910" s="292"/>
    </row>
    <row r="911" spans="1:26" ht="15.75" customHeight="1">
      <c r="A911" s="292"/>
      <c r="B911" s="292"/>
      <c r="C911" s="292"/>
      <c r="D911" s="292"/>
      <c r="E911" s="292"/>
      <c r="F911" s="292"/>
      <c r="G911" s="5"/>
      <c r="H911" s="292"/>
      <c r="I911" s="292"/>
      <c r="J911" s="292"/>
      <c r="K911" s="292"/>
      <c r="L911" s="292"/>
      <c r="M911" s="292"/>
      <c r="N911" s="292"/>
      <c r="O911" s="292"/>
      <c r="P911" s="292"/>
      <c r="Q911" s="292"/>
      <c r="R911" s="292"/>
      <c r="S911" s="292"/>
      <c r="T911" s="292"/>
      <c r="U911" s="292"/>
      <c r="V911" s="292"/>
      <c r="W911" s="292"/>
      <c r="X911" s="292"/>
      <c r="Y911" s="292"/>
      <c r="Z911" s="292"/>
    </row>
    <row r="912" spans="1:26" ht="15.75" customHeight="1">
      <c r="A912" s="292"/>
      <c r="B912" s="292"/>
      <c r="C912" s="292"/>
      <c r="D912" s="292"/>
      <c r="E912" s="292"/>
      <c r="F912" s="292"/>
      <c r="G912" s="5"/>
      <c r="H912" s="292"/>
      <c r="I912" s="292"/>
      <c r="J912" s="292"/>
      <c r="K912" s="292"/>
      <c r="L912" s="292"/>
      <c r="M912" s="292"/>
      <c r="N912" s="292"/>
      <c r="O912" s="292"/>
      <c r="P912" s="292"/>
      <c r="Q912" s="292"/>
      <c r="R912" s="292"/>
      <c r="S912" s="292"/>
      <c r="T912" s="292"/>
      <c r="U912" s="292"/>
      <c r="V912" s="292"/>
      <c r="W912" s="292"/>
      <c r="X912" s="292"/>
      <c r="Y912" s="292"/>
      <c r="Z912" s="292"/>
    </row>
    <row r="913" spans="1:26" ht="15.75" customHeight="1">
      <c r="A913" s="292"/>
      <c r="B913" s="292"/>
      <c r="C913" s="292"/>
      <c r="D913" s="292"/>
      <c r="E913" s="292"/>
      <c r="F913" s="292"/>
      <c r="G913" s="5"/>
      <c r="H913" s="292"/>
      <c r="I913" s="292"/>
      <c r="J913" s="292"/>
      <c r="K913" s="292"/>
      <c r="L913" s="292"/>
      <c r="M913" s="292"/>
      <c r="N913" s="292"/>
      <c r="O913" s="292"/>
      <c r="P913" s="292"/>
      <c r="Q913" s="292"/>
      <c r="R913" s="292"/>
      <c r="S913" s="292"/>
      <c r="T913" s="292"/>
      <c r="U913" s="292"/>
      <c r="V913" s="292"/>
      <c r="W913" s="292"/>
      <c r="X913" s="292"/>
      <c r="Y913" s="292"/>
      <c r="Z913" s="292"/>
    </row>
    <row r="914" spans="1:26" ht="15.75" customHeight="1">
      <c r="A914" s="292"/>
      <c r="B914" s="292"/>
      <c r="C914" s="292"/>
      <c r="D914" s="292"/>
      <c r="E914" s="292"/>
      <c r="F914" s="292"/>
      <c r="G914" s="5"/>
      <c r="H914" s="292"/>
      <c r="I914" s="292"/>
      <c r="J914" s="292"/>
      <c r="K914" s="292"/>
      <c r="L914" s="292"/>
      <c r="M914" s="292"/>
      <c r="N914" s="292"/>
      <c r="O914" s="292"/>
      <c r="P914" s="292"/>
      <c r="Q914" s="292"/>
      <c r="R914" s="292"/>
      <c r="S914" s="292"/>
      <c r="T914" s="292"/>
      <c r="U914" s="292"/>
      <c r="V914" s="292"/>
      <c r="W914" s="292"/>
      <c r="X914" s="292"/>
      <c r="Y914" s="292"/>
      <c r="Z914" s="292"/>
    </row>
    <row r="915" spans="1:26" ht="15.75" customHeight="1">
      <c r="A915" s="292"/>
      <c r="B915" s="292"/>
      <c r="C915" s="292"/>
      <c r="D915" s="292"/>
      <c r="E915" s="292"/>
      <c r="F915" s="292"/>
      <c r="G915" s="5"/>
      <c r="H915" s="292"/>
      <c r="I915" s="292"/>
      <c r="J915" s="292"/>
      <c r="K915" s="292"/>
      <c r="L915" s="292"/>
      <c r="M915" s="292"/>
      <c r="N915" s="292"/>
      <c r="O915" s="292"/>
      <c r="P915" s="292"/>
      <c r="Q915" s="292"/>
      <c r="R915" s="292"/>
      <c r="S915" s="292"/>
      <c r="T915" s="292"/>
      <c r="U915" s="292"/>
      <c r="V915" s="292"/>
      <c r="W915" s="292"/>
      <c r="X915" s="292"/>
      <c r="Y915" s="292"/>
      <c r="Z915" s="292"/>
    </row>
    <row r="916" spans="1:26" ht="15.75" customHeight="1">
      <c r="A916" s="292"/>
      <c r="B916" s="292"/>
      <c r="C916" s="292"/>
      <c r="D916" s="292"/>
      <c r="E916" s="292"/>
      <c r="F916" s="292"/>
      <c r="G916" s="5"/>
      <c r="H916" s="292"/>
      <c r="I916" s="292"/>
      <c r="J916" s="292"/>
      <c r="K916" s="292"/>
      <c r="L916" s="292"/>
      <c r="M916" s="292"/>
      <c r="N916" s="292"/>
      <c r="O916" s="292"/>
      <c r="P916" s="292"/>
      <c r="Q916" s="292"/>
      <c r="R916" s="292"/>
      <c r="S916" s="292"/>
      <c r="T916" s="292"/>
      <c r="U916" s="292"/>
      <c r="V916" s="292"/>
      <c r="W916" s="292"/>
      <c r="X916" s="292"/>
      <c r="Y916" s="292"/>
      <c r="Z916" s="292"/>
    </row>
    <row r="917" spans="1:26" ht="15.75" customHeight="1">
      <c r="A917" s="292"/>
      <c r="B917" s="292"/>
      <c r="C917" s="292"/>
      <c r="D917" s="292"/>
      <c r="E917" s="292"/>
      <c r="F917" s="292"/>
      <c r="G917" s="5"/>
      <c r="H917" s="292"/>
      <c r="I917" s="292"/>
      <c r="J917" s="292"/>
      <c r="K917" s="292"/>
      <c r="L917" s="292"/>
      <c r="M917" s="292"/>
      <c r="N917" s="292"/>
      <c r="O917" s="292"/>
      <c r="P917" s="292"/>
      <c r="Q917" s="292"/>
      <c r="R917" s="292"/>
      <c r="S917" s="292"/>
      <c r="T917" s="292"/>
      <c r="U917" s="292"/>
      <c r="V917" s="292"/>
      <c r="W917" s="292"/>
      <c r="X917" s="292"/>
      <c r="Y917" s="292"/>
      <c r="Z917" s="292"/>
    </row>
    <row r="918" spans="1:26" ht="15.75" customHeight="1">
      <c r="A918" s="292"/>
      <c r="B918" s="292"/>
      <c r="C918" s="292"/>
      <c r="D918" s="292"/>
      <c r="E918" s="292"/>
      <c r="F918" s="292"/>
      <c r="G918" s="5"/>
      <c r="H918" s="292"/>
      <c r="I918" s="292"/>
      <c r="J918" s="292"/>
      <c r="K918" s="292"/>
      <c r="L918" s="292"/>
      <c r="M918" s="292"/>
      <c r="N918" s="292"/>
      <c r="O918" s="292"/>
      <c r="P918" s="292"/>
      <c r="Q918" s="292"/>
      <c r="R918" s="292"/>
      <c r="S918" s="292"/>
      <c r="T918" s="292"/>
      <c r="U918" s="292"/>
      <c r="V918" s="292"/>
      <c r="W918" s="292"/>
      <c r="X918" s="292"/>
      <c r="Y918" s="292"/>
      <c r="Z918" s="292"/>
    </row>
    <row r="919" spans="1:26" ht="15.75" customHeight="1">
      <c r="A919" s="292"/>
      <c r="B919" s="292"/>
      <c r="C919" s="292"/>
      <c r="D919" s="292"/>
      <c r="E919" s="292"/>
      <c r="F919" s="292"/>
      <c r="G919" s="5"/>
      <c r="H919" s="292"/>
      <c r="I919" s="292"/>
      <c r="J919" s="292"/>
      <c r="K919" s="292"/>
      <c r="L919" s="292"/>
      <c r="M919" s="292"/>
      <c r="N919" s="292"/>
      <c r="O919" s="292"/>
      <c r="P919" s="292"/>
      <c r="Q919" s="292"/>
      <c r="R919" s="292"/>
      <c r="S919" s="292"/>
      <c r="T919" s="292"/>
      <c r="U919" s="292"/>
      <c r="V919" s="292"/>
      <c r="W919" s="292"/>
      <c r="X919" s="292"/>
      <c r="Y919" s="292"/>
      <c r="Z919" s="292"/>
    </row>
    <row r="920" spans="1:26" ht="15.75" customHeight="1">
      <c r="A920" s="292"/>
      <c r="B920" s="292"/>
      <c r="C920" s="292"/>
      <c r="D920" s="292"/>
      <c r="E920" s="292"/>
      <c r="F920" s="292"/>
      <c r="G920" s="5"/>
      <c r="H920" s="292"/>
      <c r="I920" s="292"/>
      <c r="J920" s="292"/>
      <c r="K920" s="292"/>
      <c r="L920" s="292"/>
      <c r="M920" s="292"/>
      <c r="N920" s="292"/>
      <c r="O920" s="292"/>
      <c r="P920" s="292"/>
      <c r="Q920" s="292"/>
      <c r="R920" s="292"/>
      <c r="S920" s="292"/>
      <c r="T920" s="292"/>
      <c r="U920" s="292"/>
      <c r="V920" s="292"/>
      <c r="W920" s="292"/>
      <c r="X920" s="292"/>
      <c r="Y920" s="292"/>
      <c r="Z920" s="292"/>
    </row>
    <row r="921" spans="1:26" ht="15.75" customHeight="1">
      <c r="A921" s="292"/>
      <c r="B921" s="292"/>
      <c r="C921" s="292"/>
      <c r="D921" s="292"/>
      <c r="E921" s="292"/>
      <c r="F921" s="292"/>
      <c r="G921" s="5"/>
      <c r="H921" s="292"/>
      <c r="I921" s="292"/>
      <c r="J921" s="292"/>
      <c r="K921" s="292"/>
      <c r="L921" s="292"/>
      <c r="M921" s="292"/>
      <c r="N921" s="292"/>
      <c r="O921" s="292"/>
      <c r="P921" s="292"/>
      <c r="Q921" s="292"/>
      <c r="R921" s="292"/>
      <c r="S921" s="292"/>
      <c r="T921" s="292"/>
      <c r="U921" s="292"/>
      <c r="V921" s="292"/>
      <c r="W921" s="292"/>
      <c r="X921" s="292"/>
      <c r="Y921" s="292"/>
      <c r="Z921" s="292"/>
    </row>
    <row r="922" spans="1:26" ht="15.75" customHeight="1">
      <c r="A922" s="292"/>
      <c r="B922" s="292"/>
      <c r="C922" s="292"/>
      <c r="D922" s="292"/>
      <c r="E922" s="292"/>
      <c r="F922" s="292"/>
      <c r="G922" s="5"/>
      <c r="H922" s="292"/>
      <c r="I922" s="292"/>
      <c r="J922" s="292"/>
      <c r="K922" s="292"/>
      <c r="L922" s="292"/>
      <c r="M922" s="292"/>
      <c r="N922" s="292"/>
      <c r="O922" s="292"/>
      <c r="P922" s="292"/>
      <c r="Q922" s="292"/>
      <c r="R922" s="292"/>
      <c r="S922" s="292"/>
      <c r="T922" s="292"/>
      <c r="U922" s="292"/>
      <c r="V922" s="292"/>
      <c r="W922" s="292"/>
      <c r="X922" s="292"/>
      <c r="Y922" s="292"/>
      <c r="Z922" s="292"/>
    </row>
    <row r="923" spans="1:26" ht="15.75" customHeight="1">
      <c r="A923" s="292"/>
      <c r="B923" s="292"/>
      <c r="C923" s="292"/>
      <c r="D923" s="292"/>
      <c r="E923" s="292"/>
      <c r="F923" s="292"/>
      <c r="G923" s="5"/>
      <c r="H923" s="292"/>
      <c r="I923" s="292"/>
      <c r="J923" s="292"/>
      <c r="K923" s="292"/>
      <c r="L923" s="292"/>
      <c r="M923" s="292"/>
      <c r="N923" s="292"/>
      <c r="O923" s="292"/>
      <c r="P923" s="292"/>
      <c r="Q923" s="292"/>
      <c r="R923" s="292"/>
      <c r="S923" s="292"/>
      <c r="T923" s="292"/>
      <c r="U923" s="292"/>
      <c r="V923" s="292"/>
      <c r="W923" s="292"/>
      <c r="X923" s="292"/>
      <c r="Y923" s="292"/>
      <c r="Z923" s="292"/>
    </row>
    <row r="924" spans="1:26" ht="15.75" customHeight="1">
      <c r="A924" s="292"/>
      <c r="B924" s="292"/>
      <c r="C924" s="292"/>
      <c r="D924" s="292"/>
      <c r="E924" s="292"/>
      <c r="F924" s="292"/>
      <c r="G924" s="5"/>
      <c r="H924" s="292"/>
      <c r="I924" s="292"/>
      <c r="J924" s="292"/>
      <c r="K924" s="292"/>
      <c r="L924" s="292"/>
      <c r="M924" s="292"/>
      <c r="N924" s="292"/>
      <c r="O924" s="292"/>
      <c r="P924" s="292"/>
      <c r="Q924" s="292"/>
      <c r="R924" s="292"/>
      <c r="S924" s="292"/>
      <c r="T924" s="292"/>
      <c r="U924" s="292"/>
      <c r="V924" s="292"/>
      <c r="W924" s="292"/>
      <c r="X924" s="292"/>
      <c r="Y924" s="292"/>
      <c r="Z924" s="292"/>
    </row>
    <row r="925" spans="1:26" ht="15.75" customHeight="1">
      <c r="A925" s="292"/>
      <c r="B925" s="292"/>
      <c r="C925" s="292"/>
      <c r="D925" s="292"/>
      <c r="E925" s="292"/>
      <c r="F925" s="292"/>
      <c r="G925" s="5"/>
      <c r="H925" s="292"/>
      <c r="I925" s="292"/>
      <c r="J925" s="292"/>
      <c r="K925" s="292"/>
      <c r="L925" s="292"/>
      <c r="M925" s="292"/>
      <c r="N925" s="292"/>
      <c r="O925" s="292"/>
      <c r="P925" s="292"/>
      <c r="Q925" s="292"/>
      <c r="R925" s="292"/>
      <c r="S925" s="292"/>
      <c r="T925" s="292"/>
      <c r="U925" s="292"/>
      <c r="V925" s="292"/>
      <c r="W925" s="292"/>
      <c r="X925" s="292"/>
      <c r="Y925" s="292"/>
      <c r="Z925" s="292"/>
    </row>
    <row r="926" spans="1:26" ht="15.75" customHeight="1">
      <c r="A926" s="292"/>
      <c r="B926" s="292"/>
      <c r="C926" s="292"/>
      <c r="D926" s="292"/>
      <c r="E926" s="292"/>
      <c r="F926" s="292"/>
      <c r="G926" s="5"/>
      <c r="H926" s="292"/>
      <c r="I926" s="292"/>
      <c r="J926" s="292"/>
      <c r="K926" s="292"/>
      <c r="L926" s="292"/>
      <c r="M926" s="292"/>
      <c r="N926" s="292"/>
      <c r="O926" s="292"/>
      <c r="P926" s="292"/>
      <c r="Q926" s="292"/>
      <c r="R926" s="292"/>
      <c r="S926" s="292"/>
      <c r="T926" s="292"/>
      <c r="U926" s="292"/>
      <c r="V926" s="292"/>
      <c r="W926" s="292"/>
      <c r="X926" s="292"/>
      <c r="Y926" s="292"/>
      <c r="Z926" s="292"/>
    </row>
    <row r="927" spans="1:26" ht="15.75" customHeight="1">
      <c r="A927" s="292"/>
      <c r="B927" s="292"/>
      <c r="C927" s="292"/>
      <c r="D927" s="292"/>
      <c r="E927" s="292"/>
      <c r="F927" s="292"/>
      <c r="G927" s="5"/>
      <c r="H927" s="292"/>
      <c r="I927" s="292"/>
      <c r="J927" s="292"/>
      <c r="K927" s="292"/>
      <c r="L927" s="292"/>
      <c r="M927" s="292"/>
      <c r="N927" s="292"/>
      <c r="O927" s="292"/>
      <c r="P927" s="292"/>
      <c r="Q927" s="292"/>
      <c r="R927" s="292"/>
      <c r="S927" s="292"/>
      <c r="T927" s="292"/>
      <c r="U927" s="292"/>
      <c r="V927" s="292"/>
      <c r="W927" s="292"/>
      <c r="X927" s="292"/>
      <c r="Y927" s="292"/>
      <c r="Z927" s="292"/>
    </row>
    <row r="928" spans="1:26" ht="15.75" customHeight="1">
      <c r="A928" s="292"/>
      <c r="B928" s="292"/>
      <c r="C928" s="292"/>
      <c r="D928" s="292"/>
      <c r="E928" s="292"/>
      <c r="F928" s="292"/>
      <c r="G928" s="5"/>
      <c r="H928" s="292"/>
      <c r="I928" s="292"/>
      <c r="J928" s="292"/>
      <c r="K928" s="292"/>
      <c r="L928" s="292"/>
      <c r="M928" s="292"/>
      <c r="N928" s="292"/>
      <c r="O928" s="292"/>
      <c r="P928" s="292"/>
      <c r="Q928" s="292"/>
      <c r="R928" s="292"/>
      <c r="S928" s="292"/>
      <c r="T928" s="292"/>
      <c r="U928" s="292"/>
      <c r="V928" s="292"/>
      <c r="W928" s="292"/>
      <c r="X928" s="292"/>
      <c r="Y928" s="292"/>
      <c r="Z928" s="292"/>
    </row>
    <row r="929" spans="1:26" ht="15.75" customHeight="1">
      <c r="A929" s="292"/>
      <c r="B929" s="292"/>
      <c r="C929" s="292"/>
      <c r="D929" s="292"/>
      <c r="E929" s="292"/>
      <c r="F929" s="292"/>
      <c r="G929" s="5"/>
      <c r="H929" s="292"/>
      <c r="I929" s="292"/>
      <c r="J929" s="292"/>
      <c r="K929" s="292"/>
      <c r="L929" s="292"/>
      <c r="M929" s="292"/>
      <c r="N929" s="292"/>
      <c r="O929" s="292"/>
      <c r="P929" s="292"/>
      <c r="Q929" s="292"/>
      <c r="R929" s="292"/>
      <c r="S929" s="292"/>
      <c r="T929" s="292"/>
      <c r="U929" s="292"/>
      <c r="V929" s="292"/>
      <c r="W929" s="292"/>
      <c r="X929" s="292"/>
      <c r="Y929" s="292"/>
      <c r="Z929" s="292"/>
    </row>
    <row r="930" spans="1:26" ht="15.75" customHeight="1">
      <c r="A930" s="292"/>
      <c r="B930" s="292"/>
      <c r="C930" s="292"/>
      <c r="D930" s="292"/>
      <c r="E930" s="292"/>
      <c r="F930" s="292"/>
      <c r="G930" s="5"/>
      <c r="H930" s="292"/>
      <c r="I930" s="292"/>
      <c r="J930" s="292"/>
      <c r="K930" s="292"/>
      <c r="L930" s="292"/>
      <c r="M930" s="292"/>
      <c r="N930" s="292"/>
      <c r="O930" s="292"/>
      <c r="P930" s="292"/>
      <c r="Q930" s="292"/>
      <c r="R930" s="292"/>
      <c r="S930" s="292"/>
      <c r="T930" s="292"/>
      <c r="U930" s="292"/>
      <c r="V930" s="292"/>
      <c r="W930" s="292"/>
      <c r="X930" s="292"/>
      <c r="Y930" s="292"/>
      <c r="Z930" s="292"/>
    </row>
    <row r="931" spans="1:26" ht="15.75" customHeight="1">
      <c r="A931" s="292"/>
      <c r="B931" s="292"/>
      <c r="C931" s="292"/>
      <c r="D931" s="292"/>
      <c r="E931" s="292"/>
      <c r="F931" s="292"/>
      <c r="G931" s="5"/>
      <c r="H931" s="292"/>
      <c r="I931" s="292"/>
      <c r="J931" s="292"/>
      <c r="K931" s="292"/>
      <c r="L931" s="292"/>
      <c r="M931" s="292"/>
      <c r="N931" s="292"/>
      <c r="O931" s="292"/>
      <c r="P931" s="292"/>
      <c r="Q931" s="292"/>
      <c r="R931" s="292"/>
      <c r="S931" s="292"/>
      <c r="T931" s="292"/>
      <c r="U931" s="292"/>
      <c r="V931" s="292"/>
      <c r="W931" s="292"/>
      <c r="X931" s="292"/>
      <c r="Y931" s="292"/>
      <c r="Z931" s="292"/>
    </row>
    <row r="932" spans="1:26" ht="15.75" customHeight="1">
      <c r="A932" s="292"/>
      <c r="B932" s="292"/>
      <c r="C932" s="292"/>
      <c r="D932" s="292"/>
      <c r="E932" s="292"/>
      <c r="F932" s="292"/>
      <c r="G932" s="5"/>
      <c r="H932" s="292"/>
      <c r="I932" s="292"/>
      <c r="J932" s="292"/>
      <c r="K932" s="292"/>
      <c r="L932" s="292"/>
      <c r="M932" s="292"/>
      <c r="N932" s="292"/>
      <c r="O932" s="292"/>
      <c r="P932" s="292"/>
      <c r="Q932" s="292"/>
      <c r="R932" s="292"/>
      <c r="S932" s="292"/>
      <c r="T932" s="292"/>
      <c r="U932" s="292"/>
      <c r="V932" s="292"/>
      <c r="W932" s="292"/>
      <c r="X932" s="292"/>
      <c r="Y932" s="292"/>
      <c r="Z932" s="292"/>
    </row>
    <row r="933" spans="1:26" ht="15.75" customHeight="1">
      <c r="A933" s="292"/>
      <c r="B933" s="292"/>
      <c r="C933" s="292"/>
      <c r="D933" s="292"/>
      <c r="E933" s="292"/>
      <c r="F933" s="292"/>
      <c r="G933" s="5"/>
      <c r="H933" s="292"/>
      <c r="I933" s="292"/>
      <c r="J933" s="292"/>
      <c r="K933" s="292"/>
      <c r="L933" s="292"/>
      <c r="M933" s="292"/>
      <c r="N933" s="292"/>
      <c r="O933" s="292"/>
      <c r="P933" s="292"/>
      <c r="Q933" s="292"/>
      <c r="R933" s="292"/>
      <c r="S933" s="292"/>
      <c r="T933" s="292"/>
      <c r="U933" s="292"/>
      <c r="V933" s="292"/>
      <c r="W933" s="292"/>
      <c r="X933" s="292"/>
      <c r="Y933" s="292"/>
      <c r="Z933" s="292"/>
    </row>
    <row r="934" spans="1:26" ht="15.75" customHeight="1">
      <c r="A934" s="292"/>
      <c r="B934" s="292"/>
      <c r="C934" s="292"/>
      <c r="D934" s="292"/>
      <c r="E934" s="292"/>
      <c r="F934" s="292"/>
      <c r="G934" s="5"/>
      <c r="H934" s="292"/>
      <c r="I934" s="292"/>
      <c r="J934" s="292"/>
      <c r="K934" s="292"/>
      <c r="L934" s="292"/>
      <c r="M934" s="292"/>
      <c r="N934" s="292"/>
      <c r="O934" s="292"/>
      <c r="P934" s="292"/>
      <c r="Q934" s="292"/>
      <c r="R934" s="292"/>
      <c r="S934" s="292"/>
      <c r="T934" s="292"/>
      <c r="U934" s="292"/>
      <c r="V934" s="292"/>
      <c r="W934" s="292"/>
      <c r="X934" s="292"/>
      <c r="Y934" s="292"/>
      <c r="Z934" s="292"/>
    </row>
    <row r="935" spans="1:26" ht="15.75" customHeight="1">
      <c r="A935" s="292"/>
      <c r="B935" s="292"/>
      <c r="C935" s="292"/>
      <c r="D935" s="292"/>
      <c r="E935" s="292"/>
      <c r="F935" s="292"/>
      <c r="G935" s="5"/>
      <c r="H935" s="292"/>
      <c r="I935" s="292"/>
      <c r="J935" s="292"/>
      <c r="K935" s="292"/>
      <c r="L935" s="292"/>
      <c r="M935" s="292"/>
      <c r="N935" s="292"/>
      <c r="O935" s="292"/>
      <c r="P935" s="292"/>
      <c r="Q935" s="292"/>
      <c r="R935" s="292"/>
      <c r="S935" s="292"/>
      <c r="T935" s="292"/>
      <c r="U935" s="292"/>
      <c r="V935" s="292"/>
      <c r="W935" s="292"/>
      <c r="X935" s="292"/>
      <c r="Y935" s="292"/>
      <c r="Z935" s="292"/>
    </row>
    <row r="936" spans="1:26" ht="15.75" customHeight="1">
      <c r="A936" s="292"/>
      <c r="B936" s="292"/>
      <c r="C936" s="292"/>
      <c r="D936" s="292"/>
      <c r="E936" s="292"/>
      <c r="F936" s="292"/>
      <c r="G936" s="5"/>
      <c r="H936" s="292"/>
      <c r="I936" s="292"/>
      <c r="J936" s="292"/>
      <c r="K936" s="292"/>
      <c r="L936" s="292"/>
      <c r="M936" s="292"/>
      <c r="N936" s="292"/>
      <c r="O936" s="292"/>
      <c r="P936" s="292"/>
      <c r="Q936" s="292"/>
      <c r="R936" s="292"/>
      <c r="S936" s="292"/>
      <c r="T936" s="292"/>
      <c r="U936" s="292"/>
      <c r="V936" s="292"/>
      <c r="W936" s="292"/>
      <c r="X936" s="292"/>
      <c r="Y936" s="292"/>
      <c r="Z936" s="292"/>
    </row>
    <row r="937" spans="1:26" ht="15.75" customHeight="1">
      <c r="A937" s="292"/>
      <c r="B937" s="292"/>
      <c r="C937" s="292"/>
      <c r="D937" s="292"/>
      <c r="E937" s="292"/>
      <c r="F937" s="292"/>
      <c r="G937" s="5"/>
      <c r="H937" s="292"/>
      <c r="I937" s="292"/>
      <c r="J937" s="292"/>
      <c r="K937" s="292"/>
      <c r="L937" s="292"/>
      <c r="M937" s="292"/>
      <c r="N937" s="292"/>
      <c r="O937" s="292"/>
      <c r="P937" s="292"/>
      <c r="Q937" s="292"/>
      <c r="R937" s="292"/>
      <c r="S937" s="292"/>
      <c r="T937" s="292"/>
      <c r="U937" s="292"/>
      <c r="V937" s="292"/>
      <c r="W937" s="292"/>
      <c r="X937" s="292"/>
      <c r="Y937" s="292"/>
      <c r="Z937" s="292"/>
    </row>
    <row r="938" spans="1:26" ht="15.75" customHeight="1">
      <c r="A938" s="292"/>
      <c r="B938" s="292"/>
      <c r="C938" s="292"/>
      <c r="D938" s="292"/>
      <c r="E938" s="292"/>
      <c r="F938" s="292"/>
      <c r="G938" s="5"/>
      <c r="H938" s="292"/>
      <c r="I938" s="292"/>
      <c r="J938" s="292"/>
      <c r="K938" s="292"/>
      <c r="L938" s="292"/>
      <c r="M938" s="292"/>
      <c r="N938" s="292"/>
      <c r="O938" s="292"/>
      <c r="P938" s="292"/>
      <c r="Q938" s="292"/>
      <c r="R938" s="292"/>
      <c r="S938" s="292"/>
      <c r="T938" s="292"/>
      <c r="U938" s="292"/>
      <c r="V938" s="292"/>
      <c r="W938" s="292"/>
      <c r="X938" s="292"/>
      <c r="Y938" s="292"/>
      <c r="Z938" s="292"/>
    </row>
    <row r="939" spans="1:26" ht="15.75" customHeight="1">
      <c r="A939" s="292"/>
      <c r="B939" s="292"/>
      <c r="C939" s="292"/>
      <c r="D939" s="292"/>
      <c r="E939" s="292"/>
      <c r="F939" s="292"/>
      <c r="G939" s="5"/>
      <c r="H939" s="292"/>
      <c r="I939" s="292"/>
      <c r="J939" s="292"/>
      <c r="K939" s="292"/>
      <c r="L939" s="292"/>
      <c r="M939" s="292"/>
      <c r="N939" s="292"/>
      <c r="O939" s="292"/>
      <c r="P939" s="292"/>
      <c r="Q939" s="292"/>
      <c r="R939" s="292"/>
      <c r="S939" s="292"/>
      <c r="T939" s="292"/>
      <c r="U939" s="292"/>
      <c r="V939" s="292"/>
      <c r="W939" s="292"/>
      <c r="X939" s="292"/>
      <c r="Y939" s="292"/>
      <c r="Z939" s="292"/>
    </row>
    <row r="940" spans="1:26" ht="15.75" customHeight="1">
      <c r="A940" s="292"/>
      <c r="B940" s="292"/>
      <c r="C940" s="292"/>
      <c r="D940" s="292"/>
      <c r="E940" s="292"/>
      <c r="F940" s="292"/>
      <c r="G940" s="5"/>
      <c r="H940" s="292"/>
      <c r="I940" s="292"/>
      <c r="J940" s="292"/>
      <c r="K940" s="292"/>
      <c r="L940" s="292"/>
      <c r="M940" s="292"/>
      <c r="N940" s="292"/>
      <c r="O940" s="292"/>
      <c r="P940" s="292"/>
      <c r="Q940" s="292"/>
      <c r="R940" s="292"/>
      <c r="S940" s="292"/>
      <c r="T940" s="292"/>
      <c r="U940" s="292"/>
      <c r="V940" s="292"/>
      <c r="W940" s="292"/>
      <c r="X940" s="292"/>
      <c r="Y940" s="292"/>
      <c r="Z940" s="292"/>
    </row>
    <row r="941" spans="1:26" ht="15.75" customHeight="1">
      <c r="A941" s="292"/>
      <c r="B941" s="292"/>
      <c r="C941" s="292"/>
      <c r="D941" s="292"/>
      <c r="E941" s="292"/>
      <c r="F941" s="292"/>
      <c r="G941" s="5"/>
      <c r="H941" s="292"/>
      <c r="I941" s="292"/>
      <c r="J941" s="292"/>
      <c r="K941" s="292"/>
      <c r="L941" s="292"/>
      <c r="M941" s="292"/>
      <c r="N941" s="292"/>
      <c r="O941" s="292"/>
      <c r="P941" s="292"/>
      <c r="Q941" s="292"/>
      <c r="R941" s="292"/>
      <c r="S941" s="292"/>
      <c r="T941" s="292"/>
      <c r="U941" s="292"/>
      <c r="V941" s="292"/>
      <c r="W941" s="292"/>
      <c r="X941" s="292"/>
      <c r="Y941" s="292"/>
      <c r="Z941" s="292"/>
    </row>
    <row r="942" spans="1:26" ht="15.75" customHeight="1">
      <c r="A942" s="292"/>
      <c r="B942" s="292"/>
      <c r="C942" s="292"/>
      <c r="D942" s="292"/>
      <c r="E942" s="292"/>
      <c r="F942" s="292"/>
      <c r="G942" s="5"/>
      <c r="H942" s="292"/>
      <c r="I942" s="292"/>
      <c r="J942" s="292"/>
      <c r="K942" s="292"/>
      <c r="L942" s="292"/>
      <c r="M942" s="292"/>
      <c r="N942" s="292"/>
      <c r="O942" s="292"/>
      <c r="P942" s="292"/>
      <c r="Q942" s="292"/>
      <c r="R942" s="292"/>
      <c r="S942" s="292"/>
      <c r="T942" s="292"/>
      <c r="U942" s="292"/>
      <c r="V942" s="292"/>
      <c r="W942" s="292"/>
      <c r="X942" s="292"/>
      <c r="Y942" s="292"/>
      <c r="Z942" s="292"/>
    </row>
    <row r="943" spans="1:26" ht="15.75" customHeight="1">
      <c r="A943" s="292"/>
      <c r="B943" s="292"/>
      <c r="C943" s="292"/>
      <c r="D943" s="292"/>
      <c r="E943" s="292"/>
      <c r="F943" s="292"/>
      <c r="G943" s="5"/>
      <c r="H943" s="292"/>
      <c r="I943" s="292"/>
      <c r="J943" s="292"/>
      <c r="K943" s="292"/>
      <c r="L943" s="292"/>
      <c r="M943" s="292"/>
      <c r="N943" s="292"/>
      <c r="O943" s="292"/>
      <c r="P943" s="292"/>
      <c r="Q943" s="292"/>
      <c r="R943" s="292"/>
      <c r="S943" s="292"/>
      <c r="T943" s="292"/>
      <c r="U943" s="292"/>
      <c r="V943" s="292"/>
      <c r="W943" s="292"/>
      <c r="X943" s="292"/>
      <c r="Y943" s="292"/>
      <c r="Z943" s="292"/>
    </row>
    <row r="944" spans="1:26" ht="15.75" customHeight="1">
      <c r="A944" s="292"/>
      <c r="B944" s="292"/>
      <c r="C944" s="292"/>
      <c r="D944" s="292"/>
      <c r="E944" s="292"/>
      <c r="F944" s="292"/>
      <c r="G944" s="5"/>
      <c r="H944" s="292"/>
      <c r="I944" s="292"/>
      <c r="J944" s="292"/>
      <c r="K944" s="292"/>
      <c r="L944" s="292"/>
      <c r="M944" s="292"/>
      <c r="N944" s="292"/>
      <c r="O944" s="292"/>
      <c r="P944" s="292"/>
      <c r="Q944" s="292"/>
      <c r="R944" s="292"/>
      <c r="S944" s="292"/>
      <c r="T944" s="292"/>
      <c r="U944" s="292"/>
      <c r="V944" s="292"/>
      <c r="W944" s="292"/>
      <c r="X944" s="292"/>
      <c r="Y944" s="292"/>
      <c r="Z944" s="292"/>
    </row>
    <row r="945" spans="1:26" ht="15.75" customHeight="1">
      <c r="A945" s="292"/>
      <c r="B945" s="292"/>
      <c r="C945" s="292"/>
      <c r="D945" s="292"/>
      <c r="E945" s="292"/>
      <c r="F945" s="292"/>
      <c r="G945" s="5"/>
      <c r="H945" s="292"/>
      <c r="I945" s="292"/>
      <c r="J945" s="292"/>
      <c r="K945" s="292"/>
      <c r="L945" s="292"/>
      <c r="M945" s="292"/>
      <c r="N945" s="292"/>
      <c r="O945" s="292"/>
      <c r="P945" s="292"/>
      <c r="Q945" s="292"/>
      <c r="R945" s="292"/>
      <c r="S945" s="292"/>
      <c r="T945" s="292"/>
      <c r="U945" s="292"/>
      <c r="V945" s="292"/>
      <c r="W945" s="292"/>
      <c r="X945" s="292"/>
      <c r="Y945" s="292"/>
      <c r="Z945" s="292"/>
    </row>
    <row r="946" spans="1:26" ht="15.75" customHeight="1">
      <c r="A946" s="292"/>
      <c r="B946" s="292"/>
      <c r="C946" s="292"/>
      <c r="D946" s="292"/>
      <c r="E946" s="292"/>
      <c r="F946" s="292"/>
      <c r="G946" s="5"/>
      <c r="H946" s="292"/>
      <c r="I946" s="292"/>
      <c r="J946" s="292"/>
      <c r="K946" s="292"/>
      <c r="L946" s="292"/>
      <c r="M946" s="292"/>
      <c r="N946" s="292"/>
      <c r="O946" s="292"/>
      <c r="P946" s="292"/>
      <c r="Q946" s="292"/>
      <c r="R946" s="292"/>
      <c r="S946" s="292"/>
      <c r="T946" s="292"/>
      <c r="U946" s="292"/>
      <c r="V946" s="292"/>
      <c r="W946" s="292"/>
      <c r="X946" s="292"/>
      <c r="Y946" s="292"/>
      <c r="Z946" s="292"/>
    </row>
    <row r="947" spans="1:26" ht="15.75" customHeight="1">
      <c r="A947" s="292"/>
      <c r="B947" s="292"/>
      <c r="C947" s="292"/>
      <c r="D947" s="292"/>
      <c r="E947" s="292"/>
      <c r="F947" s="292"/>
      <c r="G947" s="5"/>
      <c r="H947" s="292"/>
      <c r="I947" s="292"/>
      <c r="J947" s="292"/>
      <c r="K947" s="292"/>
      <c r="L947" s="292"/>
      <c r="M947" s="292"/>
      <c r="N947" s="292"/>
      <c r="O947" s="292"/>
      <c r="P947" s="292"/>
      <c r="Q947" s="292"/>
      <c r="R947" s="292"/>
      <c r="S947" s="292"/>
      <c r="T947" s="292"/>
      <c r="U947" s="292"/>
      <c r="V947" s="292"/>
      <c r="W947" s="292"/>
      <c r="X947" s="292"/>
      <c r="Y947" s="292"/>
      <c r="Z947" s="292"/>
    </row>
    <row r="948" spans="1:26" ht="15.75" customHeight="1">
      <c r="A948" s="292"/>
      <c r="B948" s="292"/>
      <c r="C948" s="292"/>
      <c r="D948" s="292"/>
      <c r="E948" s="292"/>
      <c r="F948" s="292"/>
      <c r="G948" s="5"/>
      <c r="H948" s="292"/>
      <c r="I948" s="292"/>
      <c r="J948" s="292"/>
      <c r="K948" s="292"/>
      <c r="L948" s="292"/>
      <c r="M948" s="292"/>
      <c r="N948" s="292"/>
      <c r="O948" s="292"/>
      <c r="P948" s="292"/>
      <c r="Q948" s="292"/>
      <c r="R948" s="292"/>
      <c r="S948" s="292"/>
      <c r="T948" s="292"/>
      <c r="U948" s="292"/>
      <c r="V948" s="292"/>
      <c r="W948" s="292"/>
      <c r="X948" s="292"/>
      <c r="Y948" s="292"/>
      <c r="Z948" s="292"/>
    </row>
    <row r="949" spans="1:26" ht="15.75" customHeight="1">
      <c r="A949" s="292"/>
      <c r="B949" s="292"/>
      <c r="C949" s="292"/>
      <c r="D949" s="292"/>
      <c r="E949" s="292"/>
      <c r="F949" s="292"/>
      <c r="G949" s="5"/>
      <c r="H949" s="292"/>
      <c r="I949" s="292"/>
      <c r="J949" s="292"/>
      <c r="K949" s="292"/>
      <c r="L949" s="292"/>
      <c r="M949" s="292"/>
      <c r="N949" s="292"/>
      <c r="O949" s="292"/>
      <c r="P949" s="292"/>
      <c r="Q949" s="292"/>
      <c r="R949" s="292"/>
      <c r="S949" s="292"/>
      <c r="T949" s="292"/>
      <c r="U949" s="292"/>
      <c r="V949" s="292"/>
      <c r="W949" s="292"/>
      <c r="X949" s="292"/>
      <c r="Y949" s="292"/>
      <c r="Z949" s="292"/>
    </row>
    <row r="950" spans="1:26" ht="15.75" customHeight="1">
      <c r="A950" s="292"/>
      <c r="B950" s="292"/>
      <c r="C950" s="292"/>
      <c r="D950" s="292"/>
      <c r="E950" s="292"/>
      <c r="F950" s="292"/>
      <c r="G950" s="5"/>
      <c r="H950" s="292"/>
      <c r="I950" s="292"/>
      <c r="J950" s="292"/>
      <c r="K950" s="292"/>
      <c r="L950" s="292"/>
      <c r="M950" s="292"/>
      <c r="N950" s="292"/>
      <c r="O950" s="292"/>
      <c r="P950" s="292"/>
      <c r="Q950" s="292"/>
      <c r="R950" s="292"/>
      <c r="S950" s="292"/>
      <c r="T950" s="292"/>
      <c r="U950" s="292"/>
      <c r="V950" s="292"/>
      <c r="W950" s="292"/>
      <c r="X950" s="292"/>
      <c r="Y950" s="292"/>
      <c r="Z950" s="292"/>
    </row>
    <row r="951" spans="1:26" ht="15.75" customHeight="1">
      <c r="A951" s="292"/>
      <c r="B951" s="292"/>
      <c r="C951" s="292"/>
      <c r="D951" s="292"/>
      <c r="E951" s="292"/>
      <c r="F951" s="292"/>
      <c r="G951" s="5"/>
      <c r="H951" s="292"/>
      <c r="I951" s="292"/>
      <c r="J951" s="292"/>
      <c r="K951" s="292"/>
      <c r="L951" s="292"/>
      <c r="M951" s="292"/>
      <c r="N951" s="292"/>
      <c r="O951" s="292"/>
      <c r="P951" s="292"/>
      <c r="Q951" s="292"/>
      <c r="R951" s="292"/>
      <c r="S951" s="292"/>
      <c r="T951" s="292"/>
      <c r="U951" s="292"/>
      <c r="V951" s="292"/>
      <c r="W951" s="292"/>
      <c r="X951" s="292"/>
      <c r="Y951" s="292"/>
      <c r="Z951" s="292"/>
    </row>
    <row r="952" spans="1:26" ht="15.75" customHeight="1">
      <c r="A952" s="292"/>
      <c r="B952" s="292"/>
      <c r="C952" s="292"/>
      <c r="D952" s="292"/>
      <c r="E952" s="292"/>
      <c r="F952" s="292"/>
      <c r="G952" s="5"/>
      <c r="H952" s="292"/>
      <c r="I952" s="292"/>
      <c r="J952" s="292"/>
      <c r="K952" s="292"/>
      <c r="L952" s="292"/>
      <c r="M952" s="292"/>
      <c r="N952" s="292"/>
      <c r="O952" s="292"/>
      <c r="P952" s="292"/>
      <c r="Q952" s="292"/>
      <c r="R952" s="292"/>
      <c r="S952" s="292"/>
      <c r="T952" s="292"/>
      <c r="U952" s="292"/>
      <c r="V952" s="292"/>
      <c r="W952" s="292"/>
      <c r="X952" s="292"/>
      <c r="Y952" s="292"/>
      <c r="Z952" s="292"/>
    </row>
    <row r="953" spans="1:26" ht="15.75" customHeight="1">
      <c r="A953" s="292"/>
      <c r="B953" s="292"/>
      <c r="C953" s="292"/>
      <c r="D953" s="292"/>
      <c r="E953" s="292"/>
      <c r="F953" s="292"/>
      <c r="G953" s="5"/>
      <c r="H953" s="292"/>
      <c r="I953" s="292"/>
      <c r="J953" s="292"/>
      <c r="K953" s="292"/>
      <c r="L953" s="292"/>
      <c r="M953" s="292"/>
      <c r="N953" s="292"/>
      <c r="O953" s="292"/>
      <c r="P953" s="292"/>
      <c r="Q953" s="292"/>
      <c r="R953" s="292"/>
      <c r="S953" s="292"/>
      <c r="T953" s="292"/>
      <c r="U953" s="292"/>
      <c r="V953" s="292"/>
      <c r="W953" s="292"/>
      <c r="X953" s="292"/>
      <c r="Y953" s="292"/>
      <c r="Z953" s="292"/>
    </row>
    <row r="954" spans="1:26" ht="15.75" customHeight="1">
      <c r="A954" s="292"/>
      <c r="B954" s="292"/>
      <c r="C954" s="292"/>
      <c r="D954" s="292"/>
      <c r="E954" s="292"/>
      <c r="F954" s="292"/>
      <c r="G954" s="5"/>
      <c r="H954" s="292"/>
      <c r="I954" s="292"/>
      <c r="J954" s="292"/>
      <c r="K954" s="292"/>
      <c r="L954" s="292"/>
      <c r="M954" s="292"/>
      <c r="N954" s="292"/>
      <c r="O954" s="292"/>
      <c r="P954" s="292"/>
      <c r="Q954" s="292"/>
      <c r="R954" s="292"/>
      <c r="S954" s="292"/>
      <c r="T954" s="292"/>
      <c r="U954" s="292"/>
      <c r="V954" s="292"/>
      <c r="W954" s="292"/>
      <c r="X954" s="292"/>
      <c r="Y954" s="292"/>
      <c r="Z954" s="292"/>
    </row>
    <row r="955" spans="1:26" ht="15.75" customHeight="1">
      <c r="A955" s="292"/>
      <c r="B955" s="292"/>
      <c r="C955" s="292"/>
      <c r="D955" s="292"/>
      <c r="E955" s="292"/>
      <c r="F955" s="292"/>
      <c r="G955" s="5"/>
      <c r="H955" s="292"/>
      <c r="I955" s="292"/>
      <c r="J955" s="292"/>
      <c r="K955" s="292"/>
      <c r="L955" s="292"/>
      <c r="M955" s="292"/>
      <c r="N955" s="292"/>
      <c r="O955" s="292"/>
      <c r="P955" s="292"/>
      <c r="Q955" s="292"/>
      <c r="R955" s="292"/>
      <c r="S955" s="292"/>
      <c r="T955" s="292"/>
      <c r="U955" s="292"/>
      <c r="V955" s="292"/>
      <c r="W955" s="292"/>
      <c r="X955" s="292"/>
      <c r="Y955" s="292"/>
      <c r="Z955" s="292"/>
    </row>
    <row r="956" spans="1:26" ht="15.75" customHeight="1">
      <c r="A956" s="292"/>
      <c r="B956" s="292"/>
      <c r="C956" s="292"/>
      <c r="D956" s="292"/>
      <c r="E956" s="292"/>
      <c r="F956" s="292"/>
      <c r="G956" s="5"/>
      <c r="H956" s="292"/>
      <c r="I956" s="292"/>
      <c r="J956" s="292"/>
      <c r="K956" s="292"/>
      <c r="L956" s="292"/>
      <c r="M956" s="292"/>
      <c r="N956" s="292"/>
      <c r="O956" s="292"/>
      <c r="P956" s="292"/>
      <c r="Q956" s="292"/>
      <c r="R956" s="292"/>
      <c r="S956" s="292"/>
      <c r="T956" s="292"/>
      <c r="U956" s="292"/>
      <c r="V956" s="292"/>
      <c r="W956" s="292"/>
      <c r="X956" s="292"/>
      <c r="Y956" s="292"/>
      <c r="Z956" s="292"/>
    </row>
    <row r="957" spans="1:26" ht="15.75" customHeight="1">
      <c r="A957" s="292"/>
      <c r="B957" s="292"/>
      <c r="C957" s="292"/>
      <c r="D957" s="292"/>
      <c r="E957" s="292"/>
      <c r="F957" s="292"/>
      <c r="G957" s="5"/>
      <c r="H957" s="292"/>
      <c r="I957" s="292"/>
      <c r="J957" s="292"/>
      <c r="K957" s="292"/>
      <c r="L957" s="292"/>
      <c r="M957" s="292"/>
      <c r="N957" s="292"/>
      <c r="O957" s="292"/>
      <c r="P957" s="292"/>
      <c r="Q957" s="292"/>
      <c r="R957" s="292"/>
      <c r="S957" s="292"/>
      <c r="T957" s="292"/>
      <c r="U957" s="292"/>
      <c r="V957" s="292"/>
      <c r="W957" s="292"/>
      <c r="X957" s="292"/>
      <c r="Y957" s="292"/>
      <c r="Z957" s="292"/>
    </row>
    <row r="958" spans="1:26" ht="15.75" customHeight="1">
      <c r="A958" s="292"/>
      <c r="B958" s="292"/>
      <c r="C958" s="292"/>
      <c r="D958" s="292"/>
      <c r="E958" s="292"/>
      <c r="F958" s="292"/>
      <c r="G958" s="5"/>
      <c r="H958" s="292"/>
      <c r="I958" s="292"/>
      <c r="J958" s="292"/>
      <c r="K958" s="292"/>
      <c r="L958" s="292"/>
      <c r="M958" s="292"/>
      <c r="N958" s="292"/>
      <c r="O958" s="292"/>
      <c r="P958" s="292"/>
      <c r="Q958" s="292"/>
      <c r="R958" s="292"/>
      <c r="S958" s="292"/>
      <c r="T958" s="292"/>
      <c r="U958" s="292"/>
      <c r="V958" s="292"/>
      <c r="W958" s="292"/>
      <c r="X958" s="292"/>
      <c r="Y958" s="292"/>
      <c r="Z958" s="292"/>
    </row>
    <row r="959" spans="1:26" ht="15.75" customHeight="1">
      <c r="A959" s="292"/>
      <c r="B959" s="292"/>
      <c r="C959" s="292"/>
      <c r="D959" s="292"/>
      <c r="E959" s="292"/>
      <c r="F959" s="292"/>
      <c r="G959" s="5"/>
      <c r="H959" s="292"/>
      <c r="I959" s="292"/>
      <c r="J959" s="292"/>
      <c r="K959" s="292"/>
      <c r="L959" s="292"/>
      <c r="M959" s="292"/>
      <c r="N959" s="292"/>
      <c r="O959" s="292"/>
      <c r="P959" s="292"/>
      <c r="Q959" s="292"/>
      <c r="R959" s="292"/>
      <c r="S959" s="292"/>
      <c r="T959" s="292"/>
      <c r="U959" s="292"/>
      <c r="V959" s="292"/>
      <c r="W959" s="292"/>
      <c r="X959" s="292"/>
      <c r="Y959" s="292"/>
      <c r="Z959" s="292"/>
    </row>
    <row r="960" spans="1:26" ht="15.75" customHeight="1">
      <c r="A960" s="292"/>
      <c r="B960" s="292"/>
      <c r="C960" s="292"/>
      <c r="D960" s="292"/>
      <c r="E960" s="292"/>
      <c r="F960" s="292"/>
      <c r="G960" s="5"/>
      <c r="H960" s="292"/>
      <c r="I960" s="292"/>
      <c r="J960" s="292"/>
      <c r="K960" s="292"/>
      <c r="L960" s="292"/>
      <c r="M960" s="292"/>
      <c r="N960" s="292"/>
      <c r="O960" s="292"/>
      <c r="P960" s="292"/>
      <c r="Q960" s="292"/>
      <c r="R960" s="292"/>
      <c r="S960" s="292"/>
      <c r="T960" s="292"/>
      <c r="U960" s="292"/>
      <c r="V960" s="292"/>
      <c r="W960" s="292"/>
      <c r="X960" s="292"/>
      <c r="Y960" s="292"/>
      <c r="Z960" s="292"/>
    </row>
    <row r="961" spans="1:26" ht="15.75" customHeight="1">
      <c r="A961" s="292"/>
      <c r="B961" s="292"/>
      <c r="C961" s="292"/>
      <c r="D961" s="292"/>
      <c r="E961" s="292"/>
      <c r="F961" s="292"/>
      <c r="G961" s="5"/>
      <c r="H961" s="292"/>
      <c r="I961" s="292"/>
      <c r="J961" s="292"/>
      <c r="K961" s="292"/>
      <c r="L961" s="292"/>
      <c r="M961" s="292"/>
      <c r="N961" s="292"/>
      <c r="O961" s="292"/>
      <c r="P961" s="292"/>
      <c r="Q961" s="292"/>
      <c r="R961" s="292"/>
      <c r="S961" s="292"/>
      <c r="T961" s="292"/>
      <c r="U961" s="292"/>
      <c r="V961" s="292"/>
      <c r="W961" s="292"/>
      <c r="X961" s="292"/>
      <c r="Y961" s="292"/>
      <c r="Z961" s="292"/>
    </row>
    <row r="962" spans="1:26" ht="15.75" customHeight="1">
      <c r="A962" s="292"/>
      <c r="B962" s="292"/>
      <c r="C962" s="292"/>
      <c r="D962" s="292"/>
      <c r="E962" s="292"/>
      <c r="F962" s="292"/>
      <c r="G962" s="5"/>
      <c r="H962" s="292"/>
      <c r="I962" s="292"/>
      <c r="J962" s="292"/>
      <c r="K962" s="292"/>
      <c r="L962" s="292"/>
      <c r="M962" s="292"/>
      <c r="N962" s="292"/>
      <c r="O962" s="292"/>
      <c r="P962" s="292"/>
      <c r="Q962" s="292"/>
      <c r="R962" s="292"/>
      <c r="S962" s="292"/>
      <c r="T962" s="292"/>
      <c r="U962" s="292"/>
      <c r="V962" s="292"/>
      <c r="W962" s="292"/>
      <c r="X962" s="292"/>
      <c r="Y962" s="292"/>
      <c r="Z962" s="292"/>
    </row>
    <row r="963" spans="1:26" ht="15.75" customHeight="1">
      <c r="A963" s="292"/>
      <c r="B963" s="292"/>
      <c r="C963" s="292"/>
      <c r="D963" s="292"/>
      <c r="E963" s="292"/>
      <c r="F963" s="292"/>
      <c r="G963" s="5"/>
      <c r="H963" s="292"/>
      <c r="I963" s="292"/>
      <c r="J963" s="292"/>
      <c r="K963" s="292"/>
      <c r="L963" s="292"/>
      <c r="M963" s="292"/>
      <c r="N963" s="292"/>
      <c r="O963" s="292"/>
      <c r="P963" s="292"/>
      <c r="Q963" s="292"/>
      <c r="R963" s="292"/>
      <c r="S963" s="292"/>
      <c r="T963" s="292"/>
      <c r="U963" s="292"/>
      <c r="V963" s="292"/>
      <c r="W963" s="292"/>
      <c r="X963" s="292"/>
      <c r="Y963" s="292"/>
      <c r="Z963" s="292"/>
    </row>
    <row r="964" spans="1:26" ht="15.75" customHeight="1">
      <c r="A964" s="292"/>
      <c r="B964" s="292"/>
      <c r="C964" s="292"/>
      <c r="D964" s="292"/>
      <c r="E964" s="292"/>
      <c r="F964" s="292"/>
      <c r="G964" s="5"/>
      <c r="H964" s="292"/>
      <c r="I964" s="292"/>
      <c r="J964" s="292"/>
      <c r="K964" s="292"/>
      <c r="L964" s="292"/>
      <c r="M964" s="292"/>
      <c r="N964" s="292"/>
      <c r="O964" s="292"/>
      <c r="P964" s="292"/>
      <c r="Q964" s="292"/>
      <c r="R964" s="292"/>
      <c r="S964" s="292"/>
      <c r="T964" s="292"/>
      <c r="U964" s="292"/>
      <c r="V964" s="292"/>
      <c r="W964" s="292"/>
      <c r="X964" s="292"/>
      <c r="Y964" s="292"/>
      <c r="Z964" s="292"/>
    </row>
    <row r="965" spans="1:26" ht="15.75" customHeight="1">
      <c r="A965" s="292"/>
      <c r="B965" s="292"/>
      <c r="C965" s="292"/>
      <c r="D965" s="292"/>
      <c r="E965" s="292"/>
      <c r="F965" s="292"/>
      <c r="G965" s="5"/>
      <c r="H965" s="292"/>
      <c r="I965" s="292"/>
      <c r="J965" s="292"/>
      <c r="K965" s="292"/>
      <c r="L965" s="292"/>
      <c r="M965" s="292"/>
      <c r="N965" s="292"/>
      <c r="O965" s="292"/>
      <c r="P965" s="292"/>
      <c r="Q965" s="292"/>
      <c r="R965" s="292"/>
      <c r="S965" s="292"/>
      <c r="T965" s="292"/>
      <c r="U965" s="292"/>
      <c r="V965" s="292"/>
      <c r="W965" s="292"/>
      <c r="X965" s="292"/>
      <c r="Y965" s="292"/>
      <c r="Z965" s="292"/>
    </row>
    <row r="966" spans="1:26" ht="15.75" customHeight="1">
      <c r="A966" s="292"/>
      <c r="B966" s="292"/>
      <c r="C966" s="292"/>
      <c r="D966" s="292"/>
      <c r="E966" s="292"/>
      <c r="F966" s="292"/>
      <c r="G966" s="5"/>
      <c r="H966" s="292"/>
      <c r="I966" s="292"/>
      <c r="J966" s="292"/>
      <c r="K966" s="292"/>
      <c r="L966" s="292"/>
      <c r="M966" s="292"/>
      <c r="N966" s="292"/>
      <c r="O966" s="292"/>
      <c r="P966" s="292"/>
      <c r="Q966" s="292"/>
      <c r="R966" s="292"/>
      <c r="S966" s="292"/>
      <c r="T966" s="292"/>
      <c r="U966" s="292"/>
      <c r="V966" s="292"/>
      <c r="W966" s="292"/>
      <c r="X966" s="292"/>
      <c r="Y966" s="292"/>
      <c r="Z966" s="292"/>
    </row>
    <row r="967" spans="1:26" ht="15.75" customHeight="1">
      <c r="A967" s="292"/>
      <c r="B967" s="292"/>
      <c r="C967" s="292"/>
      <c r="D967" s="292"/>
      <c r="E967" s="292"/>
      <c r="F967" s="292"/>
      <c r="G967" s="5"/>
      <c r="H967" s="292"/>
      <c r="I967" s="292"/>
      <c r="J967" s="292"/>
      <c r="K967" s="292"/>
      <c r="L967" s="292"/>
      <c r="M967" s="292"/>
      <c r="N967" s="292"/>
      <c r="O967" s="292"/>
      <c r="P967" s="292"/>
      <c r="Q967" s="292"/>
      <c r="R967" s="292"/>
      <c r="S967" s="292"/>
      <c r="T967" s="292"/>
      <c r="U967" s="292"/>
      <c r="V967" s="292"/>
      <c r="W967" s="292"/>
      <c r="X967" s="292"/>
      <c r="Y967" s="292"/>
      <c r="Z967" s="292"/>
    </row>
    <row r="968" spans="1:26" ht="15.75" customHeight="1">
      <c r="A968" s="292"/>
      <c r="B968" s="292"/>
      <c r="C968" s="292"/>
      <c r="D968" s="292"/>
      <c r="E968" s="292"/>
      <c r="F968" s="292"/>
      <c r="G968" s="5"/>
      <c r="H968" s="292"/>
      <c r="I968" s="292"/>
      <c r="J968" s="292"/>
      <c r="K968" s="292"/>
      <c r="L968" s="292"/>
      <c r="M968" s="292"/>
      <c r="N968" s="292"/>
      <c r="O968" s="292"/>
      <c r="P968" s="292"/>
      <c r="Q968" s="292"/>
      <c r="R968" s="292"/>
      <c r="S968" s="292"/>
      <c r="T968" s="292"/>
      <c r="U968" s="292"/>
      <c r="V968" s="292"/>
      <c r="W968" s="292"/>
      <c r="X968" s="292"/>
      <c r="Y968" s="292"/>
      <c r="Z968" s="292"/>
    </row>
    <row r="969" spans="1:26" ht="15.75" customHeight="1">
      <c r="A969" s="292"/>
      <c r="B969" s="292"/>
      <c r="C969" s="292"/>
      <c r="D969" s="292"/>
      <c r="E969" s="292"/>
      <c r="F969" s="292"/>
      <c r="G969" s="5"/>
      <c r="H969" s="292"/>
      <c r="I969" s="292"/>
      <c r="J969" s="292"/>
      <c r="K969" s="292"/>
      <c r="L969" s="292"/>
      <c r="M969" s="292"/>
      <c r="N969" s="292"/>
      <c r="O969" s="292"/>
      <c r="P969" s="292"/>
      <c r="Q969" s="292"/>
      <c r="R969" s="292"/>
      <c r="S969" s="292"/>
      <c r="T969" s="292"/>
      <c r="U969" s="292"/>
      <c r="V969" s="292"/>
      <c r="W969" s="292"/>
      <c r="X969" s="292"/>
      <c r="Y969" s="292"/>
      <c r="Z969" s="292"/>
    </row>
    <row r="970" spans="1:26" ht="15.75" customHeight="1">
      <c r="A970" s="292"/>
      <c r="B970" s="292"/>
      <c r="C970" s="292"/>
      <c r="D970" s="292"/>
      <c r="E970" s="292"/>
      <c r="F970" s="292"/>
      <c r="G970" s="5"/>
      <c r="H970" s="292"/>
      <c r="I970" s="292"/>
      <c r="J970" s="292"/>
      <c r="K970" s="292"/>
      <c r="L970" s="292"/>
      <c r="M970" s="292"/>
      <c r="N970" s="292"/>
      <c r="O970" s="292"/>
      <c r="P970" s="292"/>
      <c r="Q970" s="292"/>
      <c r="R970" s="292"/>
      <c r="S970" s="292"/>
      <c r="T970" s="292"/>
      <c r="U970" s="292"/>
      <c r="V970" s="292"/>
      <c r="W970" s="292"/>
      <c r="X970" s="292"/>
      <c r="Y970" s="292"/>
      <c r="Z970" s="292"/>
    </row>
    <row r="971" spans="1:26" ht="15.75" customHeight="1">
      <c r="A971" s="292"/>
      <c r="B971" s="292"/>
      <c r="C971" s="292"/>
      <c r="D971" s="292"/>
      <c r="E971" s="292"/>
      <c r="F971" s="292"/>
      <c r="G971" s="5"/>
      <c r="H971" s="292"/>
      <c r="I971" s="292"/>
      <c r="J971" s="292"/>
      <c r="K971" s="292"/>
      <c r="L971" s="292"/>
      <c r="M971" s="292"/>
      <c r="N971" s="292"/>
      <c r="O971" s="292"/>
      <c r="P971" s="292"/>
      <c r="Q971" s="292"/>
      <c r="R971" s="292"/>
      <c r="S971" s="292"/>
      <c r="T971" s="292"/>
      <c r="U971" s="292"/>
      <c r="V971" s="292"/>
      <c r="W971" s="292"/>
      <c r="X971" s="292"/>
      <c r="Y971" s="292"/>
      <c r="Z971" s="292"/>
    </row>
    <row r="972" spans="1:26" ht="15.75" customHeight="1">
      <c r="A972" s="292"/>
      <c r="B972" s="292"/>
      <c r="C972" s="292"/>
      <c r="D972" s="292"/>
      <c r="E972" s="292"/>
      <c r="F972" s="292"/>
      <c r="G972" s="5"/>
      <c r="H972" s="292"/>
      <c r="I972" s="292"/>
      <c r="J972" s="292"/>
      <c r="K972" s="292"/>
      <c r="L972" s="292"/>
      <c r="M972" s="292"/>
      <c r="N972" s="292"/>
      <c r="O972" s="292"/>
      <c r="P972" s="292"/>
      <c r="Q972" s="292"/>
      <c r="R972" s="292"/>
      <c r="S972" s="292"/>
      <c r="T972" s="292"/>
      <c r="U972" s="292"/>
      <c r="V972" s="292"/>
      <c r="W972" s="292"/>
      <c r="X972" s="292"/>
      <c r="Y972" s="292"/>
      <c r="Z972" s="292"/>
    </row>
    <row r="973" spans="1:26" ht="15.75" customHeight="1">
      <c r="A973" s="292"/>
      <c r="B973" s="292"/>
      <c r="C973" s="292"/>
      <c r="D973" s="292"/>
      <c r="E973" s="292"/>
      <c r="F973" s="292"/>
      <c r="G973" s="5"/>
      <c r="H973" s="292"/>
      <c r="I973" s="292"/>
      <c r="J973" s="292"/>
      <c r="K973" s="292"/>
      <c r="L973" s="292"/>
      <c r="M973" s="292"/>
      <c r="N973" s="292"/>
      <c r="O973" s="292"/>
      <c r="P973" s="292"/>
      <c r="Q973" s="292"/>
      <c r="R973" s="292"/>
      <c r="S973" s="292"/>
      <c r="T973" s="292"/>
      <c r="U973" s="292"/>
      <c r="V973" s="292"/>
      <c r="W973" s="292"/>
      <c r="X973" s="292"/>
      <c r="Y973" s="292"/>
      <c r="Z973" s="292"/>
    </row>
    <row r="974" spans="1:26" ht="15.75" customHeight="1">
      <c r="A974" s="292"/>
      <c r="B974" s="292"/>
      <c r="C974" s="292"/>
      <c r="D974" s="292"/>
      <c r="E974" s="292"/>
      <c r="F974" s="292"/>
      <c r="G974" s="5"/>
      <c r="H974" s="292"/>
      <c r="I974" s="292"/>
      <c r="J974" s="292"/>
      <c r="K974" s="292"/>
      <c r="L974" s="292"/>
      <c r="M974" s="292"/>
      <c r="N974" s="292"/>
      <c r="O974" s="292"/>
      <c r="P974" s="292"/>
      <c r="Q974" s="292"/>
      <c r="R974" s="292"/>
      <c r="S974" s="292"/>
      <c r="T974" s="292"/>
      <c r="U974" s="292"/>
      <c r="V974" s="292"/>
      <c r="W974" s="292"/>
      <c r="X974" s="292"/>
      <c r="Y974" s="292"/>
      <c r="Z974" s="292"/>
    </row>
    <row r="975" spans="1:26" ht="15.75" customHeight="1">
      <c r="A975" s="292"/>
      <c r="B975" s="292"/>
      <c r="C975" s="292"/>
      <c r="D975" s="292"/>
      <c r="E975" s="292"/>
      <c r="F975" s="292"/>
      <c r="G975" s="5"/>
      <c r="H975" s="292"/>
      <c r="I975" s="292"/>
      <c r="J975" s="292"/>
      <c r="K975" s="292"/>
      <c r="L975" s="292"/>
      <c r="M975" s="292"/>
      <c r="N975" s="292"/>
      <c r="O975" s="292"/>
      <c r="P975" s="292"/>
      <c r="Q975" s="292"/>
      <c r="R975" s="292"/>
      <c r="S975" s="292"/>
      <c r="T975" s="292"/>
      <c r="U975" s="292"/>
      <c r="V975" s="292"/>
      <c r="W975" s="292"/>
      <c r="X975" s="292"/>
      <c r="Y975" s="292"/>
      <c r="Z975" s="292"/>
    </row>
    <row r="976" spans="1:26" ht="15.75" customHeight="1">
      <c r="A976" s="292"/>
      <c r="B976" s="292"/>
      <c r="C976" s="292"/>
      <c r="D976" s="292"/>
      <c r="E976" s="292"/>
      <c r="F976" s="292"/>
      <c r="G976" s="5"/>
      <c r="H976" s="292"/>
      <c r="I976" s="292"/>
      <c r="J976" s="292"/>
      <c r="K976" s="292"/>
      <c r="L976" s="292"/>
      <c r="M976" s="292"/>
      <c r="N976" s="292"/>
      <c r="O976" s="292"/>
      <c r="P976" s="292"/>
      <c r="Q976" s="292"/>
      <c r="R976" s="292"/>
      <c r="S976" s="292"/>
      <c r="T976" s="292"/>
      <c r="U976" s="292"/>
      <c r="V976" s="292"/>
      <c r="W976" s="292"/>
      <c r="X976" s="292"/>
      <c r="Y976" s="292"/>
      <c r="Z976" s="292"/>
    </row>
    <row r="977" spans="1:26" ht="15.75" customHeight="1">
      <c r="A977" s="292"/>
      <c r="B977" s="292"/>
      <c r="C977" s="292"/>
      <c r="D977" s="292"/>
      <c r="E977" s="292"/>
      <c r="F977" s="292"/>
      <c r="G977" s="5"/>
      <c r="H977" s="292"/>
      <c r="I977" s="292"/>
      <c r="J977" s="292"/>
      <c r="K977" s="292"/>
      <c r="L977" s="292"/>
      <c r="M977" s="292"/>
      <c r="N977" s="292"/>
      <c r="O977" s="292"/>
      <c r="P977" s="292"/>
      <c r="Q977" s="292"/>
      <c r="R977" s="292"/>
      <c r="S977" s="292"/>
      <c r="T977" s="292"/>
      <c r="U977" s="292"/>
      <c r="V977" s="292"/>
      <c r="W977" s="292"/>
      <c r="X977" s="292"/>
      <c r="Y977" s="292"/>
      <c r="Z977" s="292"/>
    </row>
    <row r="978" spans="1:26" ht="15.75" customHeight="1">
      <c r="A978" s="292"/>
      <c r="B978" s="292"/>
      <c r="C978" s="292"/>
      <c r="D978" s="292"/>
      <c r="E978" s="292"/>
      <c r="F978" s="292"/>
      <c r="G978" s="5"/>
      <c r="H978" s="292"/>
      <c r="I978" s="292"/>
      <c r="J978" s="292"/>
      <c r="K978" s="292"/>
      <c r="L978" s="292"/>
      <c r="M978" s="292"/>
      <c r="N978" s="292"/>
      <c r="O978" s="292"/>
      <c r="P978" s="292"/>
      <c r="Q978" s="292"/>
      <c r="R978" s="292"/>
      <c r="S978" s="292"/>
      <c r="T978" s="292"/>
      <c r="U978" s="292"/>
      <c r="V978" s="292"/>
      <c r="W978" s="292"/>
      <c r="X978" s="292"/>
      <c r="Y978" s="292"/>
      <c r="Z978" s="292"/>
    </row>
    <row r="979" spans="1:26" ht="15.75" customHeight="1">
      <c r="A979" s="292"/>
      <c r="B979" s="292"/>
      <c r="C979" s="292"/>
      <c r="D979" s="292"/>
      <c r="E979" s="292"/>
      <c r="F979" s="292"/>
      <c r="G979" s="5"/>
      <c r="H979" s="292"/>
      <c r="I979" s="292"/>
      <c r="J979" s="292"/>
      <c r="K979" s="292"/>
      <c r="L979" s="292"/>
      <c r="M979" s="292"/>
      <c r="N979" s="292"/>
      <c r="O979" s="292"/>
      <c r="P979" s="292"/>
      <c r="Q979" s="292"/>
      <c r="R979" s="292"/>
      <c r="S979" s="292"/>
      <c r="T979" s="292"/>
      <c r="U979" s="292"/>
      <c r="V979" s="292"/>
      <c r="W979" s="292"/>
      <c r="X979" s="292"/>
      <c r="Y979" s="292"/>
      <c r="Z979" s="292"/>
    </row>
    <row r="980" spans="1:26" ht="15.75" customHeight="1">
      <c r="A980" s="292"/>
      <c r="B980" s="292"/>
      <c r="C980" s="292"/>
      <c r="D980" s="292"/>
      <c r="E980" s="292"/>
      <c r="F980" s="292"/>
      <c r="G980" s="5"/>
      <c r="H980" s="292"/>
      <c r="I980" s="292"/>
      <c r="J980" s="292"/>
      <c r="K980" s="292"/>
      <c r="L980" s="292"/>
      <c r="M980" s="292"/>
      <c r="N980" s="292"/>
      <c r="O980" s="292"/>
      <c r="P980" s="292"/>
      <c r="Q980" s="292"/>
      <c r="R980" s="292"/>
      <c r="S980" s="292"/>
      <c r="T980" s="292"/>
      <c r="U980" s="292"/>
      <c r="V980" s="292"/>
      <c r="W980" s="292"/>
      <c r="X980" s="292"/>
      <c r="Y980" s="292"/>
      <c r="Z980" s="292"/>
    </row>
    <row r="981" spans="1:26" ht="15.75" customHeight="1">
      <c r="A981" s="292"/>
      <c r="B981" s="292"/>
      <c r="C981" s="292"/>
      <c r="D981" s="292"/>
      <c r="E981" s="292"/>
      <c r="F981" s="292"/>
      <c r="G981" s="5"/>
      <c r="H981" s="292"/>
      <c r="I981" s="292"/>
      <c r="J981" s="292"/>
      <c r="K981" s="292"/>
      <c r="L981" s="292"/>
      <c r="M981" s="292"/>
      <c r="N981" s="292"/>
      <c r="O981" s="292"/>
      <c r="P981" s="292"/>
      <c r="Q981" s="292"/>
      <c r="R981" s="292"/>
      <c r="S981" s="292"/>
      <c r="T981" s="292"/>
      <c r="U981" s="292"/>
      <c r="V981" s="292"/>
      <c r="W981" s="292"/>
      <c r="X981" s="292"/>
      <c r="Y981" s="292"/>
      <c r="Z981" s="292"/>
    </row>
    <row r="982" spans="1:26" ht="15.75" customHeight="1">
      <c r="A982" s="292"/>
      <c r="B982" s="292"/>
      <c r="C982" s="292"/>
      <c r="D982" s="292"/>
      <c r="E982" s="292"/>
      <c r="F982" s="292"/>
      <c r="G982" s="5"/>
      <c r="H982" s="292"/>
      <c r="I982" s="292"/>
      <c r="J982" s="292"/>
      <c r="K982" s="292"/>
      <c r="L982" s="292"/>
      <c r="M982" s="292"/>
      <c r="N982" s="292"/>
      <c r="O982" s="292"/>
      <c r="P982" s="292"/>
      <c r="Q982" s="292"/>
      <c r="R982" s="292"/>
      <c r="S982" s="292"/>
      <c r="T982" s="292"/>
      <c r="U982" s="292"/>
      <c r="V982" s="292"/>
      <c r="W982" s="292"/>
      <c r="X982" s="292"/>
      <c r="Y982" s="292"/>
      <c r="Z982" s="292"/>
    </row>
    <row r="983" spans="1:26" ht="15.75" customHeight="1">
      <c r="A983" s="292"/>
      <c r="B983" s="292"/>
      <c r="C983" s="292"/>
      <c r="D983" s="292"/>
      <c r="E983" s="292"/>
      <c r="F983" s="292"/>
      <c r="G983" s="5"/>
      <c r="H983" s="292"/>
      <c r="I983" s="292"/>
      <c r="J983" s="292"/>
      <c r="K983" s="292"/>
      <c r="L983" s="292"/>
      <c r="M983" s="292"/>
      <c r="N983" s="292"/>
      <c r="O983" s="292"/>
      <c r="P983" s="292"/>
      <c r="Q983" s="292"/>
      <c r="R983" s="292"/>
      <c r="S983" s="292"/>
      <c r="T983" s="292"/>
      <c r="U983" s="292"/>
      <c r="V983" s="292"/>
      <c r="W983" s="292"/>
      <c r="X983" s="292"/>
      <c r="Y983" s="292"/>
      <c r="Z983" s="292"/>
    </row>
    <row r="984" spans="1:26" ht="15.75" customHeight="1">
      <c r="A984" s="292"/>
      <c r="B984" s="292"/>
      <c r="C984" s="292"/>
      <c r="D984" s="292"/>
      <c r="E984" s="292"/>
      <c r="F984" s="292"/>
      <c r="G984" s="5"/>
      <c r="H984" s="292"/>
      <c r="I984" s="292"/>
      <c r="J984" s="292"/>
      <c r="K984" s="292"/>
      <c r="L984" s="292"/>
      <c r="M984" s="292"/>
      <c r="N984" s="292"/>
      <c r="O984" s="292"/>
      <c r="P984" s="292"/>
      <c r="Q984" s="292"/>
      <c r="R984" s="292"/>
      <c r="S984" s="292"/>
      <c r="T984" s="292"/>
      <c r="U984" s="292"/>
      <c r="V984" s="292"/>
      <c r="W984" s="292"/>
      <c r="X984" s="292"/>
      <c r="Y984" s="292"/>
      <c r="Z984" s="292"/>
    </row>
    <row r="985" spans="1:26" ht="15.75" customHeight="1">
      <c r="A985" s="292"/>
      <c r="B985" s="292"/>
      <c r="C985" s="292"/>
      <c r="D985" s="292"/>
      <c r="E985" s="292"/>
      <c r="F985" s="292"/>
      <c r="G985" s="5"/>
      <c r="H985" s="292"/>
      <c r="I985" s="292"/>
      <c r="J985" s="292"/>
      <c r="K985" s="292"/>
      <c r="L985" s="292"/>
      <c r="M985" s="292"/>
      <c r="N985" s="292"/>
      <c r="O985" s="292"/>
      <c r="P985" s="292"/>
      <c r="Q985" s="292"/>
      <c r="R985" s="292"/>
      <c r="S985" s="292"/>
      <c r="T985" s="292"/>
      <c r="U985" s="292"/>
      <c r="V985" s="292"/>
      <c r="W985" s="292"/>
      <c r="X985" s="292"/>
      <c r="Y985" s="292"/>
      <c r="Z985" s="292"/>
    </row>
    <row r="986" spans="1:26" ht="15.75" customHeight="1">
      <c r="A986" s="292"/>
      <c r="B986" s="292"/>
      <c r="C986" s="292"/>
      <c r="D986" s="292"/>
      <c r="E986" s="292"/>
      <c r="F986" s="292"/>
      <c r="G986" s="5"/>
      <c r="H986" s="292"/>
      <c r="I986" s="292"/>
      <c r="J986" s="292"/>
      <c r="K986" s="292"/>
      <c r="L986" s="292"/>
      <c r="M986" s="292"/>
      <c r="N986" s="292"/>
      <c r="O986" s="292"/>
      <c r="P986" s="292"/>
      <c r="Q986" s="292"/>
      <c r="R986" s="292"/>
      <c r="S986" s="292"/>
      <c r="T986" s="292"/>
      <c r="U986" s="292"/>
      <c r="V986" s="292"/>
      <c r="W986" s="292"/>
      <c r="X986" s="292"/>
      <c r="Y986" s="292"/>
      <c r="Z986" s="292"/>
    </row>
    <row r="987" spans="1:26" ht="15.75" customHeight="1">
      <c r="A987" s="292"/>
      <c r="B987" s="292"/>
      <c r="C987" s="292"/>
      <c r="D987" s="292"/>
      <c r="E987" s="292"/>
      <c r="F987" s="292"/>
      <c r="G987" s="5"/>
      <c r="H987" s="292"/>
      <c r="I987" s="292"/>
      <c r="J987" s="292"/>
      <c r="K987" s="292"/>
      <c r="L987" s="292"/>
      <c r="M987" s="292"/>
      <c r="N987" s="292"/>
      <c r="O987" s="292"/>
      <c r="P987" s="292"/>
      <c r="Q987" s="292"/>
      <c r="R987" s="292"/>
      <c r="S987" s="292"/>
      <c r="T987" s="292"/>
      <c r="U987" s="292"/>
      <c r="V987" s="292"/>
      <c r="W987" s="292"/>
      <c r="X987" s="292"/>
      <c r="Y987" s="292"/>
      <c r="Z987" s="292"/>
    </row>
    <row r="988" spans="1:26" ht="15.75" customHeight="1">
      <c r="A988" s="292"/>
      <c r="B988" s="292"/>
      <c r="C988" s="292"/>
      <c r="D988" s="292"/>
      <c r="E988" s="292"/>
      <c r="F988" s="292"/>
      <c r="G988" s="5"/>
      <c r="H988" s="292"/>
      <c r="I988" s="292"/>
      <c r="J988" s="292"/>
      <c r="K988" s="292"/>
      <c r="L988" s="292"/>
      <c r="M988" s="292"/>
      <c r="N988" s="292"/>
      <c r="O988" s="292"/>
      <c r="P988" s="292"/>
      <c r="Q988" s="292"/>
      <c r="R988" s="292"/>
      <c r="S988" s="292"/>
      <c r="T988" s="292"/>
      <c r="U988" s="292"/>
      <c r="V988" s="292"/>
      <c r="W988" s="292"/>
      <c r="X988" s="292"/>
      <c r="Y988" s="292"/>
      <c r="Z988" s="292"/>
    </row>
    <row r="989" spans="1:26" ht="15.75" customHeight="1">
      <c r="A989" s="292"/>
      <c r="B989" s="292"/>
      <c r="C989" s="292"/>
      <c r="D989" s="292"/>
      <c r="E989" s="292"/>
      <c r="F989" s="292"/>
      <c r="G989" s="5"/>
      <c r="H989" s="292"/>
      <c r="I989" s="292"/>
      <c r="J989" s="292"/>
      <c r="K989" s="292"/>
      <c r="L989" s="292"/>
      <c r="M989" s="292"/>
      <c r="N989" s="292"/>
      <c r="O989" s="292"/>
      <c r="P989" s="292"/>
      <c r="Q989" s="292"/>
      <c r="R989" s="292"/>
      <c r="S989" s="292"/>
      <c r="T989" s="292"/>
      <c r="U989" s="292"/>
      <c r="V989" s="292"/>
      <c r="W989" s="292"/>
      <c r="X989" s="292"/>
      <c r="Y989" s="292"/>
      <c r="Z989" s="292"/>
    </row>
    <row r="990" spans="1:26" ht="15.75" customHeight="1">
      <c r="A990" s="292"/>
      <c r="B990" s="292"/>
      <c r="C990" s="292"/>
      <c r="D990" s="292"/>
      <c r="E990" s="292"/>
      <c r="F990" s="292"/>
      <c r="G990" s="5"/>
      <c r="H990" s="292"/>
      <c r="I990" s="292"/>
      <c r="J990" s="292"/>
      <c r="K990" s="292"/>
      <c r="L990" s="292"/>
      <c r="M990" s="292"/>
      <c r="N990" s="292"/>
      <c r="O990" s="292"/>
      <c r="P990" s="292"/>
      <c r="Q990" s="292"/>
      <c r="R990" s="292"/>
      <c r="S990" s="292"/>
      <c r="T990" s="292"/>
      <c r="U990" s="292"/>
      <c r="V990" s="292"/>
      <c r="W990" s="292"/>
      <c r="X990" s="292"/>
      <c r="Y990" s="292"/>
      <c r="Z990" s="292"/>
    </row>
    <row r="991" spans="1:26" ht="15.75" customHeight="1">
      <c r="A991" s="292"/>
      <c r="B991" s="292"/>
      <c r="C991" s="292"/>
      <c r="D991" s="292"/>
      <c r="E991" s="292"/>
      <c r="F991" s="292"/>
      <c r="G991" s="5"/>
      <c r="H991" s="292"/>
      <c r="I991" s="292"/>
      <c r="J991" s="292"/>
      <c r="K991" s="292"/>
      <c r="L991" s="292"/>
      <c r="M991" s="292"/>
      <c r="N991" s="292"/>
      <c r="O991" s="292"/>
      <c r="P991" s="292"/>
      <c r="Q991" s="292"/>
      <c r="R991" s="292"/>
      <c r="S991" s="292"/>
      <c r="T991" s="292"/>
      <c r="U991" s="292"/>
      <c r="V991" s="292"/>
      <c r="W991" s="292"/>
      <c r="X991" s="292"/>
      <c r="Y991" s="292"/>
      <c r="Z991" s="292"/>
    </row>
    <row r="992" spans="1:26" ht="15.75" customHeight="1">
      <c r="A992" s="292"/>
      <c r="B992" s="292"/>
      <c r="C992" s="292"/>
      <c r="D992" s="292"/>
      <c r="E992" s="292"/>
      <c r="F992" s="292"/>
      <c r="G992" s="5"/>
      <c r="H992" s="292"/>
      <c r="I992" s="292"/>
      <c r="J992" s="292"/>
      <c r="K992" s="292"/>
      <c r="L992" s="292"/>
      <c r="M992" s="292"/>
      <c r="N992" s="292"/>
      <c r="O992" s="292"/>
      <c r="P992" s="292"/>
      <c r="Q992" s="292"/>
      <c r="R992" s="292"/>
      <c r="S992" s="292"/>
      <c r="T992" s="292"/>
      <c r="U992" s="292"/>
      <c r="V992" s="292"/>
      <c r="W992" s="292"/>
      <c r="X992" s="292"/>
      <c r="Y992" s="292"/>
      <c r="Z992" s="292"/>
    </row>
    <row r="993" spans="1:26" ht="15.75" customHeight="1">
      <c r="A993" s="292"/>
      <c r="B993" s="292"/>
      <c r="C993" s="292"/>
      <c r="D993" s="292"/>
      <c r="E993" s="292"/>
      <c r="F993" s="292"/>
      <c r="G993" s="5"/>
      <c r="H993" s="292"/>
      <c r="I993" s="292"/>
      <c r="J993" s="292"/>
      <c r="K993" s="292"/>
      <c r="L993" s="292"/>
      <c r="M993" s="292"/>
      <c r="N993" s="292"/>
      <c r="O993" s="292"/>
      <c r="P993" s="292"/>
      <c r="Q993" s="292"/>
      <c r="R993" s="292"/>
      <c r="S993" s="292"/>
      <c r="T993" s="292"/>
      <c r="U993" s="292"/>
      <c r="V993" s="292"/>
      <c r="W993" s="292"/>
      <c r="X993" s="292"/>
      <c r="Y993" s="292"/>
      <c r="Z993" s="292"/>
    </row>
    <row r="994" spans="1:26" ht="15.75" customHeight="1">
      <c r="A994" s="292"/>
      <c r="B994" s="292"/>
      <c r="C994" s="292"/>
      <c r="D994" s="292"/>
      <c r="E994" s="292"/>
      <c r="F994" s="292"/>
      <c r="G994" s="5"/>
      <c r="H994" s="292"/>
      <c r="I994" s="292"/>
      <c r="J994" s="292"/>
      <c r="K994" s="292"/>
      <c r="L994" s="292"/>
      <c r="M994" s="292"/>
      <c r="N994" s="292"/>
      <c r="O994" s="292"/>
      <c r="P994" s="292"/>
      <c r="Q994" s="292"/>
      <c r="R994" s="292"/>
      <c r="S994" s="292"/>
      <c r="T994" s="292"/>
      <c r="U994" s="292"/>
      <c r="V994" s="292"/>
      <c r="W994" s="292"/>
      <c r="X994" s="292"/>
      <c r="Y994" s="292"/>
      <c r="Z994" s="292"/>
    </row>
    <row r="995" spans="1:26" ht="15" customHeight="1">
      <c r="A995" s="292"/>
      <c r="B995" s="292"/>
      <c r="C995" s="292"/>
      <c r="D995" s="292"/>
      <c r="E995" s="292"/>
      <c r="F995" s="292"/>
      <c r="G995" s="292"/>
      <c r="H995" s="292"/>
      <c r="I995" s="292"/>
      <c r="J995" s="292"/>
      <c r="K995" s="292"/>
      <c r="L995" s="292"/>
      <c r="M995" s="292"/>
      <c r="N995" s="292"/>
      <c r="O995" s="292"/>
      <c r="P995" s="292"/>
      <c r="Q995" s="292"/>
      <c r="R995" s="292"/>
      <c r="S995" s="292"/>
      <c r="T995" s="292"/>
      <c r="U995" s="292"/>
      <c r="V995" s="292"/>
      <c r="W995" s="292"/>
      <c r="X995" s="292"/>
      <c r="Y995" s="292"/>
      <c r="Z995" s="292"/>
    </row>
    <row r="996" spans="1:26" ht="15" customHeight="1">
      <c r="A996" s="292"/>
      <c r="B996" s="292"/>
      <c r="C996" s="292"/>
      <c r="D996" s="292"/>
      <c r="E996" s="292"/>
      <c r="F996" s="292"/>
      <c r="G996" s="292"/>
      <c r="H996" s="292"/>
      <c r="I996" s="292"/>
      <c r="J996" s="292"/>
      <c r="K996" s="292"/>
      <c r="L996" s="292"/>
      <c r="M996" s="292"/>
      <c r="N996" s="292"/>
      <c r="O996" s="292"/>
      <c r="P996" s="292"/>
      <c r="Q996" s="292"/>
      <c r="R996" s="292"/>
      <c r="S996" s="292"/>
      <c r="T996" s="292"/>
      <c r="U996" s="292"/>
      <c r="V996" s="292"/>
      <c r="W996" s="292"/>
      <c r="X996" s="292"/>
      <c r="Y996" s="292"/>
      <c r="Z996" s="292"/>
    </row>
    <row r="997" spans="1:26" ht="15" customHeight="1">
      <c r="A997" s="292"/>
      <c r="B997" s="292"/>
      <c r="C997" s="292"/>
      <c r="D997" s="292"/>
      <c r="E997" s="292"/>
      <c r="F997" s="292"/>
      <c r="G997" s="292"/>
      <c r="H997" s="292"/>
      <c r="I997" s="292"/>
      <c r="J997" s="292"/>
      <c r="K997" s="292"/>
      <c r="L997" s="292"/>
      <c r="M997" s="292"/>
      <c r="N997" s="292"/>
      <c r="O997" s="292"/>
      <c r="P997" s="292"/>
      <c r="Q997" s="292"/>
      <c r="R997" s="292"/>
      <c r="S997" s="292"/>
      <c r="T997" s="292"/>
      <c r="U997" s="292"/>
      <c r="V997" s="292"/>
      <c r="W997" s="292"/>
      <c r="X997" s="292"/>
      <c r="Y997" s="292"/>
      <c r="Z997" s="292"/>
    </row>
    <row r="998" spans="1:26" ht="15" customHeight="1">
      <c r="A998" s="292"/>
      <c r="B998" s="292"/>
      <c r="C998" s="292"/>
      <c r="D998" s="292"/>
      <c r="E998" s="292"/>
      <c r="F998" s="292"/>
      <c r="G998" s="292"/>
      <c r="H998" s="292"/>
      <c r="I998" s="292"/>
      <c r="J998" s="292"/>
      <c r="K998" s="292"/>
      <c r="L998" s="292"/>
      <c r="M998" s="292"/>
      <c r="N998" s="292"/>
      <c r="O998" s="292"/>
      <c r="P998" s="292"/>
      <c r="Q998" s="292"/>
      <c r="R998" s="292"/>
      <c r="S998" s="292"/>
      <c r="T998" s="292"/>
      <c r="U998" s="292"/>
      <c r="V998" s="292"/>
      <c r="W998" s="292"/>
      <c r="X998" s="292"/>
      <c r="Y998" s="292"/>
      <c r="Z998" s="292"/>
    </row>
    <row r="999" spans="1:26" ht="15" customHeight="1">
      <c r="A999" s="292"/>
      <c r="B999" s="292"/>
      <c r="C999" s="292"/>
      <c r="D999" s="292"/>
      <c r="E999" s="292"/>
      <c r="F999" s="292"/>
      <c r="G999" s="292"/>
      <c r="H999" s="292"/>
      <c r="I999" s="292"/>
      <c r="J999" s="292"/>
      <c r="K999" s="292"/>
      <c r="L999" s="292"/>
      <c r="M999" s="292"/>
      <c r="N999" s="292"/>
      <c r="O999" s="292"/>
      <c r="P999" s="292"/>
      <c r="Q999" s="292"/>
      <c r="R999" s="292"/>
      <c r="S999" s="292"/>
      <c r="T999" s="292"/>
      <c r="U999" s="292"/>
      <c r="V999" s="292"/>
      <c r="W999" s="292"/>
      <c r="X999" s="292"/>
      <c r="Y999" s="292"/>
      <c r="Z999" s="292"/>
    </row>
    <row r="1000" spans="1:26" ht="15" customHeight="1">
      <c r="A1000" s="292"/>
      <c r="B1000" s="292"/>
      <c r="C1000" s="292"/>
      <c r="D1000" s="292"/>
      <c r="E1000" s="292"/>
      <c r="F1000" s="292"/>
      <c r="G1000" s="292"/>
      <c r="H1000" s="292"/>
      <c r="I1000" s="292"/>
      <c r="J1000" s="292"/>
      <c r="K1000" s="292"/>
      <c r="L1000" s="292"/>
      <c r="M1000" s="292"/>
      <c r="N1000" s="292"/>
      <c r="O1000" s="292"/>
      <c r="P1000" s="292"/>
      <c r="Q1000" s="292"/>
      <c r="R1000" s="292"/>
      <c r="S1000" s="292"/>
      <c r="T1000" s="292"/>
      <c r="U1000" s="292"/>
      <c r="V1000" s="292"/>
      <c r="W1000" s="292"/>
      <c r="X1000" s="292"/>
      <c r="Y1000" s="292"/>
      <c r="Z1000" s="292"/>
    </row>
  </sheetData>
  <mergeCells count="2">
    <mergeCell ref="A1:F1"/>
    <mergeCell ref="A2:F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abSelected="1" workbookViewId="0">
      <pane ySplit="6" topLeftCell="A7" activePane="bottomLeft" state="frozen"/>
      <selection pane="bottomLeft" sqref="A1:S1"/>
    </sheetView>
  </sheetViews>
  <sheetFormatPr defaultColWidth="14.453125" defaultRowHeight="15" customHeight="1"/>
  <cols>
    <col min="1" max="1" width="3.08984375" customWidth="1"/>
    <col min="2" max="2" width="25.453125" customWidth="1"/>
    <col min="3" max="3" width="6" customWidth="1"/>
    <col min="4" max="18" width="5.453125" customWidth="1"/>
    <col min="19" max="19" width="6" customWidth="1"/>
    <col min="20" max="20" width="13" bestFit="1" customWidth="1"/>
    <col min="21" max="21" width="6.7265625" style="375" customWidth="1"/>
    <col min="22" max="26" width="8" customWidth="1"/>
  </cols>
  <sheetData>
    <row r="1" spans="1:26" ht="14.25" customHeight="1">
      <c r="A1" s="345" t="s">
        <v>53</v>
      </c>
      <c r="B1" s="346"/>
      <c r="C1" s="346"/>
      <c r="D1" s="346"/>
      <c r="E1" s="346"/>
      <c r="F1" s="346"/>
      <c r="G1" s="346"/>
      <c r="H1" s="346"/>
      <c r="I1" s="346"/>
      <c r="J1" s="346"/>
      <c r="K1" s="346"/>
      <c r="L1" s="346"/>
      <c r="M1" s="346"/>
      <c r="N1" s="346"/>
      <c r="O1" s="346"/>
      <c r="P1" s="346"/>
      <c r="Q1" s="346"/>
      <c r="R1" s="346"/>
      <c r="S1" s="346"/>
      <c r="T1" s="293"/>
      <c r="U1" s="374"/>
      <c r="V1" s="293"/>
      <c r="W1" s="293"/>
      <c r="X1" s="293"/>
      <c r="Y1" s="293"/>
      <c r="Z1" s="293"/>
    </row>
    <row r="2" spans="1:26" ht="14.25" customHeight="1">
      <c r="A2" s="345" t="s">
        <v>142</v>
      </c>
      <c r="B2" s="346"/>
      <c r="C2" s="346"/>
      <c r="D2" s="346"/>
      <c r="E2" s="346"/>
      <c r="F2" s="346"/>
      <c r="G2" s="346"/>
      <c r="H2" s="346"/>
      <c r="I2" s="346"/>
      <c r="J2" s="346"/>
      <c r="K2" s="346"/>
      <c r="L2" s="346"/>
      <c r="M2" s="346"/>
      <c r="N2" s="346"/>
      <c r="O2" s="346"/>
      <c r="P2" s="346"/>
      <c r="Q2" s="346"/>
      <c r="R2" s="346"/>
      <c r="S2" s="346"/>
      <c r="T2" s="293"/>
      <c r="U2" s="374"/>
      <c r="V2" s="293"/>
      <c r="W2" s="293"/>
      <c r="X2" s="293"/>
      <c r="Y2" s="293"/>
      <c r="Z2" s="293"/>
    </row>
    <row r="3" spans="1:26" ht="12" customHeight="1">
      <c r="A3" s="293"/>
      <c r="B3" s="293"/>
      <c r="C3" s="293"/>
      <c r="D3" s="293"/>
      <c r="E3" s="293"/>
      <c r="F3" s="293"/>
      <c r="G3" s="293"/>
      <c r="H3" s="293"/>
      <c r="I3" s="293"/>
      <c r="J3" s="293"/>
      <c r="K3" s="293"/>
      <c r="L3" s="293"/>
      <c r="M3" s="293"/>
      <c r="N3" s="293"/>
      <c r="O3" s="293"/>
      <c r="P3" s="293"/>
      <c r="Q3" s="293"/>
      <c r="R3" s="293"/>
      <c r="S3" s="293"/>
      <c r="T3" s="293"/>
      <c r="U3" s="374"/>
      <c r="V3" s="293"/>
      <c r="W3" s="293"/>
      <c r="X3" s="293"/>
      <c r="Y3" s="293"/>
      <c r="Z3" s="293"/>
    </row>
    <row r="4" spans="1:26" ht="12" customHeight="1">
      <c r="A4" s="350"/>
      <c r="B4" s="6" t="s">
        <v>143</v>
      </c>
      <c r="C4" s="78" t="s">
        <v>144</v>
      </c>
      <c r="D4" s="79" t="s">
        <v>145</v>
      </c>
      <c r="E4" s="79" t="s">
        <v>146</v>
      </c>
      <c r="F4" s="79" t="s">
        <v>147</v>
      </c>
      <c r="G4" s="79" t="s">
        <v>148</v>
      </c>
      <c r="H4" s="79" t="s">
        <v>149</v>
      </c>
      <c r="I4" s="79" t="s">
        <v>150</v>
      </c>
      <c r="J4" s="79" t="s">
        <v>151</v>
      </c>
      <c r="K4" s="79" t="s">
        <v>152</v>
      </c>
      <c r="L4" s="79" t="s">
        <v>153</v>
      </c>
      <c r="M4" s="79" t="s">
        <v>154</v>
      </c>
      <c r="N4" s="79" t="s">
        <v>155</v>
      </c>
      <c r="O4" s="79" t="s">
        <v>156</v>
      </c>
      <c r="P4" s="79" t="s">
        <v>157</v>
      </c>
      <c r="Q4" s="79" t="s">
        <v>158</v>
      </c>
      <c r="R4" s="79" t="s">
        <v>159</v>
      </c>
      <c r="S4" s="6" t="s">
        <v>160</v>
      </c>
      <c r="T4" s="293"/>
      <c r="U4" s="374"/>
      <c r="V4" s="293"/>
      <c r="W4" s="293"/>
      <c r="X4" s="293"/>
      <c r="Y4" s="293"/>
      <c r="Z4" s="293"/>
    </row>
    <row r="5" spans="1:26" ht="12" customHeight="1">
      <c r="A5" s="346"/>
      <c r="B5" s="80"/>
      <c r="C5" s="81" t="s">
        <v>161</v>
      </c>
      <c r="D5" s="82" t="s">
        <v>161</v>
      </c>
      <c r="E5" s="82" t="s">
        <v>161</v>
      </c>
      <c r="F5" s="82" t="s">
        <v>161</v>
      </c>
      <c r="G5" s="82" t="s">
        <v>161</v>
      </c>
      <c r="H5" s="82" t="s">
        <v>161</v>
      </c>
      <c r="I5" s="82" t="s">
        <v>161</v>
      </c>
      <c r="J5" s="82" t="s">
        <v>161</v>
      </c>
      <c r="K5" s="82" t="s">
        <v>161</v>
      </c>
      <c r="L5" s="82" t="s">
        <v>161</v>
      </c>
      <c r="M5" s="82" t="s">
        <v>161</v>
      </c>
      <c r="N5" s="82" t="s">
        <v>161</v>
      </c>
      <c r="O5" s="82" t="s">
        <v>161</v>
      </c>
      <c r="P5" s="82" t="s">
        <v>161</v>
      </c>
      <c r="Q5" s="82" t="s">
        <v>161</v>
      </c>
      <c r="R5" s="82" t="s">
        <v>161</v>
      </c>
      <c r="S5" s="80"/>
      <c r="T5" s="293"/>
      <c r="U5" s="374"/>
      <c r="V5" s="293"/>
      <c r="W5" s="293"/>
      <c r="X5" s="293"/>
      <c r="Y5" s="293"/>
      <c r="Z5" s="293"/>
    </row>
    <row r="6" spans="1:26" ht="12" customHeight="1">
      <c r="A6" s="346"/>
      <c r="B6" s="7"/>
      <c r="C6" s="83" t="s">
        <v>145</v>
      </c>
      <c r="D6" s="84" t="s">
        <v>146</v>
      </c>
      <c r="E6" s="84" t="s">
        <v>147</v>
      </c>
      <c r="F6" s="84" t="s">
        <v>148</v>
      </c>
      <c r="G6" s="84" t="s">
        <v>149</v>
      </c>
      <c r="H6" s="84" t="s">
        <v>150</v>
      </c>
      <c r="I6" s="84" t="s">
        <v>151</v>
      </c>
      <c r="J6" s="84" t="s">
        <v>152</v>
      </c>
      <c r="K6" s="84" t="s">
        <v>153</v>
      </c>
      <c r="L6" s="84" t="s">
        <v>154</v>
      </c>
      <c r="M6" s="84" t="s">
        <v>155</v>
      </c>
      <c r="N6" s="84" t="s">
        <v>156</v>
      </c>
      <c r="O6" s="84" t="s">
        <v>157</v>
      </c>
      <c r="P6" s="84" t="s">
        <v>158</v>
      </c>
      <c r="Q6" s="84" t="s">
        <v>159</v>
      </c>
      <c r="R6" s="84" t="s">
        <v>162</v>
      </c>
      <c r="S6" s="7"/>
      <c r="T6" s="293"/>
      <c r="U6" s="374"/>
      <c r="V6" s="293"/>
      <c r="W6" s="293"/>
      <c r="X6" s="293"/>
      <c r="Y6" s="293"/>
      <c r="Z6" s="293"/>
    </row>
    <row r="7" spans="1:26" ht="12" customHeight="1">
      <c r="A7" s="351" t="s">
        <v>163</v>
      </c>
      <c r="B7" s="65" t="s">
        <v>164</v>
      </c>
      <c r="C7" s="85">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Entering'!C371,'By Entrance Entering'!C399)</f>
        <v>85</v>
      </c>
      <c r="D7" s="293">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Entering'!D371,'By Entrance Entering'!D399)</f>
        <v>124</v>
      </c>
      <c r="E7" s="35">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Entering'!E371,'By Entrance Entering'!E399)</f>
        <v>113</v>
      </c>
      <c r="F7" s="35">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Entering'!F371,'By Entrance Entering'!F399)</f>
        <v>133</v>
      </c>
      <c r="G7" s="293">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Entering'!G371,'By Entrance Entering'!G399)</f>
        <v>89</v>
      </c>
      <c r="H7" s="293">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Entering'!H371,'By Entrance Entering'!H399)</f>
        <v>88</v>
      </c>
      <c r="I7" s="293">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Entering'!I371,'By Entrance Entering'!I399)</f>
        <v>142</v>
      </c>
      <c r="J7" s="293">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Entering'!J371,'By Entrance Entering'!J399)</f>
        <v>110</v>
      </c>
      <c r="K7" s="293">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Entering'!K371,'By Entrance Entering'!K399)</f>
        <v>121</v>
      </c>
      <c r="L7" s="293">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Entering'!L371,'By Entrance Entering'!L399)</f>
        <v>112</v>
      </c>
      <c r="M7" s="293">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Entering'!M371,'By Entrance Entering'!M399)</f>
        <v>99</v>
      </c>
      <c r="N7" s="293">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Entering'!N371,'By Entrance Entering'!N399)</f>
        <v>135</v>
      </c>
      <c r="O7" s="293">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Entering'!O371,'By Entrance Entering'!O399)</f>
        <v>53</v>
      </c>
      <c r="P7" s="293">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Entering'!P371,'By Entrance Entering'!P399)</f>
        <v>48</v>
      </c>
      <c r="Q7" s="293">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Entering'!Q371,'By Entrance Entering'!Q399)</f>
        <v>36</v>
      </c>
      <c r="R7" s="293">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Entering'!R371,'By Entrance Entering'!R399)</f>
        <v>19</v>
      </c>
      <c r="S7" s="73">
        <f t="shared" ref="S7:S16" si="0">SUM(C7:R7)</f>
        <v>1507</v>
      </c>
      <c r="T7" s="293" t="s">
        <v>191</v>
      </c>
      <c r="U7" s="374">
        <f>S7/$S$24</f>
        <v>8.173780983891088E-2</v>
      </c>
      <c r="V7" s="293"/>
      <c r="W7" s="293"/>
      <c r="X7" s="293"/>
      <c r="Y7" s="293"/>
      <c r="Z7" s="293"/>
    </row>
    <row r="8" spans="1:26" ht="12" customHeight="1">
      <c r="A8" s="352"/>
      <c r="B8" s="86" t="s">
        <v>165</v>
      </c>
      <c r="C8" s="87">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Entering'!C372,'By Entrance Entering'!C400)</f>
        <v>15</v>
      </c>
      <c r="D8" s="88">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Entering'!D372,'By Entrance Entering'!D400)</f>
        <v>29</v>
      </c>
      <c r="E8" s="88">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Entering'!E372,'By Entrance Entering'!E400)</f>
        <v>49</v>
      </c>
      <c r="F8" s="88">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Entering'!F372,'By Entrance Entering'!F400)</f>
        <v>44</v>
      </c>
      <c r="G8" s="88">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Entering'!G372,'By Entrance Entering'!G400)</f>
        <v>41</v>
      </c>
      <c r="H8" s="88">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Entering'!H372,'By Entrance Entering'!H400)</f>
        <v>37</v>
      </c>
      <c r="I8" s="88">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Entering'!I372,'By Entrance Entering'!I400)</f>
        <v>22</v>
      </c>
      <c r="J8" s="88">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Entering'!J372,'By Entrance Entering'!J400)</f>
        <v>18</v>
      </c>
      <c r="K8" s="88">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Entering'!K372,'By Entrance Entering'!K400)</f>
        <v>27</v>
      </c>
      <c r="L8" s="88">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Entering'!L372,'By Entrance Entering'!L400)</f>
        <v>16</v>
      </c>
      <c r="M8" s="88">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Entering'!M372,'By Entrance Entering'!M400)</f>
        <v>17</v>
      </c>
      <c r="N8" s="88">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Entering'!N372,'By Entrance Entering'!N400)</f>
        <v>22</v>
      </c>
      <c r="O8" s="88">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Entering'!O372,'By Entrance Entering'!O400)</f>
        <v>13</v>
      </c>
      <c r="P8" s="88">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Entering'!P372,'By Entrance Entering'!P400)</f>
        <v>3</v>
      </c>
      <c r="Q8" s="88">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Entering'!Q372,'By Entrance Entering'!Q400)</f>
        <v>6</v>
      </c>
      <c r="R8" s="88">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Entering'!R372,'By Entrance Entering'!R400)</f>
        <v>5</v>
      </c>
      <c r="S8" s="75">
        <f t="shared" si="0"/>
        <v>364</v>
      </c>
      <c r="T8" s="293"/>
      <c r="U8" s="374"/>
      <c r="V8" s="293"/>
      <c r="W8" s="293"/>
      <c r="X8" s="293"/>
      <c r="Y8" s="293"/>
      <c r="Z8" s="293"/>
    </row>
    <row r="9" spans="1:26" ht="12" customHeight="1">
      <c r="A9" s="352"/>
      <c r="B9" s="86" t="s">
        <v>166</v>
      </c>
      <c r="C9" s="87">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Entering'!C373,'By Entrance Entering'!C401)</f>
        <v>15</v>
      </c>
      <c r="D9" s="88">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Entering'!D373,'By Entrance Entering'!D401)</f>
        <v>29</v>
      </c>
      <c r="E9" s="88">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Entering'!E373,'By Entrance Entering'!E401)</f>
        <v>49</v>
      </c>
      <c r="F9" s="88">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Entering'!F373,'By Entrance Entering'!F401)</f>
        <v>44</v>
      </c>
      <c r="G9" s="88">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Entering'!G373,'By Entrance Entering'!G401)</f>
        <v>41</v>
      </c>
      <c r="H9" s="88">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Entering'!H373,'By Entrance Entering'!H401)</f>
        <v>37</v>
      </c>
      <c r="I9" s="88">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Entering'!I373,'By Entrance Entering'!I401)</f>
        <v>22</v>
      </c>
      <c r="J9" s="88">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Entering'!J373,'By Entrance Entering'!J401)</f>
        <v>18</v>
      </c>
      <c r="K9" s="88">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Entering'!K373,'By Entrance Entering'!K401)</f>
        <v>27</v>
      </c>
      <c r="L9" s="88">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Entering'!L373,'By Entrance Entering'!L401)</f>
        <v>16</v>
      </c>
      <c r="M9" s="88">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Entering'!M373,'By Entrance Entering'!M401)</f>
        <v>17</v>
      </c>
      <c r="N9" s="88">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Entering'!N373,'By Entrance Entering'!N401)</f>
        <v>22</v>
      </c>
      <c r="O9" s="88">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Entering'!O373,'By Entrance Entering'!O401)</f>
        <v>13</v>
      </c>
      <c r="P9" s="88">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Entering'!P373,'By Entrance Entering'!P401)</f>
        <v>3</v>
      </c>
      <c r="Q9" s="88">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Entering'!Q373,'By Entrance Entering'!Q401)</f>
        <v>6</v>
      </c>
      <c r="R9" s="88">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Entering'!R373,'By Entrance Entering'!R401)</f>
        <v>5</v>
      </c>
      <c r="S9" s="75">
        <f t="shared" si="0"/>
        <v>364</v>
      </c>
      <c r="T9" s="293" t="s">
        <v>330</v>
      </c>
      <c r="U9" s="374">
        <f>S9/$S$24</f>
        <v>1.9742908282258501E-2</v>
      </c>
      <c r="V9" s="293"/>
      <c r="W9" s="293"/>
      <c r="X9" s="293"/>
      <c r="Y9" s="293"/>
      <c r="Z9" s="293"/>
    </row>
    <row r="10" spans="1:26" ht="12" customHeight="1">
      <c r="A10" s="352"/>
      <c r="B10" s="65" t="s">
        <v>167</v>
      </c>
      <c r="C10" s="85">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Entering'!C374,'By Entrance Entering'!C402)</f>
        <v>6</v>
      </c>
      <c r="D10" s="293">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Entering'!D374,'By Entrance Entering'!D402)</f>
        <v>4</v>
      </c>
      <c r="E10" s="293">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Entering'!E374,'By Entrance Entering'!E402)</f>
        <v>7</v>
      </c>
      <c r="F10" s="293">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Entering'!F374,'By Entrance Entering'!F402)</f>
        <v>3</v>
      </c>
      <c r="G10" s="293">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Entering'!G374,'By Entrance Entering'!G402)</f>
        <v>8</v>
      </c>
      <c r="H10" s="293">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Entering'!H374,'By Entrance Entering'!H402)</f>
        <v>0</v>
      </c>
      <c r="I10" s="293">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Entering'!I374,'By Entrance Entering'!I402)</f>
        <v>4</v>
      </c>
      <c r="J10" s="293">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Entering'!J374,'By Entrance Entering'!J402)</f>
        <v>4</v>
      </c>
      <c r="K10" s="293">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Entering'!K374,'By Entrance Entering'!K402)</f>
        <v>3</v>
      </c>
      <c r="L10" s="293">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Entering'!L374,'By Entrance Entering'!L402)</f>
        <v>0</v>
      </c>
      <c r="M10" s="293">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Entering'!M374,'By Entrance Entering'!M402)</f>
        <v>2</v>
      </c>
      <c r="N10" s="293">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Entering'!N374,'By Entrance Entering'!N402)</f>
        <v>0</v>
      </c>
      <c r="O10" s="293">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Entering'!O374,'By Entrance Entering'!O402)</f>
        <v>1</v>
      </c>
      <c r="P10" s="293">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Entering'!P374,'By Entrance Entering'!P402)</f>
        <v>0</v>
      </c>
      <c r="Q10" s="293">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Entering'!Q374,'By Entrance Entering'!Q402)</f>
        <v>0</v>
      </c>
      <c r="R10" s="293">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Entering'!R374,'By Entrance Entering'!R402)</f>
        <v>0</v>
      </c>
      <c r="S10" s="73">
        <f t="shared" si="0"/>
        <v>42</v>
      </c>
      <c r="T10" s="293"/>
      <c r="U10" s="374"/>
      <c r="V10" s="293"/>
      <c r="W10" s="293"/>
      <c r="X10" s="293"/>
      <c r="Y10" s="293"/>
      <c r="Z10" s="293"/>
    </row>
    <row r="11" spans="1:26" ht="12" customHeight="1">
      <c r="A11" s="352"/>
      <c r="B11" s="65" t="s">
        <v>168</v>
      </c>
      <c r="C11" s="85">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Entering'!C375,'By Entrance Entering'!C403)</f>
        <v>7</v>
      </c>
      <c r="D11" s="293">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Entering'!D375,'By Entrance Entering'!D403)</f>
        <v>4</v>
      </c>
      <c r="E11" s="293">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Entering'!E375,'By Entrance Entering'!E403)</f>
        <v>7</v>
      </c>
      <c r="F11" s="293">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Entering'!F375,'By Entrance Entering'!F403)</f>
        <v>3</v>
      </c>
      <c r="G11" s="293">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Entering'!G375,'By Entrance Entering'!G403)</f>
        <v>8</v>
      </c>
      <c r="H11" s="293">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Entering'!H375,'By Entrance Entering'!H403)</f>
        <v>0</v>
      </c>
      <c r="I11" s="293">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Entering'!I375,'By Entrance Entering'!I403)</f>
        <v>4</v>
      </c>
      <c r="J11" s="293">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Entering'!J375,'By Entrance Entering'!J403)</f>
        <v>4</v>
      </c>
      <c r="K11" s="293">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Entering'!K375,'By Entrance Entering'!K403)</f>
        <v>3</v>
      </c>
      <c r="L11" s="293">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Entering'!L375,'By Entrance Entering'!L403)</f>
        <v>0</v>
      </c>
      <c r="M11" s="293">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Entering'!M375,'By Entrance Entering'!M403)</f>
        <v>2</v>
      </c>
      <c r="N11" s="293">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Entering'!N375,'By Entrance Entering'!N403)</f>
        <v>0</v>
      </c>
      <c r="O11" s="293">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Entering'!O375,'By Entrance Entering'!O403)</f>
        <v>1</v>
      </c>
      <c r="P11" s="293">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Entering'!P375,'By Entrance Entering'!P403)</f>
        <v>0</v>
      </c>
      <c r="Q11" s="293">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Entering'!Q375,'By Entrance Entering'!Q403)</f>
        <v>0</v>
      </c>
      <c r="R11" s="293">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Entering'!R375,'By Entrance Entering'!R403)</f>
        <v>0</v>
      </c>
      <c r="S11" s="73">
        <f t="shared" si="0"/>
        <v>43</v>
      </c>
      <c r="T11" s="293" t="s">
        <v>333</v>
      </c>
      <c r="U11" s="374">
        <f>S11/$S$24</f>
        <v>2.3322666377393287E-3</v>
      </c>
      <c r="V11" s="293"/>
      <c r="W11" s="293"/>
      <c r="X11" s="293"/>
      <c r="Y11" s="293"/>
      <c r="Z11" s="293"/>
    </row>
    <row r="12" spans="1:26" ht="12" customHeight="1">
      <c r="A12" s="352"/>
      <c r="B12" s="86" t="s">
        <v>7</v>
      </c>
      <c r="C12" s="87">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Entering'!C376,'By Entrance Entering'!C404)</f>
        <v>1351</v>
      </c>
      <c r="D12" s="88">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Entering'!D376,'By Entrance Entering'!D404)</f>
        <v>1545</v>
      </c>
      <c r="E12" s="88">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Entering'!E376,'By Entrance Entering'!E404)</f>
        <v>1543</v>
      </c>
      <c r="F12" s="88">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Entering'!F376,'By Entrance Entering'!F404)</f>
        <v>1154</v>
      </c>
      <c r="G12" s="88">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Entering'!G376,'By Entrance Entering'!G404)</f>
        <v>794</v>
      </c>
      <c r="H12" s="88">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Entering'!H376,'By Entrance Entering'!H404)</f>
        <v>810</v>
      </c>
      <c r="I12" s="88">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Entering'!I376,'By Entrance Entering'!I404)</f>
        <v>896</v>
      </c>
      <c r="J12" s="88">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Entering'!J376,'By Entrance Entering'!J404)</f>
        <v>879</v>
      </c>
      <c r="K12" s="88">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Entering'!K376,'By Entrance Entering'!K404)</f>
        <v>690</v>
      </c>
      <c r="L12" s="88">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Entering'!L376,'By Entrance Entering'!L404)</f>
        <v>516</v>
      </c>
      <c r="M12" s="88">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Entering'!M376,'By Entrance Entering'!M404)</f>
        <v>640</v>
      </c>
      <c r="N12" s="88">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Entering'!N376,'By Entrance Entering'!N404)</f>
        <v>502</v>
      </c>
      <c r="O12" s="88">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Entering'!O376,'By Entrance Entering'!O404)</f>
        <v>371</v>
      </c>
      <c r="P12" s="88">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Entering'!P376,'By Entrance Entering'!P404)</f>
        <v>206</v>
      </c>
      <c r="Q12" s="88">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Entering'!Q376,'By Entrance Entering'!Q404)</f>
        <v>129</v>
      </c>
      <c r="R12" s="88">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Entering'!R376,'By Entrance Entering'!R404)</f>
        <v>117</v>
      </c>
      <c r="S12" s="75">
        <f t="shared" si="0"/>
        <v>12143</v>
      </c>
      <c r="T12" s="293" t="s">
        <v>331</v>
      </c>
      <c r="U12" s="374">
        <f>S12/$S$24</f>
        <v>0.65862125074578293</v>
      </c>
      <c r="V12" s="293"/>
      <c r="W12" s="293"/>
      <c r="X12" s="293"/>
      <c r="Y12" s="293"/>
      <c r="Z12" s="293"/>
    </row>
    <row r="13" spans="1:26" ht="12" customHeight="1">
      <c r="A13" s="352"/>
      <c r="B13" s="86" t="s">
        <v>169</v>
      </c>
      <c r="C13" s="87">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Entering'!C377,'By Entrance Entering'!C405)</f>
        <v>128</v>
      </c>
      <c r="D13" s="88">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Entering'!D377,'By Entrance Entering'!D405)</f>
        <v>138</v>
      </c>
      <c r="E13" s="88">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Entering'!E377,'By Entrance Entering'!E405)</f>
        <v>133</v>
      </c>
      <c r="F13" s="88">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Entering'!F377,'By Entrance Entering'!F405)</f>
        <v>187</v>
      </c>
      <c r="G13" s="88">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Entering'!G377,'By Entrance Entering'!G405)</f>
        <v>145</v>
      </c>
      <c r="H13" s="88">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Entering'!H377,'By Entrance Entering'!H405)</f>
        <v>138</v>
      </c>
      <c r="I13" s="88">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Entering'!I377,'By Entrance Entering'!I405)</f>
        <v>188</v>
      </c>
      <c r="J13" s="88">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Entering'!J377,'By Entrance Entering'!J405)</f>
        <v>186</v>
      </c>
      <c r="K13" s="88">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Entering'!K377,'By Entrance Entering'!K405)</f>
        <v>216</v>
      </c>
      <c r="L13" s="88">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Entering'!L377,'By Entrance Entering'!L405)</f>
        <v>158</v>
      </c>
      <c r="M13" s="88">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Entering'!M377,'By Entrance Entering'!M405)</f>
        <v>258</v>
      </c>
      <c r="N13" s="88">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Entering'!N377,'By Entrance Entering'!N405)</f>
        <v>90</v>
      </c>
      <c r="O13" s="88">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Entering'!O377,'By Entrance Entering'!O405)</f>
        <v>72</v>
      </c>
      <c r="P13" s="88">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Entering'!P377,'By Entrance Entering'!P405)</f>
        <v>55</v>
      </c>
      <c r="Q13" s="88">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Entering'!Q377,'By Entrance Entering'!Q405)</f>
        <v>38</v>
      </c>
      <c r="R13" s="88">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Entering'!R377,'By Entrance Entering'!R405)</f>
        <v>30</v>
      </c>
      <c r="S13" s="75">
        <f t="shared" si="0"/>
        <v>2160</v>
      </c>
      <c r="T13" s="293"/>
      <c r="U13" s="374"/>
      <c r="V13" s="293"/>
      <c r="W13" s="293"/>
      <c r="X13" s="293"/>
      <c r="Y13" s="293"/>
      <c r="Z13" s="293"/>
    </row>
    <row r="14" spans="1:26" ht="12" customHeight="1">
      <c r="A14" s="352"/>
      <c r="B14" s="86" t="s">
        <v>35</v>
      </c>
      <c r="C14" s="87">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Entering'!C378,'By Entrance Entering'!C406)</f>
        <v>175</v>
      </c>
      <c r="D14" s="88">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Entering'!D378,'By Entrance Entering'!D406)</f>
        <v>211</v>
      </c>
      <c r="E14" s="88">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Entering'!E378,'By Entrance Entering'!E406)</f>
        <v>184</v>
      </c>
      <c r="F14" s="88">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Entering'!F378,'By Entrance Entering'!F406)</f>
        <v>303</v>
      </c>
      <c r="G14" s="88">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Entering'!G378,'By Entrance Entering'!G406)</f>
        <v>235</v>
      </c>
      <c r="H14" s="88">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Entering'!H378,'By Entrance Entering'!H406)</f>
        <v>219</v>
      </c>
      <c r="I14" s="88">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Entering'!I378,'By Entrance Entering'!I406)</f>
        <v>341</v>
      </c>
      <c r="J14" s="88">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Entering'!J378,'By Entrance Entering'!J406)</f>
        <v>354</v>
      </c>
      <c r="K14" s="88">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Entering'!K378,'By Entrance Entering'!K406)</f>
        <v>402</v>
      </c>
      <c r="L14" s="88">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Entering'!L378,'By Entrance Entering'!L406)</f>
        <v>287</v>
      </c>
      <c r="M14" s="88">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Entering'!M378,'By Entrance Entering'!M406)</f>
        <v>469</v>
      </c>
      <c r="N14" s="88">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Entering'!N378,'By Entrance Entering'!N406)</f>
        <v>156</v>
      </c>
      <c r="O14" s="88">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Entering'!O378,'By Entrance Entering'!O406)</f>
        <v>108</v>
      </c>
      <c r="P14" s="88">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Entering'!P378,'By Entrance Entering'!P406)</f>
        <v>87</v>
      </c>
      <c r="Q14" s="88">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Entering'!Q378,'By Entrance Entering'!Q406)</f>
        <v>49</v>
      </c>
      <c r="R14" s="88">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Entering'!R378,'By Entrance Entering'!R406)</f>
        <v>32</v>
      </c>
      <c r="S14" s="75">
        <f t="shared" si="0"/>
        <v>3612</v>
      </c>
      <c r="T14" s="293" t="s">
        <v>35</v>
      </c>
      <c r="U14" s="374">
        <f>S14/$S$24</f>
        <v>0.19591039757010359</v>
      </c>
      <c r="V14" s="293"/>
      <c r="W14" s="293"/>
      <c r="X14" s="293"/>
      <c r="Y14" s="293"/>
      <c r="Z14" s="293"/>
    </row>
    <row r="15" spans="1:26" ht="12" customHeight="1">
      <c r="A15" s="352"/>
      <c r="B15" s="86" t="s">
        <v>170</v>
      </c>
      <c r="C15" s="87">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Entering'!C379,'By Entrance Entering'!C407)</f>
        <v>1479</v>
      </c>
      <c r="D15" s="88">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Entering'!D379,'By Entrance Entering'!D407)</f>
        <v>1683</v>
      </c>
      <c r="E15" s="88">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Entering'!E379,'By Entrance Entering'!E407)</f>
        <v>1676</v>
      </c>
      <c r="F15" s="88">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Entering'!F379,'By Entrance Entering'!F407)</f>
        <v>1341</v>
      </c>
      <c r="G15" s="88">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Entering'!G379,'By Entrance Entering'!G407)</f>
        <v>939</v>
      </c>
      <c r="H15" s="88">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Entering'!H379,'By Entrance Entering'!H407)</f>
        <v>948</v>
      </c>
      <c r="I15" s="88">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Entering'!I379,'By Entrance Entering'!I407)</f>
        <v>1084</v>
      </c>
      <c r="J15" s="88">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Entering'!J379,'By Entrance Entering'!J407)</f>
        <v>1065</v>
      </c>
      <c r="K15" s="88">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Entering'!K379,'By Entrance Entering'!K407)</f>
        <v>906</v>
      </c>
      <c r="L15" s="88">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Entering'!L379,'By Entrance Entering'!L407)</f>
        <v>674</v>
      </c>
      <c r="M15" s="88">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Entering'!M379,'By Entrance Entering'!M407)</f>
        <v>898</v>
      </c>
      <c r="N15" s="88">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Entering'!N379,'By Entrance Entering'!N407)</f>
        <v>592</v>
      </c>
      <c r="O15" s="88">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Entering'!O379,'By Entrance Entering'!O407)</f>
        <v>443</v>
      </c>
      <c r="P15" s="88">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Entering'!P379,'By Entrance Entering'!P407)</f>
        <v>261</v>
      </c>
      <c r="Q15" s="88">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Entering'!Q379,'By Entrance Entering'!Q407)</f>
        <v>167</v>
      </c>
      <c r="R15" s="88">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Entering'!R379,'By Entrance Entering'!R407)</f>
        <v>147</v>
      </c>
      <c r="S15" s="75">
        <f t="shared" si="0"/>
        <v>14303</v>
      </c>
      <c r="T15" s="293"/>
      <c r="U15" s="374"/>
      <c r="V15" s="293"/>
      <c r="W15" s="293"/>
      <c r="X15" s="293"/>
      <c r="Y15" s="293"/>
      <c r="Z15" s="293"/>
    </row>
    <row r="16" spans="1:26" ht="12" customHeight="1">
      <c r="A16" s="352"/>
      <c r="B16" s="86" t="s">
        <v>171</v>
      </c>
      <c r="C16" s="87">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Entering'!C380,'By Entrance Entering'!C408)</f>
        <v>1526</v>
      </c>
      <c r="D16" s="88">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Entering'!D380,'By Entrance Entering'!D408)</f>
        <v>1756</v>
      </c>
      <c r="E16" s="88">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Entering'!E380,'By Entrance Entering'!E408)</f>
        <v>1727</v>
      </c>
      <c r="F16" s="88">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Entering'!F380,'By Entrance Entering'!F408)</f>
        <v>1457</v>
      </c>
      <c r="G16" s="88">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Entering'!G380,'By Entrance Entering'!G408)</f>
        <v>1029</v>
      </c>
      <c r="H16" s="88">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Entering'!H380,'By Entrance Entering'!H408)</f>
        <v>1029</v>
      </c>
      <c r="I16" s="88">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Entering'!I380,'By Entrance Entering'!I408)</f>
        <v>1237</v>
      </c>
      <c r="J16" s="88">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Entering'!J380,'By Entrance Entering'!J408)</f>
        <v>1233</v>
      </c>
      <c r="K16" s="88">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Entering'!K380,'By Entrance Entering'!K408)</f>
        <v>1092</v>
      </c>
      <c r="L16" s="88">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Entering'!L380,'By Entrance Entering'!L408)</f>
        <v>803</v>
      </c>
      <c r="M16" s="88">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Entering'!M380,'By Entrance Entering'!M408)</f>
        <v>1109</v>
      </c>
      <c r="N16" s="88">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Entering'!N380,'By Entrance Entering'!N408)</f>
        <v>658</v>
      </c>
      <c r="O16" s="88">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Entering'!O380,'By Entrance Entering'!O408)</f>
        <v>479</v>
      </c>
      <c r="P16" s="88">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Entering'!P380,'By Entrance Entering'!P408)</f>
        <v>293</v>
      </c>
      <c r="Q16" s="88">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Entering'!Q380,'By Entrance Entering'!Q408)</f>
        <v>178</v>
      </c>
      <c r="R16" s="88">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Entering'!R380,'By Entrance Entering'!R408)</f>
        <v>149</v>
      </c>
      <c r="S16" s="75">
        <f t="shared" si="0"/>
        <v>15755</v>
      </c>
      <c r="T16" s="293"/>
      <c r="U16" s="374"/>
      <c r="V16" s="293"/>
      <c r="W16" s="293"/>
      <c r="X16" s="293"/>
      <c r="Y16" s="293"/>
      <c r="Z16" s="293"/>
    </row>
    <row r="17" spans="1:26" ht="12" customHeight="1">
      <c r="A17" s="352"/>
      <c r="B17" s="65" t="s">
        <v>172</v>
      </c>
      <c r="C17" s="85"/>
      <c r="D17" s="293"/>
      <c r="E17" s="293"/>
      <c r="F17" s="293"/>
      <c r="G17" s="293"/>
      <c r="H17" s="293"/>
      <c r="I17" s="293"/>
      <c r="J17" s="293"/>
      <c r="K17" s="293"/>
      <c r="L17" s="293"/>
      <c r="M17" s="293"/>
      <c r="N17" s="293"/>
      <c r="O17" s="293"/>
      <c r="P17" s="293"/>
      <c r="Q17" s="293"/>
      <c r="R17" s="293"/>
      <c r="S17" s="73">
        <v>11</v>
      </c>
      <c r="T17" s="293"/>
      <c r="U17" s="374"/>
      <c r="V17" s="293"/>
      <c r="W17" s="293"/>
      <c r="X17" s="293"/>
      <c r="Y17" s="293"/>
      <c r="Z17" s="293"/>
    </row>
    <row r="18" spans="1:26" ht="12" customHeight="1">
      <c r="A18" s="352"/>
      <c r="B18" s="65" t="s">
        <v>173</v>
      </c>
      <c r="C18" s="85"/>
      <c r="D18" s="293"/>
      <c r="E18" s="293"/>
      <c r="F18" s="293"/>
      <c r="G18" s="293"/>
      <c r="H18" s="293"/>
      <c r="I18" s="293"/>
      <c r="J18" s="293"/>
      <c r="K18" s="293"/>
      <c r="L18" s="293"/>
      <c r="M18" s="293"/>
      <c r="N18" s="293"/>
      <c r="O18" s="293"/>
      <c r="P18" s="293"/>
      <c r="Q18" s="293"/>
      <c r="R18" s="293"/>
      <c r="S18" s="73">
        <v>70</v>
      </c>
      <c r="T18" s="293" t="s">
        <v>332</v>
      </c>
      <c r="U18" s="374">
        <f>S18/$S$24</f>
        <v>3.7967131312035582E-3</v>
      </c>
      <c r="V18" s="293"/>
      <c r="W18" s="293"/>
      <c r="X18" s="293"/>
      <c r="Y18" s="293"/>
      <c r="Z18" s="293"/>
    </row>
    <row r="19" spans="1:26" ht="12" customHeight="1">
      <c r="A19" s="352"/>
      <c r="B19" s="86" t="s">
        <v>174</v>
      </c>
      <c r="C19" s="87">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Entering'!C383,'By Entrance Entering'!C411)</f>
        <v>0</v>
      </c>
      <c r="D19" s="88">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Entering'!D383,'By Entrance Entering'!D411)</f>
        <v>2</v>
      </c>
      <c r="E19" s="88">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Entering'!E383,'By Entrance Entering'!E411)</f>
        <v>2</v>
      </c>
      <c r="F19" s="88">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Entering'!F383,'By Entrance Entering'!F411)</f>
        <v>2</v>
      </c>
      <c r="G19" s="88">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Entering'!G383,'By Entrance Entering'!G411)</f>
        <v>2</v>
      </c>
      <c r="H19" s="88">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Entering'!H383,'By Entrance Entering'!H411)</f>
        <v>2</v>
      </c>
      <c r="I19" s="88">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Entering'!I383,'By Entrance Entering'!I411)</f>
        <v>2</v>
      </c>
      <c r="J19" s="88">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Entering'!J383,'By Entrance Entering'!J411)</f>
        <v>2</v>
      </c>
      <c r="K19" s="88">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Entering'!K383,'By Entrance Entering'!K411)</f>
        <v>2</v>
      </c>
      <c r="L19" s="88">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Entering'!L383,'By Entrance Entering'!L411)</f>
        <v>2</v>
      </c>
      <c r="M19" s="88">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Entering'!M383,'By Entrance Entering'!M411)</f>
        <v>2</v>
      </c>
      <c r="N19" s="88">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Entering'!N383,'By Entrance Entering'!N411)</f>
        <v>2</v>
      </c>
      <c r="O19" s="88">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Entering'!O383,'By Entrance Entering'!O411)</f>
        <v>2</v>
      </c>
      <c r="P19" s="88">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Entering'!P383,'By Entrance Entering'!P411)</f>
        <v>2</v>
      </c>
      <c r="Q19" s="88">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Entering'!Q383,'By Entrance Entering'!Q411)</f>
        <v>2</v>
      </c>
      <c r="R19" s="88">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Entering'!R383,'By Entrance Entering'!R411)</f>
        <v>1</v>
      </c>
      <c r="S19" s="75">
        <f>SUM(C19:R19)</f>
        <v>29</v>
      </c>
      <c r="T19" s="293"/>
      <c r="U19" s="374"/>
      <c r="V19" s="293"/>
      <c r="W19" s="293"/>
      <c r="X19" s="293"/>
      <c r="Y19" s="293"/>
      <c r="Z19" s="293"/>
    </row>
    <row r="20" spans="1:26" ht="12" customHeight="1">
      <c r="A20" s="352"/>
      <c r="B20" s="86" t="s">
        <v>175</v>
      </c>
      <c r="C20" s="87"/>
      <c r="D20" s="88"/>
      <c r="E20" s="88"/>
      <c r="F20" s="88"/>
      <c r="G20" s="88"/>
      <c r="H20" s="88"/>
      <c r="I20" s="88"/>
      <c r="J20" s="88"/>
      <c r="K20" s="88"/>
      <c r="L20" s="88"/>
      <c r="M20" s="88"/>
      <c r="N20" s="88"/>
      <c r="O20" s="88"/>
      <c r="P20" s="88"/>
      <c r="Q20" s="88"/>
      <c r="R20" s="88"/>
      <c r="S20" s="75">
        <v>39</v>
      </c>
      <c r="T20" s="293" t="s">
        <v>175</v>
      </c>
      <c r="U20" s="374">
        <f>S20/$S$24</f>
        <v>2.1153116016705536E-3</v>
      </c>
      <c r="V20" s="293"/>
      <c r="W20" s="293"/>
      <c r="X20" s="293"/>
      <c r="Y20" s="293"/>
      <c r="Z20" s="293"/>
    </row>
    <row r="21" spans="1:26" ht="12" customHeight="1">
      <c r="A21" s="352"/>
      <c r="B21" s="65" t="s">
        <v>176</v>
      </c>
      <c r="C21" s="85">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Entering'!C385,'By Entrance Entering'!C413)</f>
        <v>32</v>
      </c>
      <c r="D21" s="293">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Entering'!D385,'By Entrance Entering'!D413)</f>
        <v>43</v>
      </c>
      <c r="E21" s="293">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Entering'!E385,'By Entrance Entering'!E413)</f>
        <v>47</v>
      </c>
      <c r="F21" s="293">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Entering'!F385,'By Entrance Entering'!F413)</f>
        <v>46</v>
      </c>
      <c r="G21" s="293">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Entering'!G385,'By Entrance Entering'!G413)</f>
        <v>39</v>
      </c>
      <c r="H21" s="293">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Entering'!H385,'By Entrance Entering'!H413)</f>
        <v>38</v>
      </c>
      <c r="I21" s="293">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Entering'!I385,'By Entrance Entering'!I413)</f>
        <v>33</v>
      </c>
      <c r="J21" s="293">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Entering'!J385,'By Entrance Entering'!J413)</f>
        <v>33</v>
      </c>
      <c r="K21" s="293">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Entering'!K385,'By Entrance Entering'!K413)</f>
        <v>35</v>
      </c>
      <c r="L21" s="293">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Entering'!L385,'By Entrance Entering'!L413)</f>
        <v>45</v>
      </c>
      <c r="M21" s="293">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Entering'!M385,'By Entrance Entering'!M413)</f>
        <v>44</v>
      </c>
      <c r="N21" s="293">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Entering'!N385,'By Entrance Entering'!N413)</f>
        <v>40</v>
      </c>
      <c r="O21" s="293">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Entering'!O385,'By Entrance Entering'!O413)</f>
        <v>36</v>
      </c>
      <c r="P21" s="293">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Entering'!P385,'By Entrance Entering'!P413)</f>
        <v>25</v>
      </c>
      <c r="Q21" s="293">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Entering'!Q385,'By Entrance Entering'!Q413)</f>
        <v>21</v>
      </c>
      <c r="R21" s="293">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Entering'!R385,'By Entrance Entering'!R413)</f>
        <v>19</v>
      </c>
      <c r="S21" s="73">
        <f t="shared" ref="S21:S29" si="1">SUM(C21:R21)</f>
        <v>576</v>
      </c>
      <c r="T21" s="293"/>
      <c r="U21" s="374"/>
      <c r="V21" s="293"/>
      <c r="W21" s="293"/>
      <c r="X21" s="293"/>
      <c r="Y21" s="293"/>
      <c r="Z21" s="293"/>
    </row>
    <row r="22" spans="1:26" ht="12" customHeight="1">
      <c r="A22" s="352"/>
      <c r="B22" s="65" t="s">
        <v>177</v>
      </c>
      <c r="C22" s="8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Entering'!C386,'By Entrance Entering'!C414)</f>
        <v>19</v>
      </c>
      <c r="D22" s="35">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Entering'!D386,'By Entrance Entering'!D414)</f>
        <v>49</v>
      </c>
      <c r="E22" s="35">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Entering'!E386,'By Entrance Entering'!E414)</f>
        <v>51</v>
      </c>
      <c r="F22" s="35">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Entering'!F386,'By Entrance Entering'!F414)</f>
        <v>51</v>
      </c>
      <c r="G22" s="35">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Entering'!G386,'By Entrance Entering'!G414)</f>
        <v>31</v>
      </c>
      <c r="H22" s="35">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Entering'!H386,'By Entrance Entering'!H414)</f>
        <v>37</v>
      </c>
      <c r="I22" s="35">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Entering'!I386,'By Entrance Entering'!I414)</f>
        <v>57</v>
      </c>
      <c r="J22" s="35">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Entering'!J386,'By Entrance Entering'!J414)</f>
        <v>52</v>
      </c>
      <c r="K22" s="35">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Entering'!K386,'By Entrance Entering'!K414)</f>
        <v>57</v>
      </c>
      <c r="L22" s="35">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Entering'!L386,'By Entrance Entering'!L414)</f>
        <v>52</v>
      </c>
      <c r="M22" s="35">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Entering'!M386,'By Entrance Entering'!M414)</f>
        <v>56</v>
      </c>
      <c r="N22" s="35">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Entering'!N386,'By Entrance Entering'!N414)</f>
        <v>63</v>
      </c>
      <c r="O22" s="35">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Entering'!O386,'By Entrance Entering'!O414)</f>
        <v>37</v>
      </c>
      <c r="P22" s="35">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Entering'!P386,'By Entrance Entering'!P414)</f>
        <v>19</v>
      </c>
      <c r="Q22" s="35">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Entering'!Q386,'By Entrance Entering'!Q414)</f>
        <v>12</v>
      </c>
      <c r="R22" s="35">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Entering'!R386,'By Entrance Entering'!R414)</f>
        <v>16</v>
      </c>
      <c r="S22" s="90">
        <f t="shared" si="1"/>
        <v>659</v>
      </c>
      <c r="T22" s="293" t="s">
        <v>177</v>
      </c>
      <c r="U22" s="374">
        <f>S22/$S$24</f>
        <v>3.5743342192330642E-2</v>
      </c>
      <c r="V22" s="293"/>
      <c r="W22" s="293"/>
      <c r="X22" s="293"/>
      <c r="Y22" s="293"/>
      <c r="Z22" s="293"/>
    </row>
    <row r="23" spans="1:26" ht="12" customHeight="1">
      <c r="A23" s="352"/>
      <c r="B23" s="8" t="s">
        <v>3</v>
      </c>
      <c r="C23" s="91">
        <f t="shared" ref="C23:R23" si="2">SUM(C8,C10,C15,C17,C19,C21)</f>
        <v>1532</v>
      </c>
      <c r="D23" s="92">
        <f t="shared" si="2"/>
        <v>1761</v>
      </c>
      <c r="E23" s="92">
        <f t="shared" si="2"/>
        <v>1781</v>
      </c>
      <c r="F23" s="92">
        <f t="shared" si="2"/>
        <v>1436</v>
      </c>
      <c r="G23" s="92">
        <f t="shared" si="2"/>
        <v>1029</v>
      </c>
      <c r="H23" s="92">
        <f t="shared" si="2"/>
        <v>1025</v>
      </c>
      <c r="I23" s="92">
        <f t="shared" si="2"/>
        <v>1145</v>
      </c>
      <c r="J23" s="92">
        <f t="shared" si="2"/>
        <v>1122</v>
      </c>
      <c r="K23" s="92">
        <f t="shared" si="2"/>
        <v>973</v>
      </c>
      <c r="L23" s="92">
        <f t="shared" si="2"/>
        <v>737</v>
      </c>
      <c r="M23" s="92">
        <f t="shared" si="2"/>
        <v>963</v>
      </c>
      <c r="N23" s="92">
        <f t="shared" si="2"/>
        <v>656</v>
      </c>
      <c r="O23" s="92">
        <f t="shared" si="2"/>
        <v>495</v>
      </c>
      <c r="P23" s="92">
        <f t="shared" si="2"/>
        <v>291</v>
      </c>
      <c r="Q23" s="92">
        <f t="shared" si="2"/>
        <v>196</v>
      </c>
      <c r="R23" s="92">
        <f t="shared" si="2"/>
        <v>172</v>
      </c>
      <c r="S23" s="9">
        <f>SUM(C23:R23,S17)</f>
        <v>15325</v>
      </c>
      <c r="T23" s="293"/>
      <c r="U23" s="374"/>
      <c r="V23" s="293"/>
      <c r="W23" s="293"/>
      <c r="X23" s="293"/>
      <c r="Y23" s="293"/>
      <c r="Z23" s="293"/>
    </row>
    <row r="24" spans="1:26" ht="12" customHeight="1">
      <c r="A24" s="352"/>
      <c r="B24" s="10" t="s">
        <v>178</v>
      </c>
      <c r="C24" s="93">
        <f t="shared" ref="C24:R24" si="3">SUM(C7,C9,C11,C16,C18,C20,C22)</f>
        <v>1652</v>
      </c>
      <c r="D24" s="94">
        <f t="shared" si="3"/>
        <v>1962</v>
      </c>
      <c r="E24" s="95">
        <f t="shared" si="3"/>
        <v>1947</v>
      </c>
      <c r="F24" s="95">
        <f t="shared" si="3"/>
        <v>1688</v>
      </c>
      <c r="G24" s="94">
        <f t="shared" si="3"/>
        <v>1198</v>
      </c>
      <c r="H24" s="94">
        <f t="shared" si="3"/>
        <v>1191</v>
      </c>
      <c r="I24" s="94">
        <f t="shared" si="3"/>
        <v>1462</v>
      </c>
      <c r="J24" s="94">
        <f t="shared" si="3"/>
        <v>1417</v>
      </c>
      <c r="K24" s="94">
        <f t="shared" si="3"/>
        <v>1300</v>
      </c>
      <c r="L24" s="94">
        <f t="shared" si="3"/>
        <v>983</v>
      </c>
      <c r="M24" s="94">
        <f t="shared" si="3"/>
        <v>1283</v>
      </c>
      <c r="N24" s="94">
        <f t="shared" si="3"/>
        <v>878</v>
      </c>
      <c r="O24" s="94">
        <f t="shared" si="3"/>
        <v>583</v>
      </c>
      <c r="P24" s="94">
        <f t="shared" si="3"/>
        <v>363</v>
      </c>
      <c r="Q24" s="94">
        <f t="shared" si="3"/>
        <v>232</v>
      </c>
      <c r="R24" s="94">
        <f t="shared" si="3"/>
        <v>189</v>
      </c>
      <c r="S24" s="11">
        <f>SUM(C24:R24,S18,S20)</f>
        <v>18437</v>
      </c>
      <c r="T24" s="293"/>
      <c r="U24" s="374">
        <f>SUM(U7:U23)</f>
        <v>0.99999999999999989</v>
      </c>
      <c r="V24" s="293"/>
      <c r="W24" s="293"/>
      <c r="X24" s="293"/>
      <c r="Y24" s="293"/>
      <c r="Z24" s="293"/>
    </row>
    <row r="25" spans="1:26" ht="12" customHeight="1">
      <c r="A25" s="352"/>
      <c r="B25" s="65" t="s">
        <v>179</v>
      </c>
      <c r="C25" s="85">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Entering'!C389,'By Entrance Entering'!C417)</f>
        <v>42</v>
      </c>
      <c r="D25" s="293">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Entering'!D389,'By Entrance Entering'!D417)</f>
        <v>39</v>
      </c>
      <c r="E25" s="293">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Entering'!E389,'By Entrance Entering'!E417)</f>
        <v>53</v>
      </c>
      <c r="F25" s="293">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Entering'!F389,'By Entrance Entering'!F417)</f>
        <v>69</v>
      </c>
      <c r="G25" s="293">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Entering'!G389,'By Entrance Entering'!G417)</f>
        <v>52</v>
      </c>
      <c r="H25" s="293">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Entering'!H389,'By Entrance Entering'!H417)</f>
        <v>67</v>
      </c>
      <c r="I25" s="293">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Entering'!I389,'By Entrance Entering'!I417)</f>
        <v>50</v>
      </c>
      <c r="J25" s="293">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Entering'!J389,'By Entrance Entering'!J417)</f>
        <v>35</v>
      </c>
      <c r="K25" s="293">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Entering'!K389,'By Entrance Entering'!K417)</f>
        <v>25</v>
      </c>
      <c r="L25" s="293">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Entering'!L389,'By Entrance Entering'!L417)</f>
        <v>22</v>
      </c>
      <c r="M25" s="293">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Entering'!M389,'By Entrance Entering'!M417)</f>
        <v>14</v>
      </c>
      <c r="N25" s="293">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Entering'!N389,'By Entrance Entering'!N417)</f>
        <v>7</v>
      </c>
      <c r="O25" s="293">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Entering'!O389,'By Entrance Entering'!O417)</f>
        <v>2</v>
      </c>
      <c r="P25" s="293">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Entering'!P389,'By Entrance Entering'!P417)</f>
        <v>4</v>
      </c>
      <c r="Q25" s="293">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Entering'!Q389,'By Entrance Entering'!Q417)</f>
        <v>2</v>
      </c>
      <c r="R25" s="293">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Entering'!R389,'By Entrance Entering'!R417)</f>
        <v>5</v>
      </c>
      <c r="S25" s="73">
        <f t="shared" si="1"/>
        <v>488</v>
      </c>
      <c r="T25" s="293"/>
      <c r="U25" s="374"/>
      <c r="V25" s="293"/>
      <c r="W25" s="293"/>
      <c r="X25" s="293"/>
      <c r="Y25" s="293"/>
      <c r="Z25" s="293"/>
    </row>
    <row r="26" spans="1:26" ht="12" customHeight="1">
      <c r="A26" s="352"/>
      <c r="B26" s="65" t="s">
        <v>180</v>
      </c>
      <c r="C26" s="85">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Entering'!C390,'By Entrance Entering'!C418)</f>
        <v>63</v>
      </c>
      <c r="D26" s="293">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Entering'!D390,'By Entrance Entering'!D418)</f>
        <v>45</v>
      </c>
      <c r="E26" s="293">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Entering'!E390,'By Entrance Entering'!E418)</f>
        <v>73</v>
      </c>
      <c r="F26" s="293">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Entering'!F390,'By Entrance Entering'!F418)</f>
        <v>93</v>
      </c>
      <c r="G26" s="293">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Entering'!G390,'By Entrance Entering'!G418)</f>
        <v>76</v>
      </c>
      <c r="H26" s="293">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Entering'!H390,'By Entrance Entering'!H418)</f>
        <v>77</v>
      </c>
      <c r="I26" s="293">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Entering'!I390,'By Entrance Entering'!I418)</f>
        <v>77</v>
      </c>
      <c r="J26" s="293">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Entering'!J390,'By Entrance Entering'!J418)</f>
        <v>53</v>
      </c>
      <c r="K26" s="293">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Entering'!K390,'By Entrance Entering'!K418)</f>
        <v>45</v>
      </c>
      <c r="L26" s="293">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Entering'!L390,'By Entrance Entering'!L418)</f>
        <v>34</v>
      </c>
      <c r="M26" s="293">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Entering'!M390,'By Entrance Entering'!M418)</f>
        <v>23</v>
      </c>
      <c r="N26" s="293">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Entering'!N390,'By Entrance Entering'!N418)</f>
        <v>16</v>
      </c>
      <c r="O26" s="293">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Entering'!O390,'By Entrance Entering'!O418)</f>
        <v>2</v>
      </c>
      <c r="P26" s="293">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Entering'!P390,'By Entrance Entering'!P418)</f>
        <v>7</v>
      </c>
      <c r="Q26" s="293">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Entering'!Q390,'By Entrance Entering'!Q418)</f>
        <v>2</v>
      </c>
      <c r="R26" s="293">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Entering'!R390,'By Entrance Entering'!R418)</f>
        <v>11</v>
      </c>
      <c r="S26" s="73">
        <f t="shared" si="1"/>
        <v>697</v>
      </c>
      <c r="T26" s="293"/>
      <c r="U26" s="374"/>
      <c r="V26" s="293"/>
      <c r="W26" s="293"/>
      <c r="X26" s="293"/>
      <c r="Y26" s="293"/>
      <c r="Z26" s="293"/>
    </row>
    <row r="27" spans="1:26" ht="12" customHeight="1">
      <c r="A27" s="352"/>
      <c r="B27" s="86" t="s">
        <v>181</v>
      </c>
      <c r="C27" s="87">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Entering'!C391,'By Entrance Entering'!C419)</f>
        <v>16</v>
      </c>
      <c r="D27" s="88">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Entering'!D391,'By Entrance Entering'!D419)</f>
        <v>19</v>
      </c>
      <c r="E27" s="88">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Entering'!E391,'By Entrance Entering'!E419)</f>
        <v>38</v>
      </c>
      <c r="F27" s="88">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Entering'!F391,'By Entrance Entering'!F419)</f>
        <v>31</v>
      </c>
      <c r="G27" s="88">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Entering'!G391,'By Entrance Entering'!G419)</f>
        <v>22</v>
      </c>
      <c r="H27" s="88">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Entering'!H391,'By Entrance Entering'!H419)</f>
        <v>28</v>
      </c>
      <c r="I27" s="88">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Entering'!I391,'By Entrance Entering'!I419)</f>
        <v>46</v>
      </c>
      <c r="J27" s="88">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Entering'!J391,'By Entrance Entering'!J419)</f>
        <v>37</v>
      </c>
      <c r="K27" s="88">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Entering'!K391,'By Entrance Entering'!K419)</f>
        <v>25</v>
      </c>
      <c r="L27" s="88">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Entering'!L391,'By Entrance Entering'!L419)</f>
        <v>13</v>
      </c>
      <c r="M27" s="88">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Entering'!M391,'By Entrance Entering'!M419)</f>
        <v>7</v>
      </c>
      <c r="N27" s="88">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Entering'!N391,'By Entrance Entering'!N419)</f>
        <v>0</v>
      </c>
      <c r="O27" s="88">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Entering'!O391,'By Entrance Entering'!O419)</f>
        <v>2</v>
      </c>
      <c r="P27" s="88">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Entering'!P391,'By Entrance Entering'!P419)</f>
        <v>2</v>
      </c>
      <c r="Q27" s="88">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Entering'!Q391,'By Entrance Entering'!Q419)</f>
        <v>2</v>
      </c>
      <c r="R27" s="88">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Entering'!R391,'By Entrance Entering'!R419)</f>
        <v>2</v>
      </c>
      <c r="S27" s="75">
        <f t="shared" si="1"/>
        <v>290</v>
      </c>
      <c r="T27" s="293"/>
      <c r="U27" s="374"/>
      <c r="V27" s="293"/>
      <c r="W27" s="293"/>
      <c r="X27" s="293"/>
      <c r="Y27" s="293"/>
      <c r="Z27" s="293"/>
    </row>
    <row r="28" spans="1:26" ht="12" customHeight="1">
      <c r="A28" s="352"/>
      <c r="B28" s="86" t="s">
        <v>182</v>
      </c>
      <c r="C28" s="87">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Entering'!C392,'By Entrance Entering'!C420)</f>
        <v>16</v>
      </c>
      <c r="D28" s="88">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Entering'!D392,'By Entrance Entering'!D420)</f>
        <v>19</v>
      </c>
      <c r="E28" s="88">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Entering'!E392,'By Entrance Entering'!E420)</f>
        <v>38</v>
      </c>
      <c r="F28" s="88">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Entering'!F392,'By Entrance Entering'!F420)</f>
        <v>31</v>
      </c>
      <c r="G28" s="88">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Entering'!G392,'By Entrance Entering'!G420)</f>
        <v>22</v>
      </c>
      <c r="H28" s="88">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Entering'!H392,'By Entrance Entering'!H420)</f>
        <v>28</v>
      </c>
      <c r="I28" s="88">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Entering'!I392,'By Entrance Entering'!I420)</f>
        <v>46</v>
      </c>
      <c r="J28" s="88">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Entering'!J392,'By Entrance Entering'!J420)</f>
        <v>37</v>
      </c>
      <c r="K28" s="88">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Entering'!K392,'By Entrance Entering'!K420)</f>
        <v>25</v>
      </c>
      <c r="L28" s="88">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Entering'!L392,'By Entrance Entering'!L420)</f>
        <v>13</v>
      </c>
      <c r="M28" s="88">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Entering'!M392,'By Entrance Entering'!M420)</f>
        <v>7</v>
      </c>
      <c r="N28" s="88">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Entering'!N392,'By Entrance Entering'!N420)</f>
        <v>0</v>
      </c>
      <c r="O28" s="88">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Entering'!O392,'By Entrance Entering'!O420)</f>
        <v>2</v>
      </c>
      <c r="P28" s="88">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Entering'!P392,'By Entrance Entering'!P420)</f>
        <v>2</v>
      </c>
      <c r="Q28" s="88">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Entering'!Q392,'By Entrance Entering'!Q420)</f>
        <v>2</v>
      </c>
      <c r="R28" s="88">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Entering'!R392,'By Entrance Entering'!R420)</f>
        <v>2</v>
      </c>
      <c r="S28" s="75">
        <f t="shared" si="1"/>
        <v>290</v>
      </c>
      <c r="T28" s="293"/>
      <c r="U28" s="374"/>
      <c r="V28" s="293"/>
      <c r="W28" s="293"/>
      <c r="X28" s="293"/>
      <c r="Y28" s="293"/>
      <c r="Z28" s="293"/>
    </row>
    <row r="29" spans="1:26" ht="12" customHeight="1">
      <c r="A29" s="352"/>
      <c r="B29" s="65" t="s">
        <v>183</v>
      </c>
      <c r="C29" s="85">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Entering'!C393,'By Entrance Entering'!C421)</f>
        <v>0</v>
      </c>
      <c r="D29" s="293">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Entering'!D393,'By Entrance Entering'!D421)</f>
        <v>0</v>
      </c>
      <c r="E29" s="293">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Entering'!E393,'By Entrance Entering'!E421)</f>
        <v>0</v>
      </c>
      <c r="F29" s="293">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Entering'!F393,'By Entrance Entering'!F421)</f>
        <v>0</v>
      </c>
      <c r="G29" s="293">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Entering'!G393,'By Entrance Entering'!G421)</f>
        <v>0</v>
      </c>
      <c r="H29" s="293">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Entering'!H393,'By Entrance Entering'!H421)</f>
        <v>0</v>
      </c>
      <c r="I29" s="293">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Entering'!I393,'By Entrance Entering'!I421)</f>
        <v>0</v>
      </c>
      <c r="J29" s="293">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Entering'!J393,'By Entrance Entering'!J421)</f>
        <v>0</v>
      </c>
      <c r="K29" s="293">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Entering'!K393,'By Entrance Entering'!K421)</f>
        <v>0</v>
      </c>
      <c r="L29" s="293">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Entering'!L393,'By Entrance Entering'!L421)</f>
        <v>0</v>
      </c>
      <c r="M29" s="293">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Entering'!M393,'By Entrance Entering'!M421)</f>
        <v>0</v>
      </c>
      <c r="N29" s="293">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Entering'!N393,'By Entrance Entering'!N421)</f>
        <v>0</v>
      </c>
      <c r="O29" s="293">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Entering'!O393,'By Entrance Entering'!O421)</f>
        <v>0</v>
      </c>
      <c r="P29" s="293">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Entering'!P393,'By Entrance Entering'!P421)</f>
        <v>0</v>
      </c>
      <c r="Q29" s="293">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Entering'!Q393,'By Entrance Entering'!Q421)</f>
        <v>0</v>
      </c>
      <c r="R29" s="293">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Entering'!R393,'By Entrance Entering'!R421)</f>
        <v>0</v>
      </c>
      <c r="S29" s="73">
        <f t="shared" si="1"/>
        <v>0</v>
      </c>
      <c r="T29" s="293"/>
      <c r="U29" s="374"/>
      <c r="V29" s="293"/>
      <c r="W29" s="293"/>
      <c r="X29" s="293"/>
      <c r="Y29" s="293"/>
      <c r="Z29" s="293"/>
    </row>
    <row r="30" spans="1:26" ht="12" customHeight="1">
      <c r="A30" s="352"/>
      <c r="B30" s="65" t="s">
        <v>184</v>
      </c>
      <c r="C30" s="85">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Entering'!C394,'By Entrance Entering'!C422)</f>
        <v>0</v>
      </c>
      <c r="D30" s="293">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Entering'!D394,'By Entrance Entering'!D422)</f>
        <v>0</v>
      </c>
      <c r="E30" s="293">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Entering'!E394,'By Entrance Entering'!E422)</f>
        <v>0</v>
      </c>
      <c r="F30" s="293">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Entering'!F394,'By Entrance Entering'!F422)</f>
        <v>0</v>
      </c>
      <c r="G30" s="293">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Entering'!G394,'By Entrance Entering'!G422)</f>
        <v>0</v>
      </c>
      <c r="H30" s="293">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Entering'!H394,'By Entrance Entering'!H422)</f>
        <v>0</v>
      </c>
      <c r="I30" s="293">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Entering'!I394,'By Entrance Entering'!I422)</f>
        <v>0</v>
      </c>
      <c r="J30" s="293">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Entering'!J394,'By Entrance Entering'!J422)</f>
        <v>0</v>
      </c>
      <c r="K30" s="293">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Entering'!K394,'By Entrance Entering'!K422)</f>
        <v>0</v>
      </c>
      <c r="L30" s="293">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Entering'!L394,'By Entrance Entering'!L422)</f>
        <v>0</v>
      </c>
      <c r="M30" s="293">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Entering'!M394,'By Entrance Entering'!M422)</f>
        <v>0</v>
      </c>
      <c r="N30" s="293">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Entering'!N394,'By Entrance Entering'!N422)</f>
        <v>0</v>
      </c>
      <c r="O30" s="293">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Entering'!O394,'By Entrance Entering'!O422)</f>
        <v>0</v>
      </c>
      <c r="P30" s="293">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Entering'!P394,'By Entrance Entering'!P422)</f>
        <v>0</v>
      </c>
      <c r="Q30" s="293">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Entering'!Q394,'By Entrance Entering'!Q422)</f>
        <v>0</v>
      </c>
      <c r="R30" s="293">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Entering'!R394,'By Entrance Entering'!R422)</f>
        <v>0</v>
      </c>
      <c r="S30" s="73">
        <f>SUM('By Entrance Entering'!S30,'By Entrance Entering'!S58,'By Entrance Entering'!S86,'By Entrance Entering'!S114,'By Entrance Entering'!S142,'By Entrance Entering'!S170,'By Entrance Entering'!S198,'By Entrance Entering'!S226,'By Entrance Entering'!S254,'By Entrance Entering'!S282,'By Entrance Entering'!S310,'By Entrance Entering'!S338,'By Entrance Entering'!S366,'By Entrance Entering'!S394,'By Entrance Entering'!S422)</f>
        <v>0</v>
      </c>
      <c r="T30" s="293"/>
      <c r="U30" s="374"/>
      <c r="V30" s="293"/>
      <c r="W30" s="293"/>
      <c r="X30" s="293"/>
      <c r="Y30" s="293"/>
      <c r="Z30" s="293"/>
    </row>
    <row r="31" spans="1:26" ht="12" customHeight="1">
      <c r="A31" s="352"/>
      <c r="B31" s="8" t="s">
        <v>18</v>
      </c>
      <c r="C31" s="91">
        <f t="shared" ref="C31:R31" si="4">SUM(C25,C27,C29)</f>
        <v>58</v>
      </c>
      <c r="D31" s="92">
        <f t="shared" si="4"/>
        <v>58</v>
      </c>
      <c r="E31" s="92">
        <f t="shared" si="4"/>
        <v>91</v>
      </c>
      <c r="F31" s="92">
        <f t="shared" si="4"/>
        <v>100</v>
      </c>
      <c r="G31" s="92">
        <f t="shared" si="4"/>
        <v>74</v>
      </c>
      <c r="H31" s="92">
        <f t="shared" si="4"/>
        <v>95</v>
      </c>
      <c r="I31" s="92">
        <f t="shared" si="4"/>
        <v>96</v>
      </c>
      <c r="J31" s="92">
        <f t="shared" si="4"/>
        <v>72</v>
      </c>
      <c r="K31" s="92">
        <f t="shared" si="4"/>
        <v>50</v>
      </c>
      <c r="L31" s="92">
        <f t="shared" si="4"/>
        <v>35</v>
      </c>
      <c r="M31" s="92">
        <f t="shared" si="4"/>
        <v>21</v>
      </c>
      <c r="N31" s="92">
        <f t="shared" si="4"/>
        <v>7</v>
      </c>
      <c r="O31" s="92">
        <f t="shared" si="4"/>
        <v>4</v>
      </c>
      <c r="P31" s="92">
        <f t="shared" si="4"/>
        <v>6</v>
      </c>
      <c r="Q31" s="92">
        <f t="shared" si="4"/>
        <v>4</v>
      </c>
      <c r="R31" s="92">
        <f t="shared" si="4"/>
        <v>7</v>
      </c>
      <c r="S31" s="9">
        <f t="shared" ref="S31:S47" si="5">SUM(C31:R31)</f>
        <v>778</v>
      </c>
      <c r="T31" s="293"/>
      <c r="U31" s="374"/>
      <c r="V31" s="293"/>
      <c r="W31" s="293"/>
      <c r="X31" s="293"/>
      <c r="Y31" s="293"/>
      <c r="Z31" s="293"/>
    </row>
    <row r="32" spans="1:26" ht="12" customHeight="1">
      <c r="A32" s="352"/>
      <c r="B32" s="10" t="s">
        <v>185</v>
      </c>
      <c r="C32" s="93">
        <f t="shared" ref="C32:R32" si="6">SUM(C26,C28,C30)</f>
        <v>79</v>
      </c>
      <c r="D32" s="94">
        <f t="shared" si="6"/>
        <v>64</v>
      </c>
      <c r="E32" s="94">
        <f t="shared" si="6"/>
        <v>111</v>
      </c>
      <c r="F32" s="94">
        <f t="shared" si="6"/>
        <v>124</v>
      </c>
      <c r="G32" s="94">
        <f t="shared" si="6"/>
        <v>98</v>
      </c>
      <c r="H32" s="94">
        <f t="shared" si="6"/>
        <v>105</v>
      </c>
      <c r="I32" s="94">
        <f t="shared" si="6"/>
        <v>123</v>
      </c>
      <c r="J32" s="94">
        <f t="shared" si="6"/>
        <v>90</v>
      </c>
      <c r="K32" s="94">
        <f t="shared" si="6"/>
        <v>70</v>
      </c>
      <c r="L32" s="94">
        <f t="shared" si="6"/>
        <v>47</v>
      </c>
      <c r="M32" s="94">
        <f t="shared" si="6"/>
        <v>30</v>
      </c>
      <c r="N32" s="94">
        <f t="shared" si="6"/>
        <v>16</v>
      </c>
      <c r="O32" s="94">
        <f t="shared" si="6"/>
        <v>4</v>
      </c>
      <c r="P32" s="94">
        <f t="shared" si="6"/>
        <v>9</v>
      </c>
      <c r="Q32" s="94">
        <f t="shared" si="6"/>
        <v>4</v>
      </c>
      <c r="R32" s="94">
        <f t="shared" si="6"/>
        <v>13</v>
      </c>
      <c r="S32" s="11">
        <f t="shared" si="5"/>
        <v>987</v>
      </c>
      <c r="T32" s="293"/>
      <c r="U32" s="374"/>
      <c r="V32" s="293"/>
      <c r="W32" s="293"/>
      <c r="X32" s="293"/>
      <c r="Y32" s="293"/>
      <c r="Z32" s="293"/>
    </row>
    <row r="33" spans="1:26" ht="12" customHeight="1">
      <c r="A33" s="352"/>
      <c r="B33" s="8" t="s">
        <v>2</v>
      </c>
      <c r="C33" s="91">
        <f t="shared" ref="C33:R33" si="7">SUM(C23,C31)</f>
        <v>1590</v>
      </c>
      <c r="D33" s="92">
        <f t="shared" si="7"/>
        <v>1819</v>
      </c>
      <c r="E33" s="92">
        <f t="shared" si="7"/>
        <v>1872</v>
      </c>
      <c r="F33" s="92">
        <f t="shared" si="7"/>
        <v>1536</v>
      </c>
      <c r="G33" s="92">
        <f t="shared" si="7"/>
        <v>1103</v>
      </c>
      <c r="H33" s="92">
        <f t="shared" si="7"/>
        <v>1120</v>
      </c>
      <c r="I33" s="92">
        <f t="shared" si="7"/>
        <v>1241</v>
      </c>
      <c r="J33" s="92">
        <f t="shared" si="7"/>
        <v>1194</v>
      </c>
      <c r="K33" s="92">
        <f t="shared" si="7"/>
        <v>1023</v>
      </c>
      <c r="L33" s="92">
        <f t="shared" si="7"/>
        <v>772</v>
      </c>
      <c r="M33" s="92">
        <f t="shared" si="7"/>
        <v>984</v>
      </c>
      <c r="N33" s="92">
        <f t="shared" si="7"/>
        <v>663</v>
      </c>
      <c r="O33" s="92">
        <f t="shared" si="7"/>
        <v>499</v>
      </c>
      <c r="P33" s="92">
        <f t="shared" si="7"/>
        <v>297</v>
      </c>
      <c r="Q33" s="92">
        <f t="shared" si="7"/>
        <v>200</v>
      </c>
      <c r="R33" s="92">
        <f t="shared" si="7"/>
        <v>179</v>
      </c>
      <c r="S33" s="9">
        <f t="shared" si="5"/>
        <v>16092</v>
      </c>
      <c r="T33" s="293"/>
      <c r="U33" s="374"/>
      <c r="V33" s="293"/>
      <c r="W33" s="293"/>
      <c r="X33" s="293"/>
      <c r="Y33" s="293"/>
      <c r="Z33" s="293"/>
    </row>
    <row r="34" spans="1:26" ht="12" customHeight="1">
      <c r="A34" s="353"/>
      <c r="B34" s="10" t="s">
        <v>25</v>
      </c>
      <c r="C34" s="93">
        <f t="shared" ref="C34:R34" si="8">SUM(C24,C32)</f>
        <v>1731</v>
      </c>
      <c r="D34" s="94">
        <f t="shared" si="8"/>
        <v>2026</v>
      </c>
      <c r="E34" s="95">
        <f t="shared" si="8"/>
        <v>2058</v>
      </c>
      <c r="F34" s="95">
        <f t="shared" si="8"/>
        <v>1812</v>
      </c>
      <c r="G34" s="94">
        <f t="shared" si="8"/>
        <v>1296</v>
      </c>
      <c r="H34" s="94">
        <f t="shared" si="8"/>
        <v>1296</v>
      </c>
      <c r="I34" s="94">
        <f t="shared" si="8"/>
        <v>1585</v>
      </c>
      <c r="J34" s="94">
        <f t="shared" si="8"/>
        <v>1507</v>
      </c>
      <c r="K34" s="94">
        <f t="shared" si="8"/>
        <v>1370</v>
      </c>
      <c r="L34" s="94">
        <f t="shared" si="8"/>
        <v>1030</v>
      </c>
      <c r="M34" s="94">
        <f t="shared" si="8"/>
        <v>1313</v>
      </c>
      <c r="N34" s="94">
        <f t="shared" si="8"/>
        <v>894</v>
      </c>
      <c r="O34" s="94">
        <f t="shared" si="8"/>
        <v>587</v>
      </c>
      <c r="P34" s="94">
        <f t="shared" si="8"/>
        <v>372</v>
      </c>
      <c r="Q34" s="94">
        <f t="shared" si="8"/>
        <v>236</v>
      </c>
      <c r="R34" s="94">
        <f t="shared" si="8"/>
        <v>202</v>
      </c>
      <c r="S34" s="11">
        <f t="shared" si="5"/>
        <v>19315</v>
      </c>
      <c r="T34" s="293"/>
      <c r="U34" s="374"/>
      <c r="V34" s="293"/>
      <c r="W34" s="293"/>
      <c r="X34" s="293"/>
      <c r="Y34" s="293"/>
      <c r="Z34" s="293"/>
    </row>
    <row r="35" spans="1:26" ht="12" customHeight="1">
      <c r="A35" s="351" t="s">
        <v>186</v>
      </c>
      <c r="B35" s="65" t="s">
        <v>164</v>
      </c>
      <c r="C35" s="85">
        <f>SUM('By Entrance Entering'!C427,'By Entrance Entering'!C455,'By Entrance Entering'!C483,'By Entrance Entering'!C511,'By Entrance Entering'!C539)</f>
        <v>58</v>
      </c>
      <c r="D35" s="293">
        <f>SUM('By Entrance Entering'!D427,'By Entrance Entering'!D455,'By Entrance Entering'!D483,'By Entrance Entering'!D511,'By Entrance Entering'!D539)</f>
        <v>56</v>
      </c>
      <c r="E35" s="293">
        <f>SUM('By Entrance Entering'!E427,'By Entrance Entering'!E455,'By Entrance Entering'!E483,'By Entrance Entering'!E511,'By Entrance Entering'!E539)</f>
        <v>28</v>
      </c>
      <c r="F35" s="293">
        <f>SUM('By Entrance Entering'!F427,'By Entrance Entering'!F455,'By Entrance Entering'!F483,'By Entrance Entering'!F511,'By Entrance Entering'!F539)</f>
        <v>22</v>
      </c>
      <c r="G35" s="293">
        <f>SUM('By Entrance Entering'!G427,'By Entrance Entering'!G455,'By Entrance Entering'!G483,'By Entrance Entering'!G511,'By Entrance Entering'!G539)</f>
        <v>21</v>
      </c>
      <c r="H35" s="293">
        <f>SUM('By Entrance Entering'!H427,'By Entrance Entering'!H455,'By Entrance Entering'!H483,'By Entrance Entering'!H511,'By Entrance Entering'!H539)</f>
        <v>36</v>
      </c>
      <c r="I35" s="293">
        <f>SUM('By Entrance Entering'!I427,'By Entrance Entering'!I455,'By Entrance Entering'!I483,'By Entrance Entering'!I511,'By Entrance Entering'!I539)</f>
        <v>70</v>
      </c>
      <c r="J35" s="293">
        <f>SUM('By Entrance Entering'!J427,'By Entrance Entering'!J455,'By Entrance Entering'!J483,'By Entrance Entering'!J511,'By Entrance Entering'!J539)</f>
        <v>9</v>
      </c>
      <c r="K35" s="293">
        <f>SUM('By Entrance Entering'!K427,'By Entrance Entering'!K455,'By Entrance Entering'!K483,'By Entrance Entering'!K511,'By Entrance Entering'!K539)</f>
        <v>20</v>
      </c>
      <c r="L35" s="293">
        <f>SUM('By Entrance Entering'!L427,'By Entrance Entering'!L455,'By Entrance Entering'!L483,'By Entrance Entering'!L511,'By Entrance Entering'!L539)</f>
        <v>8</v>
      </c>
      <c r="M35" s="293">
        <f>SUM('By Entrance Entering'!M427,'By Entrance Entering'!M455,'By Entrance Entering'!M483,'By Entrance Entering'!M511,'By Entrance Entering'!M539)</f>
        <v>7</v>
      </c>
      <c r="N35" s="293">
        <f>SUM('By Entrance Entering'!N427,'By Entrance Entering'!N455,'By Entrance Entering'!N483,'By Entrance Entering'!N511,'By Entrance Entering'!N539)</f>
        <v>10</v>
      </c>
      <c r="O35" s="293">
        <f>SUM('By Entrance Entering'!O427,'By Entrance Entering'!O455,'By Entrance Entering'!O483,'By Entrance Entering'!O511,'By Entrance Entering'!O539)</f>
        <v>6</v>
      </c>
      <c r="P35" s="293">
        <f>SUM('By Entrance Entering'!P427,'By Entrance Entering'!P455,'By Entrance Entering'!P483,'By Entrance Entering'!P511,'By Entrance Entering'!P539)</f>
        <v>6</v>
      </c>
      <c r="Q35" s="293">
        <f>SUM('By Entrance Entering'!Q427,'By Entrance Entering'!Q455,'By Entrance Entering'!Q483,'By Entrance Entering'!Q511,'By Entrance Entering'!Q539)</f>
        <v>5</v>
      </c>
      <c r="R35" s="293">
        <f>SUM('By Entrance Entering'!R427,'By Entrance Entering'!R455,'By Entrance Entering'!R483,'By Entrance Entering'!R511,'By Entrance Entering'!R539)</f>
        <v>3</v>
      </c>
      <c r="S35" s="73">
        <f t="shared" si="5"/>
        <v>365</v>
      </c>
      <c r="T35" s="293"/>
      <c r="U35" s="374"/>
      <c r="V35" s="293"/>
      <c r="W35" s="293"/>
      <c r="X35" s="293"/>
      <c r="Y35" s="293"/>
      <c r="Z35" s="293"/>
    </row>
    <row r="36" spans="1:26" ht="12" customHeight="1">
      <c r="A36" s="352"/>
      <c r="B36" s="86" t="s">
        <v>165</v>
      </c>
      <c r="C36" s="87">
        <f>SUM('By Entrance Entering'!C428,'By Entrance Entering'!C456,'By Entrance Entering'!C484,'By Entrance Entering'!C512,'By Entrance Entering'!C540)</f>
        <v>4</v>
      </c>
      <c r="D36" s="88">
        <f>SUM('By Entrance Entering'!D428,'By Entrance Entering'!D456,'By Entrance Entering'!D484,'By Entrance Entering'!D512,'By Entrance Entering'!D540)</f>
        <v>1</v>
      </c>
      <c r="E36" s="88">
        <f>SUM('By Entrance Entering'!E428,'By Entrance Entering'!E456,'By Entrance Entering'!E484,'By Entrance Entering'!E512,'By Entrance Entering'!E540)</f>
        <v>1</v>
      </c>
      <c r="F36" s="88">
        <f>SUM('By Entrance Entering'!F428,'By Entrance Entering'!F456,'By Entrance Entering'!F484,'By Entrance Entering'!F512,'By Entrance Entering'!F540)</f>
        <v>3</v>
      </c>
      <c r="G36" s="88">
        <f>SUM('By Entrance Entering'!G428,'By Entrance Entering'!G456,'By Entrance Entering'!G484,'By Entrance Entering'!G512,'By Entrance Entering'!G540)</f>
        <v>5</v>
      </c>
      <c r="H36" s="88">
        <f>SUM('By Entrance Entering'!H428,'By Entrance Entering'!H456,'By Entrance Entering'!H484,'By Entrance Entering'!H512,'By Entrance Entering'!H540)</f>
        <v>0</v>
      </c>
      <c r="I36" s="88">
        <f>SUM('By Entrance Entering'!I428,'By Entrance Entering'!I456,'By Entrance Entering'!I484,'By Entrance Entering'!I512,'By Entrance Entering'!I540)</f>
        <v>3</v>
      </c>
      <c r="J36" s="88">
        <f>SUM('By Entrance Entering'!J428,'By Entrance Entering'!J456,'By Entrance Entering'!J484,'By Entrance Entering'!J512,'By Entrance Entering'!J540)</f>
        <v>1</v>
      </c>
      <c r="K36" s="88">
        <f>SUM('By Entrance Entering'!K428,'By Entrance Entering'!K456,'By Entrance Entering'!K484,'By Entrance Entering'!K512,'By Entrance Entering'!K540)</f>
        <v>0</v>
      </c>
      <c r="L36" s="88">
        <f>SUM('By Entrance Entering'!L428,'By Entrance Entering'!L456,'By Entrance Entering'!L484,'By Entrance Entering'!L512,'By Entrance Entering'!L540)</f>
        <v>0</v>
      </c>
      <c r="M36" s="88">
        <f>SUM('By Entrance Entering'!M428,'By Entrance Entering'!M456,'By Entrance Entering'!M484,'By Entrance Entering'!M512,'By Entrance Entering'!M540)</f>
        <v>0</v>
      </c>
      <c r="N36" s="88">
        <f>SUM('By Entrance Entering'!N428,'By Entrance Entering'!N456,'By Entrance Entering'!N484,'By Entrance Entering'!N512,'By Entrance Entering'!N540)</f>
        <v>0</v>
      </c>
      <c r="O36" s="88">
        <f>SUM('By Entrance Entering'!O428,'By Entrance Entering'!O456,'By Entrance Entering'!O484,'By Entrance Entering'!O512,'By Entrance Entering'!O540)</f>
        <v>0</v>
      </c>
      <c r="P36" s="88">
        <f>SUM('By Entrance Entering'!P428,'By Entrance Entering'!P456,'By Entrance Entering'!P484,'By Entrance Entering'!P512,'By Entrance Entering'!P540)</f>
        <v>0</v>
      </c>
      <c r="Q36" s="88">
        <f>SUM('By Entrance Entering'!Q428,'By Entrance Entering'!Q456,'By Entrance Entering'!Q484,'By Entrance Entering'!Q512,'By Entrance Entering'!Q540)</f>
        <v>0</v>
      </c>
      <c r="R36" s="88">
        <f>SUM('By Entrance Entering'!R428,'By Entrance Entering'!R456,'By Entrance Entering'!R484,'By Entrance Entering'!R512,'By Entrance Entering'!R540)</f>
        <v>0</v>
      </c>
      <c r="S36" s="75">
        <f t="shared" si="5"/>
        <v>18</v>
      </c>
      <c r="T36" s="293"/>
      <c r="U36" s="374"/>
      <c r="V36" s="293"/>
      <c r="W36" s="293"/>
      <c r="X36" s="293"/>
      <c r="Y36" s="293"/>
      <c r="Z36" s="293"/>
    </row>
    <row r="37" spans="1:26" ht="12" customHeight="1">
      <c r="A37" s="352"/>
      <c r="B37" s="86" t="s">
        <v>166</v>
      </c>
      <c r="C37" s="87">
        <f>SUM('By Entrance Entering'!C429,'By Entrance Entering'!C457,'By Entrance Entering'!C485,'By Entrance Entering'!C513,'By Entrance Entering'!C541)</f>
        <v>4</v>
      </c>
      <c r="D37" s="88">
        <f>SUM('By Entrance Entering'!D429,'By Entrance Entering'!D457,'By Entrance Entering'!D485,'By Entrance Entering'!D513,'By Entrance Entering'!D541)</f>
        <v>1</v>
      </c>
      <c r="E37" s="88">
        <f>SUM('By Entrance Entering'!E429,'By Entrance Entering'!E457,'By Entrance Entering'!E485,'By Entrance Entering'!E513,'By Entrance Entering'!E541)</f>
        <v>1</v>
      </c>
      <c r="F37" s="88">
        <f>SUM('By Entrance Entering'!F429,'By Entrance Entering'!F457,'By Entrance Entering'!F485,'By Entrance Entering'!F513,'By Entrance Entering'!F541)</f>
        <v>3</v>
      </c>
      <c r="G37" s="88">
        <f>SUM('By Entrance Entering'!G429,'By Entrance Entering'!G457,'By Entrance Entering'!G485,'By Entrance Entering'!G513,'By Entrance Entering'!G541)</f>
        <v>5</v>
      </c>
      <c r="H37" s="88">
        <f>SUM('By Entrance Entering'!H429,'By Entrance Entering'!H457,'By Entrance Entering'!H485,'By Entrance Entering'!H513,'By Entrance Entering'!H541)</f>
        <v>0</v>
      </c>
      <c r="I37" s="88">
        <f>SUM('By Entrance Entering'!I429,'By Entrance Entering'!I457,'By Entrance Entering'!I485,'By Entrance Entering'!I513,'By Entrance Entering'!I541)</f>
        <v>4</v>
      </c>
      <c r="J37" s="88">
        <f>SUM('By Entrance Entering'!J429,'By Entrance Entering'!J457,'By Entrance Entering'!J485,'By Entrance Entering'!J513,'By Entrance Entering'!J541)</f>
        <v>1</v>
      </c>
      <c r="K37" s="88">
        <f>SUM('By Entrance Entering'!K429,'By Entrance Entering'!K457,'By Entrance Entering'!K485,'By Entrance Entering'!K513,'By Entrance Entering'!K541)</f>
        <v>0</v>
      </c>
      <c r="L37" s="88">
        <f>SUM('By Entrance Entering'!L429,'By Entrance Entering'!L457,'By Entrance Entering'!L485,'By Entrance Entering'!L513,'By Entrance Entering'!L541)</f>
        <v>0</v>
      </c>
      <c r="M37" s="88">
        <f>SUM('By Entrance Entering'!M429,'By Entrance Entering'!M457,'By Entrance Entering'!M485,'By Entrance Entering'!M513,'By Entrance Entering'!M541)</f>
        <v>0</v>
      </c>
      <c r="N37" s="88">
        <f>SUM('By Entrance Entering'!N429,'By Entrance Entering'!N457,'By Entrance Entering'!N485,'By Entrance Entering'!N513,'By Entrance Entering'!N541)</f>
        <v>0</v>
      </c>
      <c r="O37" s="88">
        <f>SUM('By Entrance Entering'!O429,'By Entrance Entering'!O457,'By Entrance Entering'!O485,'By Entrance Entering'!O513,'By Entrance Entering'!O541)</f>
        <v>0</v>
      </c>
      <c r="P37" s="88">
        <f>SUM('By Entrance Entering'!P429,'By Entrance Entering'!P457,'By Entrance Entering'!P485,'By Entrance Entering'!P513,'By Entrance Entering'!P541)</f>
        <v>0</v>
      </c>
      <c r="Q37" s="88">
        <f>SUM('By Entrance Entering'!Q429,'By Entrance Entering'!Q457,'By Entrance Entering'!Q485,'By Entrance Entering'!Q513,'By Entrance Entering'!Q541)</f>
        <v>0</v>
      </c>
      <c r="R37" s="88">
        <f>SUM('By Entrance Entering'!R429,'By Entrance Entering'!R457,'By Entrance Entering'!R485,'By Entrance Entering'!R513,'By Entrance Entering'!R541)</f>
        <v>0</v>
      </c>
      <c r="S37" s="75">
        <f t="shared" si="5"/>
        <v>19</v>
      </c>
      <c r="T37" s="293"/>
      <c r="U37" s="374"/>
      <c r="V37" s="293"/>
      <c r="W37" s="293"/>
      <c r="X37" s="293"/>
      <c r="Y37" s="293"/>
      <c r="Z37" s="293"/>
    </row>
    <row r="38" spans="1:26" ht="12" customHeight="1">
      <c r="A38" s="352"/>
      <c r="B38" s="65" t="s">
        <v>167</v>
      </c>
      <c r="C38" s="85">
        <f>SUM('By Entrance Entering'!C430,'By Entrance Entering'!C458,'By Entrance Entering'!C486,'By Entrance Entering'!C514,'By Entrance Entering'!C542)</f>
        <v>3</v>
      </c>
      <c r="D38" s="293">
        <f>SUM('By Entrance Entering'!D430,'By Entrance Entering'!D458,'By Entrance Entering'!D486,'By Entrance Entering'!D514,'By Entrance Entering'!D542)</f>
        <v>2</v>
      </c>
      <c r="E38" s="293">
        <f>SUM('By Entrance Entering'!E430,'By Entrance Entering'!E458,'By Entrance Entering'!E486,'By Entrance Entering'!E514,'By Entrance Entering'!E542)</f>
        <v>0</v>
      </c>
      <c r="F38" s="293">
        <f>SUM('By Entrance Entering'!F430,'By Entrance Entering'!F458,'By Entrance Entering'!F486,'By Entrance Entering'!F514,'By Entrance Entering'!F542)</f>
        <v>1</v>
      </c>
      <c r="G38" s="293">
        <f>SUM('By Entrance Entering'!G430,'By Entrance Entering'!G458,'By Entrance Entering'!G486,'By Entrance Entering'!G514,'By Entrance Entering'!G542)</f>
        <v>2</v>
      </c>
      <c r="H38" s="293">
        <f>SUM('By Entrance Entering'!H430,'By Entrance Entering'!H458,'By Entrance Entering'!H486,'By Entrance Entering'!H514,'By Entrance Entering'!H542)</f>
        <v>0</v>
      </c>
      <c r="I38" s="293">
        <f>SUM('By Entrance Entering'!I430,'By Entrance Entering'!I458,'By Entrance Entering'!I486,'By Entrance Entering'!I514,'By Entrance Entering'!I542)</f>
        <v>0</v>
      </c>
      <c r="J38" s="293">
        <f>SUM('By Entrance Entering'!J430,'By Entrance Entering'!J458,'By Entrance Entering'!J486,'By Entrance Entering'!J514,'By Entrance Entering'!J542)</f>
        <v>0</v>
      </c>
      <c r="K38" s="293">
        <f>SUM('By Entrance Entering'!K430,'By Entrance Entering'!K458,'By Entrance Entering'!K486,'By Entrance Entering'!K514,'By Entrance Entering'!K542)</f>
        <v>0</v>
      </c>
      <c r="L38" s="293">
        <f>SUM('By Entrance Entering'!L430,'By Entrance Entering'!L458,'By Entrance Entering'!L486,'By Entrance Entering'!L514,'By Entrance Entering'!L542)</f>
        <v>0</v>
      </c>
      <c r="M38" s="293">
        <f>SUM('By Entrance Entering'!M430,'By Entrance Entering'!M458,'By Entrance Entering'!M486,'By Entrance Entering'!M514,'By Entrance Entering'!M542)</f>
        <v>0</v>
      </c>
      <c r="N38" s="293">
        <f>SUM('By Entrance Entering'!N430,'By Entrance Entering'!N458,'By Entrance Entering'!N486,'By Entrance Entering'!N514,'By Entrance Entering'!N542)</f>
        <v>0</v>
      </c>
      <c r="O38" s="293">
        <f>SUM('By Entrance Entering'!O430,'By Entrance Entering'!O458,'By Entrance Entering'!O486,'By Entrance Entering'!O514,'By Entrance Entering'!O542)</f>
        <v>0</v>
      </c>
      <c r="P38" s="293">
        <f>SUM('By Entrance Entering'!P430,'By Entrance Entering'!P458,'By Entrance Entering'!P486,'By Entrance Entering'!P514,'By Entrance Entering'!P542)</f>
        <v>0</v>
      </c>
      <c r="Q38" s="293">
        <f>SUM('By Entrance Entering'!Q430,'By Entrance Entering'!Q458,'By Entrance Entering'!Q486,'By Entrance Entering'!Q514,'By Entrance Entering'!Q542)</f>
        <v>0</v>
      </c>
      <c r="R38" s="293">
        <f>SUM('By Entrance Entering'!R430,'By Entrance Entering'!R458,'By Entrance Entering'!R486,'By Entrance Entering'!R514,'By Entrance Entering'!R542)</f>
        <v>0</v>
      </c>
      <c r="S38" s="73">
        <f t="shared" si="5"/>
        <v>8</v>
      </c>
      <c r="T38" s="293"/>
      <c r="U38" s="374"/>
      <c r="V38" s="293"/>
      <c r="W38" s="293"/>
      <c r="X38" s="293"/>
      <c r="Y38" s="293"/>
      <c r="Z38" s="293"/>
    </row>
    <row r="39" spans="1:26" ht="12" customHeight="1">
      <c r="A39" s="352"/>
      <c r="B39" s="65" t="s">
        <v>168</v>
      </c>
      <c r="C39" s="85">
        <f>SUM('By Entrance Entering'!C431,'By Entrance Entering'!C459,'By Entrance Entering'!C487,'By Entrance Entering'!C515,'By Entrance Entering'!C543)</f>
        <v>3</v>
      </c>
      <c r="D39" s="293">
        <f>SUM('By Entrance Entering'!D431,'By Entrance Entering'!D459,'By Entrance Entering'!D487,'By Entrance Entering'!D515,'By Entrance Entering'!D543)</f>
        <v>2</v>
      </c>
      <c r="E39" s="293">
        <f>SUM('By Entrance Entering'!E431,'By Entrance Entering'!E459,'By Entrance Entering'!E487,'By Entrance Entering'!E515,'By Entrance Entering'!E543)</f>
        <v>0</v>
      </c>
      <c r="F39" s="293">
        <f>SUM('By Entrance Entering'!F431,'By Entrance Entering'!F459,'By Entrance Entering'!F487,'By Entrance Entering'!F515,'By Entrance Entering'!F543)</f>
        <v>1</v>
      </c>
      <c r="G39" s="293">
        <f>SUM('By Entrance Entering'!G431,'By Entrance Entering'!G459,'By Entrance Entering'!G487,'By Entrance Entering'!G515,'By Entrance Entering'!G543)</f>
        <v>2</v>
      </c>
      <c r="H39" s="293">
        <f>SUM('By Entrance Entering'!H431,'By Entrance Entering'!H459,'By Entrance Entering'!H487,'By Entrance Entering'!H515,'By Entrance Entering'!H543)</f>
        <v>0</v>
      </c>
      <c r="I39" s="293">
        <f>SUM('By Entrance Entering'!I431,'By Entrance Entering'!I459,'By Entrance Entering'!I487,'By Entrance Entering'!I515,'By Entrance Entering'!I543)</f>
        <v>0</v>
      </c>
      <c r="J39" s="293">
        <f>SUM('By Entrance Entering'!J431,'By Entrance Entering'!J459,'By Entrance Entering'!J487,'By Entrance Entering'!J515,'By Entrance Entering'!J543)</f>
        <v>0</v>
      </c>
      <c r="K39" s="293">
        <f>SUM('By Entrance Entering'!K431,'By Entrance Entering'!K459,'By Entrance Entering'!K487,'By Entrance Entering'!K515,'By Entrance Entering'!K543)</f>
        <v>0</v>
      </c>
      <c r="L39" s="293">
        <f>SUM('By Entrance Entering'!L431,'By Entrance Entering'!L459,'By Entrance Entering'!L487,'By Entrance Entering'!L515,'By Entrance Entering'!L543)</f>
        <v>0</v>
      </c>
      <c r="M39" s="293">
        <f>SUM('By Entrance Entering'!M431,'By Entrance Entering'!M459,'By Entrance Entering'!M487,'By Entrance Entering'!M515,'By Entrance Entering'!M543)</f>
        <v>0</v>
      </c>
      <c r="N39" s="293">
        <f>SUM('By Entrance Entering'!N431,'By Entrance Entering'!N459,'By Entrance Entering'!N487,'By Entrance Entering'!N515,'By Entrance Entering'!N543)</f>
        <v>0</v>
      </c>
      <c r="O39" s="293">
        <f>SUM('By Entrance Entering'!O431,'By Entrance Entering'!O459,'By Entrance Entering'!O487,'By Entrance Entering'!O515,'By Entrance Entering'!O543)</f>
        <v>0</v>
      </c>
      <c r="P39" s="293">
        <f>SUM('By Entrance Entering'!P431,'By Entrance Entering'!P459,'By Entrance Entering'!P487,'By Entrance Entering'!P515,'By Entrance Entering'!P543)</f>
        <v>0</v>
      </c>
      <c r="Q39" s="293">
        <f>SUM('By Entrance Entering'!Q431,'By Entrance Entering'!Q459,'By Entrance Entering'!Q487,'By Entrance Entering'!Q515,'By Entrance Entering'!Q543)</f>
        <v>0</v>
      </c>
      <c r="R39" s="293">
        <f>SUM('By Entrance Entering'!R431,'By Entrance Entering'!R459,'By Entrance Entering'!R487,'By Entrance Entering'!R515,'By Entrance Entering'!R543)</f>
        <v>0</v>
      </c>
      <c r="S39" s="73">
        <f t="shared" si="5"/>
        <v>8</v>
      </c>
      <c r="T39" s="293"/>
      <c r="U39" s="374"/>
      <c r="V39" s="293"/>
      <c r="W39" s="293"/>
      <c r="X39" s="293"/>
      <c r="Y39" s="293"/>
      <c r="Z39" s="293"/>
    </row>
    <row r="40" spans="1:26" ht="12" customHeight="1">
      <c r="A40" s="352"/>
      <c r="B40" s="86" t="s">
        <v>7</v>
      </c>
      <c r="C40" s="87">
        <f>SUM('By Entrance Entering'!C432,'By Entrance Entering'!C460,'By Entrance Entering'!C488,'By Entrance Entering'!C516,'By Entrance Entering'!C544)</f>
        <v>435</v>
      </c>
      <c r="D40" s="88">
        <f>SUM('By Entrance Entering'!D432,'By Entrance Entering'!D460,'By Entrance Entering'!D488,'By Entrance Entering'!D516,'By Entrance Entering'!D544)</f>
        <v>417</v>
      </c>
      <c r="E40" s="88">
        <f>SUM('By Entrance Entering'!E432,'By Entrance Entering'!E460,'By Entrance Entering'!E488,'By Entrance Entering'!E516,'By Entrance Entering'!E544)</f>
        <v>326</v>
      </c>
      <c r="F40" s="88">
        <f>SUM('By Entrance Entering'!F432,'By Entrance Entering'!F460,'By Entrance Entering'!F488,'By Entrance Entering'!F516,'By Entrance Entering'!F544)</f>
        <v>277</v>
      </c>
      <c r="G40" s="88">
        <f>SUM('By Entrance Entering'!G432,'By Entrance Entering'!G460,'By Entrance Entering'!G488,'By Entrance Entering'!G516,'By Entrance Entering'!G544)</f>
        <v>136</v>
      </c>
      <c r="H40" s="88">
        <f>SUM('By Entrance Entering'!H432,'By Entrance Entering'!H460,'By Entrance Entering'!H488,'By Entrance Entering'!H516,'By Entrance Entering'!H544)</f>
        <v>108</v>
      </c>
      <c r="I40" s="88">
        <f>SUM('By Entrance Entering'!I432,'By Entrance Entering'!I460,'By Entrance Entering'!I488,'By Entrance Entering'!I516,'By Entrance Entering'!I544)</f>
        <v>47</v>
      </c>
      <c r="J40" s="88">
        <f>SUM('By Entrance Entering'!J432,'By Entrance Entering'!J460,'By Entrance Entering'!J488,'By Entrance Entering'!J516,'By Entrance Entering'!J544)</f>
        <v>86</v>
      </c>
      <c r="K40" s="88">
        <f>SUM('By Entrance Entering'!K432,'By Entrance Entering'!K460,'By Entrance Entering'!K488,'By Entrance Entering'!K516,'By Entrance Entering'!K544)</f>
        <v>132</v>
      </c>
      <c r="L40" s="88">
        <f>SUM('By Entrance Entering'!L432,'By Entrance Entering'!L460,'By Entrance Entering'!L488,'By Entrance Entering'!L516,'By Entrance Entering'!L544)</f>
        <v>107</v>
      </c>
      <c r="M40" s="88">
        <f>SUM('By Entrance Entering'!M432,'By Entrance Entering'!M460,'By Entrance Entering'!M488,'By Entrance Entering'!M516,'By Entrance Entering'!M544)</f>
        <v>104</v>
      </c>
      <c r="N40" s="88">
        <f>SUM('By Entrance Entering'!N432,'By Entrance Entering'!N460,'By Entrance Entering'!N488,'By Entrance Entering'!N516,'By Entrance Entering'!N544)</f>
        <v>60</v>
      </c>
      <c r="O40" s="88">
        <f>SUM('By Entrance Entering'!O432,'By Entrance Entering'!O460,'By Entrance Entering'!O488,'By Entrance Entering'!O516,'By Entrance Entering'!O544)</f>
        <v>148</v>
      </c>
      <c r="P40" s="88">
        <f>SUM('By Entrance Entering'!P432,'By Entrance Entering'!P460,'By Entrance Entering'!P488,'By Entrance Entering'!P516,'By Entrance Entering'!P544)</f>
        <v>60</v>
      </c>
      <c r="Q40" s="88">
        <f>SUM('By Entrance Entering'!Q432,'By Entrance Entering'!Q460,'By Entrance Entering'!Q488,'By Entrance Entering'!Q516,'By Entrance Entering'!Q544)</f>
        <v>59</v>
      </c>
      <c r="R40" s="88">
        <f>SUM('By Entrance Entering'!R432,'By Entrance Entering'!R460,'By Entrance Entering'!R488,'By Entrance Entering'!R516,'By Entrance Entering'!R544)</f>
        <v>48</v>
      </c>
      <c r="S40" s="75">
        <f t="shared" si="5"/>
        <v>2550</v>
      </c>
      <c r="T40" s="293"/>
      <c r="U40" s="374"/>
      <c r="V40" s="293"/>
      <c r="W40" s="293"/>
      <c r="X40" s="293"/>
      <c r="Y40" s="293"/>
      <c r="Z40" s="293"/>
    </row>
    <row r="41" spans="1:26" ht="12" customHeight="1">
      <c r="A41" s="352"/>
      <c r="B41" s="86" t="s">
        <v>169</v>
      </c>
      <c r="C41" s="87">
        <f>SUM('By Entrance Entering'!C433,'By Entrance Entering'!C461,'By Entrance Entering'!C489,'By Entrance Entering'!C517,'By Entrance Entering'!C545)</f>
        <v>37</v>
      </c>
      <c r="D41" s="88">
        <f>SUM('By Entrance Entering'!D433,'By Entrance Entering'!D461,'By Entrance Entering'!D489,'By Entrance Entering'!D517,'By Entrance Entering'!D545)</f>
        <v>21</v>
      </c>
      <c r="E41" s="88">
        <f>SUM('By Entrance Entering'!E433,'By Entrance Entering'!E461,'By Entrance Entering'!E489,'By Entrance Entering'!E517,'By Entrance Entering'!E545)</f>
        <v>16</v>
      </c>
      <c r="F41" s="88">
        <f>SUM('By Entrance Entering'!F433,'By Entrance Entering'!F461,'By Entrance Entering'!F489,'By Entrance Entering'!F517,'By Entrance Entering'!F545)</f>
        <v>12</v>
      </c>
      <c r="G41" s="88">
        <f>SUM('By Entrance Entering'!G433,'By Entrance Entering'!G461,'By Entrance Entering'!G489,'By Entrance Entering'!G517,'By Entrance Entering'!G545)</f>
        <v>15</v>
      </c>
      <c r="H41" s="88">
        <f>SUM('By Entrance Entering'!H433,'By Entrance Entering'!H461,'By Entrance Entering'!H489,'By Entrance Entering'!H517,'By Entrance Entering'!H545)</f>
        <v>5</v>
      </c>
      <c r="I41" s="88">
        <f>SUM('By Entrance Entering'!I433,'By Entrance Entering'!I461,'By Entrance Entering'!I489,'By Entrance Entering'!I517,'By Entrance Entering'!I545)</f>
        <v>0</v>
      </c>
      <c r="J41" s="88">
        <f>SUM('By Entrance Entering'!J433,'By Entrance Entering'!J461,'By Entrance Entering'!J489,'By Entrance Entering'!J517,'By Entrance Entering'!J545)</f>
        <v>6</v>
      </c>
      <c r="K41" s="88">
        <f>SUM('By Entrance Entering'!K433,'By Entrance Entering'!K461,'By Entrance Entering'!K489,'By Entrance Entering'!K517,'By Entrance Entering'!K545)</f>
        <v>25</v>
      </c>
      <c r="L41" s="88">
        <f>SUM('By Entrance Entering'!L433,'By Entrance Entering'!L461,'By Entrance Entering'!L489,'By Entrance Entering'!L517,'By Entrance Entering'!L545)</f>
        <v>10</v>
      </c>
      <c r="M41" s="88">
        <f>SUM('By Entrance Entering'!M433,'By Entrance Entering'!M461,'By Entrance Entering'!M489,'By Entrance Entering'!M517,'By Entrance Entering'!M545)</f>
        <v>19</v>
      </c>
      <c r="N41" s="88">
        <f>SUM('By Entrance Entering'!N433,'By Entrance Entering'!N461,'By Entrance Entering'!N489,'By Entrance Entering'!N517,'By Entrance Entering'!N545)</f>
        <v>2</v>
      </c>
      <c r="O41" s="88">
        <f>SUM('By Entrance Entering'!O433,'By Entrance Entering'!O461,'By Entrance Entering'!O489,'By Entrance Entering'!O517,'By Entrance Entering'!O545)</f>
        <v>13</v>
      </c>
      <c r="P41" s="88">
        <f>SUM('By Entrance Entering'!P433,'By Entrance Entering'!P461,'By Entrance Entering'!P489,'By Entrance Entering'!P517,'By Entrance Entering'!P545)</f>
        <v>23</v>
      </c>
      <c r="Q41" s="88">
        <f>SUM('By Entrance Entering'!Q433,'By Entrance Entering'!Q461,'By Entrance Entering'!Q489,'By Entrance Entering'!Q517,'By Entrance Entering'!Q545)</f>
        <v>11</v>
      </c>
      <c r="R41" s="88">
        <f>SUM('By Entrance Entering'!R433,'By Entrance Entering'!R461,'By Entrance Entering'!R489,'By Entrance Entering'!R517,'By Entrance Entering'!R545)</f>
        <v>4</v>
      </c>
      <c r="S41" s="75">
        <f t="shared" si="5"/>
        <v>219</v>
      </c>
      <c r="T41" s="293"/>
      <c r="U41" s="374"/>
      <c r="V41" s="293"/>
      <c r="W41" s="293"/>
      <c r="X41" s="293"/>
      <c r="Y41" s="293"/>
      <c r="Z41" s="293"/>
    </row>
    <row r="42" spans="1:26" ht="12" customHeight="1">
      <c r="A42" s="352"/>
      <c r="B42" s="86" t="s">
        <v>35</v>
      </c>
      <c r="C42" s="87">
        <f>SUM('By Entrance Entering'!C434,'By Entrance Entering'!C462,'By Entrance Entering'!C490,'By Entrance Entering'!C518,'By Entrance Entering'!C546)</f>
        <v>74</v>
      </c>
      <c r="D42" s="88">
        <f>SUM('By Entrance Entering'!D434,'By Entrance Entering'!D462,'By Entrance Entering'!D490,'By Entrance Entering'!D518,'By Entrance Entering'!D546)</f>
        <v>42</v>
      </c>
      <c r="E42" s="88">
        <f>SUM('By Entrance Entering'!E434,'By Entrance Entering'!E462,'By Entrance Entering'!E490,'By Entrance Entering'!E518,'By Entrance Entering'!E546)</f>
        <v>25</v>
      </c>
      <c r="F42" s="88">
        <f>SUM('By Entrance Entering'!F434,'By Entrance Entering'!F462,'By Entrance Entering'!F490,'By Entrance Entering'!F518,'By Entrance Entering'!F546)</f>
        <v>17</v>
      </c>
      <c r="G42" s="88">
        <f>SUM('By Entrance Entering'!G434,'By Entrance Entering'!G462,'By Entrance Entering'!G490,'By Entrance Entering'!G518,'By Entrance Entering'!G546)</f>
        <v>20</v>
      </c>
      <c r="H42" s="88">
        <f>SUM('By Entrance Entering'!H434,'By Entrance Entering'!H462,'By Entrance Entering'!H490,'By Entrance Entering'!H518,'By Entrance Entering'!H546)</f>
        <v>4</v>
      </c>
      <c r="I42" s="88">
        <f>SUM('By Entrance Entering'!I434,'By Entrance Entering'!I462,'By Entrance Entering'!I490,'By Entrance Entering'!I518,'By Entrance Entering'!I546)</f>
        <v>0</v>
      </c>
      <c r="J42" s="88">
        <f>SUM('By Entrance Entering'!J434,'By Entrance Entering'!J462,'By Entrance Entering'!J490,'By Entrance Entering'!J518,'By Entrance Entering'!J546)</f>
        <v>13</v>
      </c>
      <c r="K42" s="88">
        <f>SUM('By Entrance Entering'!K434,'By Entrance Entering'!K462,'By Entrance Entering'!K490,'By Entrance Entering'!K518,'By Entrance Entering'!K546)</f>
        <v>36</v>
      </c>
      <c r="L42" s="88">
        <f>SUM('By Entrance Entering'!L434,'By Entrance Entering'!L462,'By Entrance Entering'!L490,'By Entrance Entering'!L518,'By Entrance Entering'!L546)</f>
        <v>12</v>
      </c>
      <c r="M42" s="88">
        <f>SUM('By Entrance Entering'!M434,'By Entrance Entering'!M462,'By Entrance Entering'!M490,'By Entrance Entering'!M518,'By Entrance Entering'!M546)</f>
        <v>14</v>
      </c>
      <c r="N42" s="88">
        <f>SUM('By Entrance Entering'!N434,'By Entrance Entering'!N462,'By Entrance Entering'!N490,'By Entrance Entering'!N518,'By Entrance Entering'!N546)</f>
        <v>0</v>
      </c>
      <c r="O42" s="88">
        <f>SUM('By Entrance Entering'!O434,'By Entrance Entering'!O462,'By Entrance Entering'!O490,'By Entrance Entering'!O518,'By Entrance Entering'!O546)</f>
        <v>14</v>
      </c>
      <c r="P42" s="88">
        <f>SUM('By Entrance Entering'!P434,'By Entrance Entering'!P462,'By Entrance Entering'!P490,'By Entrance Entering'!P518,'By Entrance Entering'!P546)</f>
        <v>40</v>
      </c>
      <c r="Q42" s="88">
        <f>SUM('By Entrance Entering'!Q434,'By Entrance Entering'!Q462,'By Entrance Entering'!Q490,'By Entrance Entering'!Q518,'By Entrance Entering'!Q546)</f>
        <v>20</v>
      </c>
      <c r="R42" s="88">
        <f>SUM('By Entrance Entering'!R434,'By Entrance Entering'!R462,'By Entrance Entering'!R490,'By Entrance Entering'!R518,'By Entrance Entering'!R546)</f>
        <v>8</v>
      </c>
      <c r="S42" s="75">
        <f t="shared" si="5"/>
        <v>339</v>
      </c>
      <c r="T42" s="293"/>
      <c r="U42" s="374"/>
      <c r="V42" s="293"/>
      <c r="W42" s="293"/>
      <c r="X42" s="293"/>
      <c r="Y42" s="293"/>
      <c r="Z42" s="293"/>
    </row>
    <row r="43" spans="1:26" ht="12" customHeight="1">
      <c r="A43" s="352"/>
      <c r="B43" s="86" t="s">
        <v>170</v>
      </c>
      <c r="C43" s="87">
        <f>SUM('By Entrance Entering'!C435,'By Entrance Entering'!C463,'By Entrance Entering'!C491,'By Entrance Entering'!C519,'By Entrance Entering'!C547)</f>
        <v>472</v>
      </c>
      <c r="D43" s="88">
        <f>SUM('By Entrance Entering'!D435,'By Entrance Entering'!D463,'By Entrance Entering'!D491,'By Entrance Entering'!D519,'By Entrance Entering'!D547)</f>
        <v>438</v>
      </c>
      <c r="E43" s="88">
        <f>SUM('By Entrance Entering'!E435,'By Entrance Entering'!E463,'By Entrance Entering'!E491,'By Entrance Entering'!E519,'By Entrance Entering'!E547)</f>
        <v>342</v>
      </c>
      <c r="F43" s="88">
        <f>SUM('By Entrance Entering'!F435,'By Entrance Entering'!F463,'By Entrance Entering'!F491,'By Entrance Entering'!F519,'By Entrance Entering'!F547)</f>
        <v>289</v>
      </c>
      <c r="G43" s="88">
        <f>SUM('By Entrance Entering'!G435,'By Entrance Entering'!G463,'By Entrance Entering'!G491,'By Entrance Entering'!G519,'By Entrance Entering'!G547)</f>
        <v>151</v>
      </c>
      <c r="H43" s="88">
        <f>SUM('By Entrance Entering'!H435,'By Entrance Entering'!H463,'By Entrance Entering'!H491,'By Entrance Entering'!H519,'By Entrance Entering'!H547)</f>
        <v>113</v>
      </c>
      <c r="I43" s="88">
        <f>SUM('By Entrance Entering'!I435,'By Entrance Entering'!I463,'By Entrance Entering'!I491,'By Entrance Entering'!I519,'By Entrance Entering'!I547)</f>
        <v>47</v>
      </c>
      <c r="J43" s="88">
        <f>SUM('By Entrance Entering'!J435,'By Entrance Entering'!J463,'By Entrance Entering'!J491,'By Entrance Entering'!J519,'By Entrance Entering'!J547)</f>
        <v>92</v>
      </c>
      <c r="K43" s="88">
        <f>SUM('By Entrance Entering'!K435,'By Entrance Entering'!K463,'By Entrance Entering'!K491,'By Entrance Entering'!K519,'By Entrance Entering'!K547)</f>
        <v>157</v>
      </c>
      <c r="L43" s="88">
        <f>SUM('By Entrance Entering'!L435,'By Entrance Entering'!L463,'By Entrance Entering'!L491,'By Entrance Entering'!L519,'By Entrance Entering'!L547)</f>
        <v>117</v>
      </c>
      <c r="M43" s="88">
        <f>SUM('By Entrance Entering'!M435,'By Entrance Entering'!M463,'By Entrance Entering'!M491,'By Entrance Entering'!M519,'By Entrance Entering'!M547)</f>
        <v>123</v>
      </c>
      <c r="N43" s="88">
        <f>SUM('By Entrance Entering'!N435,'By Entrance Entering'!N463,'By Entrance Entering'!N491,'By Entrance Entering'!N519,'By Entrance Entering'!N547)</f>
        <v>62</v>
      </c>
      <c r="O43" s="88">
        <f>SUM('By Entrance Entering'!O435,'By Entrance Entering'!O463,'By Entrance Entering'!O491,'By Entrance Entering'!O519,'By Entrance Entering'!O547)</f>
        <v>161</v>
      </c>
      <c r="P43" s="88">
        <f>SUM('By Entrance Entering'!P435,'By Entrance Entering'!P463,'By Entrance Entering'!P491,'By Entrance Entering'!P519,'By Entrance Entering'!P547)</f>
        <v>83</v>
      </c>
      <c r="Q43" s="88">
        <f>SUM('By Entrance Entering'!Q435,'By Entrance Entering'!Q463,'By Entrance Entering'!Q491,'By Entrance Entering'!Q519,'By Entrance Entering'!Q547)</f>
        <v>70</v>
      </c>
      <c r="R43" s="88">
        <f>SUM('By Entrance Entering'!R435,'By Entrance Entering'!R463,'By Entrance Entering'!R491,'By Entrance Entering'!R519,'By Entrance Entering'!R547)</f>
        <v>52</v>
      </c>
      <c r="S43" s="75">
        <f t="shared" si="5"/>
        <v>2769</v>
      </c>
      <c r="T43" s="293"/>
      <c r="U43" s="374"/>
      <c r="V43" s="293"/>
      <c r="W43" s="293" t="s">
        <v>187</v>
      </c>
      <c r="X43" s="293"/>
      <c r="Y43" s="293"/>
      <c r="Z43" s="293"/>
    </row>
    <row r="44" spans="1:26" ht="12" customHeight="1">
      <c r="A44" s="352"/>
      <c r="B44" s="86" t="s">
        <v>171</v>
      </c>
      <c r="C44" s="87">
        <f>SUM('By Entrance Entering'!C436,'By Entrance Entering'!C464,'By Entrance Entering'!C492,'By Entrance Entering'!C520,'By Entrance Entering'!C548)</f>
        <v>509</v>
      </c>
      <c r="D44" s="88">
        <f>SUM('By Entrance Entering'!D436,'By Entrance Entering'!D464,'By Entrance Entering'!D492,'By Entrance Entering'!D520,'By Entrance Entering'!D548)</f>
        <v>459</v>
      </c>
      <c r="E44" s="88">
        <f>SUM('By Entrance Entering'!E436,'By Entrance Entering'!E464,'By Entrance Entering'!E492,'By Entrance Entering'!E520,'By Entrance Entering'!E548)</f>
        <v>351</v>
      </c>
      <c r="F44" s="88">
        <f>SUM('By Entrance Entering'!F436,'By Entrance Entering'!F464,'By Entrance Entering'!F492,'By Entrance Entering'!F520,'By Entrance Entering'!F548)</f>
        <v>294</v>
      </c>
      <c r="G44" s="88">
        <f>SUM('By Entrance Entering'!G436,'By Entrance Entering'!G464,'By Entrance Entering'!G492,'By Entrance Entering'!G520,'By Entrance Entering'!G548)</f>
        <v>156</v>
      </c>
      <c r="H44" s="88">
        <f>SUM('By Entrance Entering'!H436,'By Entrance Entering'!H464,'By Entrance Entering'!H492,'By Entrance Entering'!H520,'By Entrance Entering'!H548)</f>
        <v>112</v>
      </c>
      <c r="I44" s="88">
        <f>SUM('By Entrance Entering'!I436,'By Entrance Entering'!I464,'By Entrance Entering'!I492,'By Entrance Entering'!I520,'By Entrance Entering'!I548)</f>
        <v>47</v>
      </c>
      <c r="J44" s="88">
        <f>SUM('By Entrance Entering'!J436,'By Entrance Entering'!J464,'By Entrance Entering'!J492,'By Entrance Entering'!J520,'By Entrance Entering'!J548)</f>
        <v>99</v>
      </c>
      <c r="K44" s="88">
        <f>SUM('By Entrance Entering'!K436,'By Entrance Entering'!K464,'By Entrance Entering'!K492,'By Entrance Entering'!K520,'By Entrance Entering'!K548)</f>
        <v>168</v>
      </c>
      <c r="L44" s="88">
        <f>SUM('By Entrance Entering'!L436,'By Entrance Entering'!L464,'By Entrance Entering'!L492,'By Entrance Entering'!L520,'By Entrance Entering'!L548)</f>
        <v>119</v>
      </c>
      <c r="M44" s="88">
        <f>SUM('By Entrance Entering'!M436,'By Entrance Entering'!M464,'By Entrance Entering'!M492,'By Entrance Entering'!M520,'By Entrance Entering'!M548)</f>
        <v>118</v>
      </c>
      <c r="N44" s="88">
        <f>SUM('By Entrance Entering'!N436,'By Entrance Entering'!N464,'By Entrance Entering'!N492,'By Entrance Entering'!N520,'By Entrance Entering'!N548)</f>
        <v>60</v>
      </c>
      <c r="O44" s="88">
        <f>SUM('By Entrance Entering'!O436,'By Entrance Entering'!O464,'By Entrance Entering'!O492,'By Entrance Entering'!O520,'By Entrance Entering'!O548)</f>
        <v>162</v>
      </c>
      <c r="P44" s="88">
        <f>SUM('By Entrance Entering'!P436,'By Entrance Entering'!P464,'By Entrance Entering'!P492,'By Entrance Entering'!P520,'By Entrance Entering'!P548)</f>
        <v>100</v>
      </c>
      <c r="Q44" s="88">
        <f>SUM('By Entrance Entering'!Q436,'By Entrance Entering'!Q464,'By Entrance Entering'!Q492,'By Entrance Entering'!Q520,'By Entrance Entering'!Q548)</f>
        <v>79</v>
      </c>
      <c r="R44" s="88">
        <f>SUM('By Entrance Entering'!R436,'By Entrance Entering'!R464,'By Entrance Entering'!R492,'By Entrance Entering'!R520,'By Entrance Entering'!R548)</f>
        <v>56</v>
      </c>
      <c r="S44" s="75">
        <f t="shared" si="5"/>
        <v>2889</v>
      </c>
      <c r="T44" s="293"/>
      <c r="U44" s="374"/>
      <c r="V44" s="293"/>
      <c r="W44" s="293"/>
      <c r="X44" s="293"/>
      <c r="Y44" s="293"/>
      <c r="Z44" s="293"/>
    </row>
    <row r="45" spans="1:26" ht="12" customHeight="1">
      <c r="A45" s="352"/>
      <c r="B45" s="65" t="s">
        <v>172</v>
      </c>
      <c r="C45" s="85">
        <f>SUM('By Entrance Entering'!C437,'By Entrance Entering'!C465,'By Entrance Entering'!C493,'By Entrance Entering'!C521,'By Entrance Entering'!C549)</f>
        <v>0</v>
      </c>
      <c r="D45" s="293">
        <f>SUM('By Entrance Entering'!D437,'By Entrance Entering'!D465,'By Entrance Entering'!D493,'By Entrance Entering'!D521,'By Entrance Entering'!D549)</f>
        <v>0</v>
      </c>
      <c r="E45" s="293">
        <f>SUM('By Entrance Entering'!E437,'By Entrance Entering'!E465,'By Entrance Entering'!E493,'By Entrance Entering'!E521,'By Entrance Entering'!E549)</f>
        <v>0</v>
      </c>
      <c r="F45" s="293">
        <f>SUM('By Entrance Entering'!F437,'By Entrance Entering'!F465,'By Entrance Entering'!F493,'By Entrance Entering'!F521,'By Entrance Entering'!F549)</f>
        <v>0</v>
      </c>
      <c r="G45" s="293">
        <f>SUM('By Entrance Entering'!G437,'By Entrance Entering'!G465,'By Entrance Entering'!G493,'By Entrance Entering'!G521,'By Entrance Entering'!G549)</f>
        <v>0</v>
      </c>
      <c r="H45" s="293">
        <f>SUM('By Entrance Entering'!H437,'By Entrance Entering'!H465,'By Entrance Entering'!H493,'By Entrance Entering'!H521,'By Entrance Entering'!H549)</f>
        <v>0</v>
      </c>
      <c r="I45" s="293">
        <f>SUM('By Entrance Entering'!I437,'By Entrance Entering'!I465,'By Entrance Entering'!I493,'By Entrance Entering'!I521,'By Entrance Entering'!I549)</f>
        <v>0</v>
      </c>
      <c r="J45" s="293">
        <f>SUM('By Entrance Entering'!J437,'By Entrance Entering'!J465,'By Entrance Entering'!J493,'By Entrance Entering'!J521,'By Entrance Entering'!J549)</f>
        <v>0</v>
      </c>
      <c r="K45" s="293">
        <f>SUM('By Entrance Entering'!K437,'By Entrance Entering'!K465,'By Entrance Entering'!K493,'By Entrance Entering'!K521,'By Entrance Entering'!K549)</f>
        <v>0</v>
      </c>
      <c r="L45" s="293">
        <f>SUM('By Entrance Entering'!L437,'By Entrance Entering'!L465,'By Entrance Entering'!L493,'By Entrance Entering'!L521,'By Entrance Entering'!L549)</f>
        <v>0</v>
      </c>
      <c r="M45" s="293">
        <f>SUM('By Entrance Entering'!M437,'By Entrance Entering'!M465,'By Entrance Entering'!M493,'By Entrance Entering'!M521,'By Entrance Entering'!M549)</f>
        <v>0</v>
      </c>
      <c r="N45" s="293">
        <f>SUM('By Entrance Entering'!N437,'By Entrance Entering'!N465,'By Entrance Entering'!N493,'By Entrance Entering'!N521,'By Entrance Entering'!N549)</f>
        <v>0</v>
      </c>
      <c r="O45" s="293">
        <f>SUM('By Entrance Entering'!O437,'By Entrance Entering'!O465,'By Entrance Entering'!O493,'By Entrance Entering'!O521,'By Entrance Entering'!O549)</f>
        <v>0</v>
      </c>
      <c r="P45" s="293">
        <f>SUM('By Entrance Entering'!P437,'By Entrance Entering'!P465,'By Entrance Entering'!P493,'By Entrance Entering'!P521,'By Entrance Entering'!P549)</f>
        <v>0</v>
      </c>
      <c r="Q45" s="293">
        <f>SUM('By Entrance Entering'!Q437,'By Entrance Entering'!Q465,'By Entrance Entering'!Q493,'By Entrance Entering'!Q521,'By Entrance Entering'!Q549)</f>
        <v>0</v>
      </c>
      <c r="R45" s="293">
        <f>SUM('By Entrance Entering'!R437,'By Entrance Entering'!R465,'By Entrance Entering'!R493,'By Entrance Entering'!R521,'By Entrance Entering'!R549)</f>
        <v>0</v>
      </c>
      <c r="S45" s="73">
        <f t="shared" si="5"/>
        <v>0</v>
      </c>
      <c r="T45" s="293"/>
      <c r="U45" s="374"/>
      <c r="V45" s="293"/>
      <c r="W45" s="293"/>
      <c r="X45" s="293"/>
      <c r="Y45" s="293"/>
      <c r="Z45" s="293"/>
    </row>
    <row r="46" spans="1:26" ht="12" customHeight="1">
      <c r="A46" s="352"/>
      <c r="B46" s="65" t="s">
        <v>173</v>
      </c>
      <c r="C46" s="85">
        <f>SUM('By Entrance Entering'!C438,'By Entrance Entering'!C466,'By Entrance Entering'!C494,'By Entrance Entering'!C522,'By Entrance Entering'!C550)</f>
        <v>0</v>
      </c>
      <c r="D46" s="293">
        <f>SUM('By Entrance Entering'!D438,'By Entrance Entering'!D466,'By Entrance Entering'!D494,'By Entrance Entering'!D522,'By Entrance Entering'!D550)</f>
        <v>0</v>
      </c>
      <c r="E46" s="293">
        <f>SUM('By Entrance Entering'!E438,'By Entrance Entering'!E466,'By Entrance Entering'!E494,'By Entrance Entering'!E522,'By Entrance Entering'!E550)</f>
        <v>0</v>
      </c>
      <c r="F46" s="293">
        <f>SUM('By Entrance Entering'!F438,'By Entrance Entering'!F466,'By Entrance Entering'!F494,'By Entrance Entering'!F522,'By Entrance Entering'!F550)</f>
        <v>0</v>
      </c>
      <c r="G46" s="293">
        <f>SUM('By Entrance Entering'!G438,'By Entrance Entering'!G466,'By Entrance Entering'!G494,'By Entrance Entering'!G522,'By Entrance Entering'!G550)</f>
        <v>0</v>
      </c>
      <c r="H46" s="293">
        <f>SUM('By Entrance Entering'!H438,'By Entrance Entering'!H466,'By Entrance Entering'!H494,'By Entrance Entering'!H522,'By Entrance Entering'!H550)</f>
        <v>0</v>
      </c>
      <c r="I46" s="293">
        <f>SUM('By Entrance Entering'!I438,'By Entrance Entering'!I466,'By Entrance Entering'!I494,'By Entrance Entering'!I522,'By Entrance Entering'!I550)</f>
        <v>0</v>
      </c>
      <c r="J46" s="293">
        <f>SUM('By Entrance Entering'!J438,'By Entrance Entering'!J466,'By Entrance Entering'!J494,'By Entrance Entering'!J522,'By Entrance Entering'!J550)</f>
        <v>0</v>
      </c>
      <c r="K46" s="293">
        <f>SUM('By Entrance Entering'!K438,'By Entrance Entering'!K466,'By Entrance Entering'!K494,'By Entrance Entering'!K522,'By Entrance Entering'!K550)</f>
        <v>0</v>
      </c>
      <c r="L46" s="293">
        <f>SUM('By Entrance Entering'!L438,'By Entrance Entering'!L466,'By Entrance Entering'!L494,'By Entrance Entering'!L522,'By Entrance Entering'!L550)</f>
        <v>0</v>
      </c>
      <c r="M46" s="293">
        <f>SUM('By Entrance Entering'!M438,'By Entrance Entering'!M466,'By Entrance Entering'!M494,'By Entrance Entering'!M522,'By Entrance Entering'!M550)</f>
        <v>0</v>
      </c>
      <c r="N46" s="293">
        <f>SUM('By Entrance Entering'!N438,'By Entrance Entering'!N466,'By Entrance Entering'!N494,'By Entrance Entering'!N522,'By Entrance Entering'!N550)</f>
        <v>0</v>
      </c>
      <c r="O46" s="293">
        <f>SUM('By Entrance Entering'!O438,'By Entrance Entering'!O466,'By Entrance Entering'!O494,'By Entrance Entering'!O522,'By Entrance Entering'!O550)</f>
        <v>0</v>
      </c>
      <c r="P46" s="293">
        <f>SUM('By Entrance Entering'!P438,'By Entrance Entering'!P466,'By Entrance Entering'!P494,'By Entrance Entering'!P522,'By Entrance Entering'!P550)</f>
        <v>0</v>
      </c>
      <c r="Q46" s="293">
        <f>SUM('By Entrance Entering'!Q438,'By Entrance Entering'!Q466,'By Entrance Entering'!Q494,'By Entrance Entering'!Q522,'By Entrance Entering'!Q550)</f>
        <v>0</v>
      </c>
      <c r="R46" s="293">
        <f>SUM('By Entrance Entering'!R438,'By Entrance Entering'!R466,'By Entrance Entering'!R494,'By Entrance Entering'!R522,'By Entrance Entering'!R550)</f>
        <v>0</v>
      </c>
      <c r="S46" s="73">
        <f t="shared" si="5"/>
        <v>0</v>
      </c>
      <c r="T46" s="293"/>
      <c r="U46" s="374"/>
      <c r="V46" s="293"/>
      <c r="W46" s="293"/>
      <c r="X46" s="293"/>
      <c r="Y46" s="293"/>
      <c r="Z46" s="293"/>
    </row>
    <row r="47" spans="1:26" ht="12" customHeight="1">
      <c r="A47" s="352"/>
      <c r="B47" s="86" t="s">
        <v>174</v>
      </c>
      <c r="C47" s="87">
        <f>SUM('By Entrance Entering'!C439,'By Entrance Entering'!C467,'By Entrance Entering'!C495,'By Entrance Entering'!C523,'By Entrance Entering'!C551)</f>
        <v>0</v>
      </c>
      <c r="D47" s="88">
        <f>SUM('By Entrance Entering'!D439,'By Entrance Entering'!D467,'By Entrance Entering'!D495,'By Entrance Entering'!D523,'By Entrance Entering'!D551)</f>
        <v>0</v>
      </c>
      <c r="E47" s="88">
        <f>SUM('By Entrance Entering'!E439,'By Entrance Entering'!E467,'By Entrance Entering'!E495,'By Entrance Entering'!E523,'By Entrance Entering'!E551)</f>
        <v>0</v>
      </c>
      <c r="F47" s="88">
        <f>SUM('By Entrance Entering'!F439,'By Entrance Entering'!F467,'By Entrance Entering'!F495,'By Entrance Entering'!F523,'By Entrance Entering'!F551)</f>
        <v>0</v>
      </c>
      <c r="G47" s="88">
        <f>SUM('By Entrance Entering'!G439,'By Entrance Entering'!G467,'By Entrance Entering'!G495,'By Entrance Entering'!G523,'By Entrance Entering'!G551)</f>
        <v>0</v>
      </c>
      <c r="H47" s="88">
        <f>SUM('By Entrance Entering'!H439,'By Entrance Entering'!H467,'By Entrance Entering'!H495,'By Entrance Entering'!H523,'By Entrance Entering'!H551)</f>
        <v>0</v>
      </c>
      <c r="I47" s="88">
        <f>SUM('By Entrance Entering'!I439,'By Entrance Entering'!I467,'By Entrance Entering'!I495,'By Entrance Entering'!I523,'By Entrance Entering'!I551)</f>
        <v>0</v>
      </c>
      <c r="J47" s="88">
        <f>SUM('By Entrance Entering'!J439,'By Entrance Entering'!J467,'By Entrance Entering'!J495,'By Entrance Entering'!J523,'By Entrance Entering'!J551)</f>
        <v>0</v>
      </c>
      <c r="K47" s="88">
        <f>SUM('By Entrance Entering'!K439,'By Entrance Entering'!K467,'By Entrance Entering'!K495,'By Entrance Entering'!K523,'By Entrance Entering'!K551)</f>
        <v>0</v>
      </c>
      <c r="L47" s="88">
        <f>SUM('By Entrance Entering'!L439,'By Entrance Entering'!L467,'By Entrance Entering'!L495,'By Entrance Entering'!L523,'By Entrance Entering'!L551)</f>
        <v>0</v>
      </c>
      <c r="M47" s="88">
        <f>SUM('By Entrance Entering'!M439,'By Entrance Entering'!M467,'By Entrance Entering'!M495,'By Entrance Entering'!M523,'By Entrance Entering'!M551)</f>
        <v>0</v>
      </c>
      <c r="N47" s="88">
        <f>SUM('By Entrance Entering'!N439,'By Entrance Entering'!N467,'By Entrance Entering'!N495,'By Entrance Entering'!N523,'By Entrance Entering'!N551)</f>
        <v>0</v>
      </c>
      <c r="O47" s="88">
        <f>SUM('By Entrance Entering'!O439,'By Entrance Entering'!O467,'By Entrance Entering'!O495,'By Entrance Entering'!O523,'By Entrance Entering'!O551)</f>
        <v>0</v>
      </c>
      <c r="P47" s="88">
        <f>SUM('By Entrance Entering'!P439,'By Entrance Entering'!P467,'By Entrance Entering'!P495,'By Entrance Entering'!P523,'By Entrance Entering'!P551)</f>
        <v>0</v>
      </c>
      <c r="Q47" s="88">
        <f>SUM('By Entrance Entering'!Q439,'By Entrance Entering'!Q467,'By Entrance Entering'!Q495,'By Entrance Entering'!Q523,'By Entrance Entering'!Q551)</f>
        <v>0</v>
      </c>
      <c r="R47" s="88">
        <f>SUM('By Entrance Entering'!R439,'By Entrance Entering'!R467,'By Entrance Entering'!R495,'By Entrance Entering'!R523,'By Entrance Entering'!R551)</f>
        <v>0</v>
      </c>
      <c r="S47" s="75">
        <f t="shared" si="5"/>
        <v>0</v>
      </c>
      <c r="T47" s="293"/>
      <c r="U47" s="374"/>
      <c r="V47" s="293"/>
      <c r="W47" s="293"/>
      <c r="X47" s="293"/>
      <c r="Y47" s="293"/>
      <c r="Z47" s="293"/>
    </row>
    <row r="48" spans="1:26" ht="12" customHeight="1">
      <c r="A48" s="352"/>
      <c r="B48" s="86" t="s">
        <v>175</v>
      </c>
      <c r="C48" s="87"/>
      <c r="D48" s="88"/>
      <c r="E48" s="88"/>
      <c r="F48" s="88"/>
      <c r="G48" s="88"/>
      <c r="H48" s="88"/>
      <c r="I48" s="88"/>
      <c r="J48" s="88"/>
      <c r="K48" s="88"/>
      <c r="L48" s="88"/>
      <c r="M48" s="88"/>
      <c r="N48" s="88"/>
      <c r="O48" s="88"/>
      <c r="P48" s="88"/>
      <c r="Q48" s="88"/>
      <c r="R48" s="88"/>
      <c r="S48" s="75">
        <f>SUM('By Entrance Entering'!S440,'By Entrance Entering'!S468,'By Entrance Entering'!S496,'By Entrance Entering'!S524,'By Entrance Entering'!S552)</f>
        <v>0</v>
      </c>
      <c r="T48" s="293"/>
      <c r="U48" s="374"/>
      <c r="V48" s="293"/>
      <c r="W48" s="293"/>
      <c r="X48" s="293"/>
      <c r="Y48" s="293"/>
      <c r="Z48" s="293"/>
    </row>
    <row r="49" spans="1:26" ht="12" customHeight="1">
      <c r="A49" s="352"/>
      <c r="B49" s="65" t="s">
        <v>176</v>
      </c>
      <c r="C49" s="85">
        <f>SUM('By Entrance Entering'!C441,'By Entrance Entering'!C469,'By Entrance Entering'!C497,'By Entrance Entering'!C525,'By Entrance Entering'!C553)</f>
        <v>4</v>
      </c>
      <c r="D49" s="293">
        <f>SUM('By Entrance Entering'!D441,'By Entrance Entering'!D469,'By Entrance Entering'!D497,'By Entrance Entering'!D525,'By Entrance Entering'!D553)</f>
        <v>5</v>
      </c>
      <c r="E49" s="293">
        <f>SUM('By Entrance Entering'!E441,'By Entrance Entering'!E469,'By Entrance Entering'!E497,'By Entrance Entering'!E525,'By Entrance Entering'!E553)</f>
        <v>5</v>
      </c>
      <c r="F49" s="293">
        <f>SUM('By Entrance Entering'!F441,'By Entrance Entering'!F469,'By Entrance Entering'!F497,'By Entrance Entering'!F525,'By Entrance Entering'!F553)</f>
        <v>5</v>
      </c>
      <c r="G49" s="293">
        <f>SUM('By Entrance Entering'!G441,'By Entrance Entering'!G469,'By Entrance Entering'!G497,'By Entrance Entering'!G525,'By Entrance Entering'!G553)</f>
        <v>5</v>
      </c>
      <c r="H49" s="293">
        <f>SUM('By Entrance Entering'!H441,'By Entrance Entering'!H469,'By Entrance Entering'!H497,'By Entrance Entering'!H525,'By Entrance Entering'!H553)</f>
        <v>5</v>
      </c>
      <c r="I49" s="293">
        <f>SUM('By Entrance Entering'!I441,'By Entrance Entering'!I469,'By Entrance Entering'!I497,'By Entrance Entering'!I525,'By Entrance Entering'!I553)</f>
        <v>5</v>
      </c>
      <c r="J49" s="293">
        <f>SUM('By Entrance Entering'!J441,'By Entrance Entering'!J469,'By Entrance Entering'!J497,'By Entrance Entering'!J525,'By Entrance Entering'!J553)</f>
        <v>5</v>
      </c>
      <c r="K49" s="293">
        <f>SUM('By Entrance Entering'!K441,'By Entrance Entering'!K469,'By Entrance Entering'!K497,'By Entrance Entering'!K525,'By Entrance Entering'!K553)</f>
        <v>5</v>
      </c>
      <c r="L49" s="293">
        <f>SUM('By Entrance Entering'!L441,'By Entrance Entering'!L469,'By Entrance Entering'!L497,'By Entrance Entering'!L525,'By Entrance Entering'!L553)</f>
        <v>5</v>
      </c>
      <c r="M49" s="293">
        <f>SUM('By Entrance Entering'!M441,'By Entrance Entering'!M469,'By Entrance Entering'!M497,'By Entrance Entering'!M525,'By Entrance Entering'!M553)</f>
        <v>5</v>
      </c>
      <c r="N49" s="293">
        <f>SUM('By Entrance Entering'!N441,'By Entrance Entering'!N469,'By Entrance Entering'!N497,'By Entrance Entering'!N525,'By Entrance Entering'!N553)</f>
        <v>5</v>
      </c>
      <c r="O49" s="293">
        <f>SUM('By Entrance Entering'!O441,'By Entrance Entering'!O469,'By Entrance Entering'!O497,'By Entrance Entering'!O525,'By Entrance Entering'!O553)</f>
        <v>4</v>
      </c>
      <c r="P49" s="293">
        <f>SUM('By Entrance Entering'!P441,'By Entrance Entering'!P469,'By Entrance Entering'!P497,'By Entrance Entering'!P525,'By Entrance Entering'!P553)</f>
        <v>4</v>
      </c>
      <c r="Q49" s="293">
        <f>SUM('By Entrance Entering'!Q441,'By Entrance Entering'!Q469,'By Entrance Entering'!Q497,'By Entrance Entering'!Q525,'By Entrance Entering'!Q553)</f>
        <v>2</v>
      </c>
      <c r="R49" s="293">
        <f>SUM('By Entrance Entering'!R441,'By Entrance Entering'!R469,'By Entrance Entering'!R497,'By Entrance Entering'!R525,'By Entrance Entering'!R553)</f>
        <v>2</v>
      </c>
      <c r="S49" s="73">
        <f t="shared" ref="S49:S62" si="9">SUM(C49:R49)</f>
        <v>71</v>
      </c>
      <c r="T49" s="293"/>
      <c r="U49" s="374"/>
      <c r="V49" s="293"/>
      <c r="W49" s="293"/>
      <c r="X49" s="293"/>
      <c r="Y49" s="293"/>
      <c r="Z49" s="293"/>
    </row>
    <row r="50" spans="1:26" ht="12" customHeight="1">
      <c r="A50" s="352"/>
      <c r="B50" s="65" t="s">
        <v>177</v>
      </c>
      <c r="C50" s="85">
        <f>SUM('By Entrance Entering'!C442,'By Entrance Entering'!C470,'By Entrance Entering'!C498,'By Entrance Entering'!C526,'By Entrance Entering'!C554)</f>
        <v>2</v>
      </c>
      <c r="D50" s="293">
        <f>SUM('By Entrance Entering'!D442,'By Entrance Entering'!D470,'By Entrance Entering'!D498,'By Entrance Entering'!D526,'By Entrance Entering'!D554)</f>
        <v>3</v>
      </c>
      <c r="E50" s="293">
        <f>SUM('By Entrance Entering'!E442,'By Entrance Entering'!E470,'By Entrance Entering'!E498,'By Entrance Entering'!E526,'By Entrance Entering'!E554)</f>
        <v>3</v>
      </c>
      <c r="F50" s="293">
        <f>SUM('By Entrance Entering'!F442,'By Entrance Entering'!F470,'By Entrance Entering'!F498,'By Entrance Entering'!F526,'By Entrance Entering'!F554)</f>
        <v>6</v>
      </c>
      <c r="G50" s="293">
        <f>SUM('By Entrance Entering'!G442,'By Entrance Entering'!G470,'By Entrance Entering'!G498,'By Entrance Entering'!G526,'By Entrance Entering'!G554)</f>
        <v>5</v>
      </c>
      <c r="H50" s="293">
        <f>SUM('By Entrance Entering'!H442,'By Entrance Entering'!H470,'By Entrance Entering'!H498,'By Entrance Entering'!H526,'By Entrance Entering'!H554)</f>
        <v>5</v>
      </c>
      <c r="I50" s="293">
        <f>SUM('By Entrance Entering'!I442,'By Entrance Entering'!I470,'By Entrance Entering'!I498,'By Entrance Entering'!I526,'By Entrance Entering'!I554)</f>
        <v>0</v>
      </c>
      <c r="J50" s="293">
        <f>SUM('By Entrance Entering'!J442,'By Entrance Entering'!J470,'By Entrance Entering'!J498,'By Entrance Entering'!J526,'By Entrance Entering'!J554)</f>
        <v>7</v>
      </c>
      <c r="K50" s="293">
        <f>SUM('By Entrance Entering'!K442,'By Entrance Entering'!K470,'By Entrance Entering'!K498,'By Entrance Entering'!K526,'By Entrance Entering'!K554)</f>
        <v>6</v>
      </c>
      <c r="L50" s="293">
        <f>SUM('By Entrance Entering'!L442,'By Entrance Entering'!L470,'By Entrance Entering'!L498,'By Entrance Entering'!L526,'By Entrance Entering'!L554)</f>
        <v>2</v>
      </c>
      <c r="M50" s="293">
        <f>SUM('By Entrance Entering'!M442,'By Entrance Entering'!M470,'By Entrance Entering'!M498,'By Entrance Entering'!M526,'By Entrance Entering'!M554)</f>
        <v>2</v>
      </c>
      <c r="N50" s="293">
        <f>SUM('By Entrance Entering'!N442,'By Entrance Entering'!N470,'By Entrance Entering'!N498,'By Entrance Entering'!N526,'By Entrance Entering'!N554)</f>
        <v>1</v>
      </c>
      <c r="O50" s="293">
        <f>SUM('By Entrance Entering'!O442,'By Entrance Entering'!O470,'By Entrance Entering'!O498,'By Entrance Entering'!O526,'By Entrance Entering'!O554)</f>
        <v>1</v>
      </c>
      <c r="P50" s="293">
        <f>SUM('By Entrance Entering'!P442,'By Entrance Entering'!P470,'By Entrance Entering'!P498,'By Entrance Entering'!P526,'By Entrance Entering'!P554)</f>
        <v>1</v>
      </c>
      <c r="Q50" s="293">
        <f>SUM('By Entrance Entering'!Q442,'By Entrance Entering'!Q470,'By Entrance Entering'!Q498,'By Entrance Entering'!Q526,'By Entrance Entering'!Q554)</f>
        <v>1</v>
      </c>
      <c r="R50" s="293">
        <f>SUM('By Entrance Entering'!R442,'By Entrance Entering'!R470,'By Entrance Entering'!R498,'By Entrance Entering'!R526,'By Entrance Entering'!R554)</f>
        <v>0</v>
      </c>
      <c r="S50" s="90">
        <f t="shared" si="9"/>
        <v>45</v>
      </c>
      <c r="T50" s="293"/>
      <c r="U50" s="374"/>
      <c r="V50" s="293"/>
      <c r="W50" s="293"/>
      <c r="X50" s="293"/>
      <c r="Y50" s="293"/>
      <c r="Z50" s="293"/>
    </row>
    <row r="51" spans="1:26" ht="12" customHeight="1">
      <c r="A51" s="352"/>
      <c r="B51" s="8" t="s">
        <v>3</v>
      </c>
      <c r="C51" s="91">
        <f t="shared" ref="C51:R51" si="10">SUM(C36,C38,C43,C45,C47,C49)</f>
        <v>483</v>
      </c>
      <c r="D51" s="92">
        <f t="shared" si="10"/>
        <v>446</v>
      </c>
      <c r="E51" s="92">
        <f t="shared" si="10"/>
        <v>348</v>
      </c>
      <c r="F51" s="92">
        <f t="shared" si="10"/>
        <v>298</v>
      </c>
      <c r="G51" s="92">
        <f t="shared" si="10"/>
        <v>163</v>
      </c>
      <c r="H51" s="92">
        <f t="shared" si="10"/>
        <v>118</v>
      </c>
      <c r="I51" s="92">
        <f t="shared" si="10"/>
        <v>55</v>
      </c>
      <c r="J51" s="92">
        <f t="shared" si="10"/>
        <v>98</v>
      </c>
      <c r="K51" s="92">
        <f t="shared" si="10"/>
        <v>162</v>
      </c>
      <c r="L51" s="92">
        <f t="shared" si="10"/>
        <v>122</v>
      </c>
      <c r="M51" s="92">
        <f t="shared" si="10"/>
        <v>128</v>
      </c>
      <c r="N51" s="92">
        <f t="shared" si="10"/>
        <v>67</v>
      </c>
      <c r="O51" s="92">
        <f t="shared" si="10"/>
        <v>165</v>
      </c>
      <c r="P51" s="92">
        <f t="shared" si="10"/>
        <v>87</v>
      </c>
      <c r="Q51" s="92">
        <f t="shared" si="10"/>
        <v>72</v>
      </c>
      <c r="R51" s="92">
        <f t="shared" si="10"/>
        <v>54</v>
      </c>
      <c r="S51" s="9">
        <f t="shared" si="9"/>
        <v>2866</v>
      </c>
      <c r="T51" s="293"/>
      <c r="U51" s="374"/>
      <c r="V51" s="293"/>
      <c r="W51" s="293"/>
      <c r="X51" s="293"/>
      <c r="Y51" s="293"/>
      <c r="Z51" s="293"/>
    </row>
    <row r="52" spans="1:26" ht="12" customHeight="1">
      <c r="A52" s="352"/>
      <c r="B52" s="10" t="s">
        <v>178</v>
      </c>
      <c r="C52" s="93">
        <f t="shared" ref="C52:R52" si="11">SUM(C35,C37,C39,C44,C46,C48,C50)</f>
        <v>576</v>
      </c>
      <c r="D52" s="94">
        <f t="shared" si="11"/>
        <v>521</v>
      </c>
      <c r="E52" s="94">
        <f t="shared" si="11"/>
        <v>383</v>
      </c>
      <c r="F52" s="94">
        <f t="shared" si="11"/>
        <v>326</v>
      </c>
      <c r="G52" s="94">
        <f t="shared" si="11"/>
        <v>189</v>
      </c>
      <c r="H52" s="94">
        <f t="shared" si="11"/>
        <v>153</v>
      </c>
      <c r="I52" s="94">
        <f t="shared" si="11"/>
        <v>121</v>
      </c>
      <c r="J52" s="94">
        <f t="shared" si="11"/>
        <v>116</v>
      </c>
      <c r="K52" s="94">
        <f t="shared" si="11"/>
        <v>194</v>
      </c>
      <c r="L52" s="94">
        <f t="shared" si="11"/>
        <v>129</v>
      </c>
      <c r="M52" s="94">
        <f t="shared" si="11"/>
        <v>127</v>
      </c>
      <c r="N52" s="94">
        <f t="shared" si="11"/>
        <v>71</v>
      </c>
      <c r="O52" s="94">
        <f t="shared" si="11"/>
        <v>169</v>
      </c>
      <c r="P52" s="94">
        <f t="shared" si="11"/>
        <v>107</v>
      </c>
      <c r="Q52" s="94">
        <f t="shared" si="11"/>
        <v>85</v>
      </c>
      <c r="R52" s="94">
        <f t="shared" si="11"/>
        <v>59</v>
      </c>
      <c r="S52" s="11">
        <f t="shared" si="9"/>
        <v>3326</v>
      </c>
      <c r="T52" s="293"/>
      <c r="U52" s="374"/>
      <c r="V52" s="293"/>
      <c r="W52" s="293"/>
      <c r="X52" s="293"/>
      <c r="Y52" s="293"/>
      <c r="Z52" s="293"/>
    </row>
    <row r="53" spans="1:26" ht="12" customHeight="1">
      <c r="A53" s="352"/>
      <c r="B53" s="65" t="s">
        <v>179</v>
      </c>
      <c r="C53" s="85">
        <f>SUM('By Entrance Entering'!C445,'By Entrance Entering'!C473,'By Entrance Entering'!C501,'By Entrance Entering'!C529,'By Entrance Entering'!C557)</f>
        <v>1</v>
      </c>
      <c r="D53" s="293">
        <f>SUM('By Entrance Entering'!D445,'By Entrance Entering'!D473,'By Entrance Entering'!D501,'By Entrance Entering'!D529,'By Entrance Entering'!D557)</f>
        <v>2</v>
      </c>
      <c r="E53" s="293">
        <f>SUM('By Entrance Entering'!E445,'By Entrance Entering'!E473,'By Entrance Entering'!E501,'By Entrance Entering'!E529,'By Entrance Entering'!E557)</f>
        <v>2</v>
      </c>
      <c r="F53" s="293">
        <f>SUM('By Entrance Entering'!F445,'By Entrance Entering'!F473,'By Entrance Entering'!F501,'By Entrance Entering'!F529,'By Entrance Entering'!F557)</f>
        <v>4</v>
      </c>
      <c r="G53" s="293">
        <f>SUM('By Entrance Entering'!G445,'By Entrance Entering'!G473,'By Entrance Entering'!G501,'By Entrance Entering'!G529,'By Entrance Entering'!G557)</f>
        <v>0</v>
      </c>
      <c r="H53" s="293">
        <f>SUM('By Entrance Entering'!H445,'By Entrance Entering'!H473,'By Entrance Entering'!H501,'By Entrance Entering'!H529,'By Entrance Entering'!H557)</f>
        <v>5</v>
      </c>
      <c r="I53" s="293">
        <f>SUM('By Entrance Entering'!I445,'By Entrance Entering'!I473,'By Entrance Entering'!I501,'By Entrance Entering'!I529,'By Entrance Entering'!I557)</f>
        <v>0</v>
      </c>
      <c r="J53" s="293">
        <f>SUM('By Entrance Entering'!J445,'By Entrance Entering'!J473,'By Entrance Entering'!J501,'By Entrance Entering'!J529,'By Entrance Entering'!J557)</f>
        <v>0</v>
      </c>
      <c r="K53" s="293">
        <f>SUM('By Entrance Entering'!K445,'By Entrance Entering'!K473,'By Entrance Entering'!K501,'By Entrance Entering'!K529,'By Entrance Entering'!K557)</f>
        <v>9</v>
      </c>
      <c r="L53" s="293">
        <f>SUM('By Entrance Entering'!L445,'By Entrance Entering'!L473,'By Entrance Entering'!L501,'By Entrance Entering'!L529,'By Entrance Entering'!L557)</f>
        <v>2</v>
      </c>
      <c r="M53" s="293">
        <f>SUM('By Entrance Entering'!M445,'By Entrance Entering'!M473,'By Entrance Entering'!M501,'By Entrance Entering'!M529,'By Entrance Entering'!M557)</f>
        <v>2</v>
      </c>
      <c r="N53" s="293">
        <f>SUM('By Entrance Entering'!N445,'By Entrance Entering'!N473,'By Entrance Entering'!N501,'By Entrance Entering'!N529,'By Entrance Entering'!N557)</f>
        <v>0</v>
      </c>
      <c r="O53" s="293">
        <f>SUM('By Entrance Entering'!O445,'By Entrance Entering'!O473,'By Entrance Entering'!O501,'By Entrance Entering'!O529,'By Entrance Entering'!O557)</f>
        <v>3</v>
      </c>
      <c r="P53" s="293">
        <f>SUM('By Entrance Entering'!P445,'By Entrance Entering'!P473,'By Entrance Entering'!P501,'By Entrance Entering'!P529,'By Entrance Entering'!P557)</f>
        <v>1</v>
      </c>
      <c r="Q53" s="293">
        <f>SUM('By Entrance Entering'!Q445,'By Entrance Entering'!Q473,'By Entrance Entering'!Q501,'By Entrance Entering'!Q529,'By Entrance Entering'!Q557)</f>
        <v>4</v>
      </c>
      <c r="R53" s="293">
        <f>SUM('By Entrance Entering'!R445,'By Entrance Entering'!R473,'By Entrance Entering'!R501,'By Entrance Entering'!R529,'By Entrance Entering'!R557)</f>
        <v>1</v>
      </c>
      <c r="S53" s="73">
        <f t="shared" si="9"/>
        <v>36</v>
      </c>
      <c r="T53" s="293"/>
      <c r="U53" s="374"/>
      <c r="V53" s="293"/>
      <c r="W53" s="293"/>
      <c r="X53" s="293"/>
      <c r="Y53" s="293"/>
      <c r="Z53" s="293"/>
    </row>
    <row r="54" spans="1:26" ht="12" customHeight="1">
      <c r="A54" s="352"/>
      <c r="B54" s="65" t="s">
        <v>180</v>
      </c>
      <c r="C54" s="85">
        <f>SUM('By Entrance Entering'!C446,'By Entrance Entering'!C474,'By Entrance Entering'!C502,'By Entrance Entering'!C530,'By Entrance Entering'!C558)</f>
        <v>1</v>
      </c>
      <c r="D54" s="293">
        <f>SUM('By Entrance Entering'!D446,'By Entrance Entering'!D474,'By Entrance Entering'!D502,'By Entrance Entering'!D530,'By Entrance Entering'!D558)</f>
        <v>2</v>
      </c>
      <c r="E54" s="293">
        <f>SUM('By Entrance Entering'!E446,'By Entrance Entering'!E474,'By Entrance Entering'!E502,'By Entrance Entering'!E530,'By Entrance Entering'!E558)</f>
        <v>2</v>
      </c>
      <c r="F54" s="293">
        <f>SUM('By Entrance Entering'!F446,'By Entrance Entering'!F474,'By Entrance Entering'!F502,'By Entrance Entering'!F530,'By Entrance Entering'!F558)</f>
        <v>4</v>
      </c>
      <c r="G54" s="293">
        <f>SUM('By Entrance Entering'!G446,'By Entrance Entering'!G474,'By Entrance Entering'!G502,'By Entrance Entering'!G530,'By Entrance Entering'!G558)</f>
        <v>0</v>
      </c>
      <c r="H54" s="293">
        <f>SUM('By Entrance Entering'!H446,'By Entrance Entering'!H474,'By Entrance Entering'!H502,'By Entrance Entering'!H530,'By Entrance Entering'!H558)</f>
        <v>5</v>
      </c>
      <c r="I54" s="293">
        <f>SUM('By Entrance Entering'!I446,'By Entrance Entering'!I474,'By Entrance Entering'!I502,'By Entrance Entering'!I530,'By Entrance Entering'!I558)</f>
        <v>0</v>
      </c>
      <c r="J54" s="293">
        <f>SUM('By Entrance Entering'!J446,'By Entrance Entering'!J474,'By Entrance Entering'!J502,'By Entrance Entering'!J530,'By Entrance Entering'!J558)</f>
        <v>0</v>
      </c>
      <c r="K54" s="293">
        <f>SUM('By Entrance Entering'!K446,'By Entrance Entering'!K474,'By Entrance Entering'!K502,'By Entrance Entering'!K530,'By Entrance Entering'!K558)</f>
        <v>9</v>
      </c>
      <c r="L54" s="293">
        <f>SUM('By Entrance Entering'!L446,'By Entrance Entering'!L474,'By Entrance Entering'!L502,'By Entrance Entering'!L530,'By Entrance Entering'!L558)</f>
        <v>2</v>
      </c>
      <c r="M54" s="293">
        <f>SUM('By Entrance Entering'!M446,'By Entrance Entering'!M474,'By Entrance Entering'!M502,'By Entrance Entering'!M530,'By Entrance Entering'!M558)</f>
        <v>2</v>
      </c>
      <c r="N54" s="293">
        <f>SUM('By Entrance Entering'!N446,'By Entrance Entering'!N474,'By Entrance Entering'!N502,'By Entrance Entering'!N530,'By Entrance Entering'!N558)</f>
        <v>0</v>
      </c>
      <c r="O54" s="293">
        <f>SUM('By Entrance Entering'!O446,'By Entrance Entering'!O474,'By Entrance Entering'!O502,'By Entrance Entering'!O530,'By Entrance Entering'!O558)</f>
        <v>3</v>
      </c>
      <c r="P54" s="293">
        <f>SUM('By Entrance Entering'!P446,'By Entrance Entering'!P474,'By Entrance Entering'!P502,'By Entrance Entering'!P530,'By Entrance Entering'!P558)</f>
        <v>1</v>
      </c>
      <c r="Q54" s="293">
        <f>SUM('By Entrance Entering'!Q446,'By Entrance Entering'!Q474,'By Entrance Entering'!Q502,'By Entrance Entering'!Q530,'By Entrance Entering'!Q558)</f>
        <v>4</v>
      </c>
      <c r="R54" s="293">
        <f>SUM('By Entrance Entering'!R446,'By Entrance Entering'!R474,'By Entrance Entering'!R502,'By Entrance Entering'!R530,'By Entrance Entering'!R558)</f>
        <v>1</v>
      </c>
      <c r="S54" s="73">
        <f t="shared" si="9"/>
        <v>36</v>
      </c>
      <c r="T54" s="293"/>
      <c r="U54" s="374"/>
      <c r="V54" s="293"/>
      <c r="W54" s="293"/>
      <c r="X54" s="293"/>
      <c r="Y54" s="293"/>
      <c r="Z54" s="293"/>
    </row>
    <row r="55" spans="1:26" ht="12" customHeight="1">
      <c r="A55" s="352"/>
      <c r="B55" s="86" t="s">
        <v>181</v>
      </c>
      <c r="C55" s="87">
        <f>SUM('By Entrance Entering'!C447,'By Entrance Entering'!C475,'By Entrance Entering'!C503,'By Entrance Entering'!C531,'By Entrance Entering'!C559)</f>
        <v>0</v>
      </c>
      <c r="D55" s="88">
        <f>SUM('By Entrance Entering'!D447,'By Entrance Entering'!D475,'By Entrance Entering'!D503,'By Entrance Entering'!D531,'By Entrance Entering'!D559)</f>
        <v>1</v>
      </c>
      <c r="E55" s="88">
        <f>SUM('By Entrance Entering'!E447,'By Entrance Entering'!E475,'By Entrance Entering'!E503,'By Entrance Entering'!E531,'By Entrance Entering'!E559)</f>
        <v>2</v>
      </c>
      <c r="F55" s="88">
        <f>SUM('By Entrance Entering'!F447,'By Entrance Entering'!F475,'By Entrance Entering'!F503,'By Entrance Entering'!F531,'By Entrance Entering'!F559)</f>
        <v>3</v>
      </c>
      <c r="G55" s="88">
        <f>SUM('By Entrance Entering'!G447,'By Entrance Entering'!G475,'By Entrance Entering'!G503,'By Entrance Entering'!G531,'By Entrance Entering'!G559)</f>
        <v>5</v>
      </c>
      <c r="H55" s="88">
        <f>SUM('By Entrance Entering'!H447,'By Entrance Entering'!H475,'By Entrance Entering'!H503,'By Entrance Entering'!H531,'By Entrance Entering'!H559)</f>
        <v>5</v>
      </c>
      <c r="I55" s="88">
        <f>SUM('By Entrance Entering'!I447,'By Entrance Entering'!I475,'By Entrance Entering'!I503,'By Entrance Entering'!I531,'By Entrance Entering'!I559)</f>
        <v>1</v>
      </c>
      <c r="J55" s="88">
        <f>SUM('By Entrance Entering'!J447,'By Entrance Entering'!J475,'By Entrance Entering'!J503,'By Entrance Entering'!J531,'By Entrance Entering'!J559)</f>
        <v>0</v>
      </c>
      <c r="K55" s="88">
        <f>SUM('By Entrance Entering'!K447,'By Entrance Entering'!K475,'By Entrance Entering'!K503,'By Entrance Entering'!K531,'By Entrance Entering'!K559)</f>
        <v>3</v>
      </c>
      <c r="L55" s="88">
        <f>SUM('By Entrance Entering'!L447,'By Entrance Entering'!L475,'By Entrance Entering'!L503,'By Entrance Entering'!L531,'By Entrance Entering'!L559)</f>
        <v>5</v>
      </c>
      <c r="M55" s="88">
        <f>SUM('By Entrance Entering'!M447,'By Entrance Entering'!M475,'By Entrance Entering'!M503,'By Entrance Entering'!M531,'By Entrance Entering'!M559)</f>
        <v>4</v>
      </c>
      <c r="N55" s="88">
        <f>SUM('By Entrance Entering'!N447,'By Entrance Entering'!N475,'By Entrance Entering'!N503,'By Entrance Entering'!N531,'By Entrance Entering'!N559)</f>
        <v>1</v>
      </c>
      <c r="O55" s="88">
        <f>SUM('By Entrance Entering'!O447,'By Entrance Entering'!O475,'By Entrance Entering'!O503,'By Entrance Entering'!O531,'By Entrance Entering'!O559)</f>
        <v>2</v>
      </c>
      <c r="P55" s="88">
        <f>SUM('By Entrance Entering'!P447,'By Entrance Entering'!P475,'By Entrance Entering'!P503,'By Entrance Entering'!P531,'By Entrance Entering'!P559)</f>
        <v>0</v>
      </c>
      <c r="Q55" s="88">
        <f>SUM('By Entrance Entering'!Q447,'By Entrance Entering'!Q475,'By Entrance Entering'!Q503,'By Entrance Entering'!Q531,'By Entrance Entering'!Q559)</f>
        <v>2</v>
      </c>
      <c r="R55" s="88">
        <f>SUM('By Entrance Entering'!R447,'By Entrance Entering'!R475,'By Entrance Entering'!R503,'By Entrance Entering'!R531,'By Entrance Entering'!R559)</f>
        <v>0</v>
      </c>
      <c r="S55" s="75">
        <f t="shared" si="9"/>
        <v>34</v>
      </c>
      <c r="T55" s="293"/>
      <c r="U55" s="374"/>
      <c r="V55" s="293"/>
      <c r="W55" s="293"/>
      <c r="X55" s="293"/>
      <c r="Y55" s="293"/>
      <c r="Z55" s="293"/>
    </row>
    <row r="56" spans="1:26" ht="12" customHeight="1">
      <c r="A56" s="352"/>
      <c r="B56" s="86" t="s">
        <v>182</v>
      </c>
      <c r="C56" s="87">
        <f>SUM('By Entrance Entering'!C448,'By Entrance Entering'!C476,'By Entrance Entering'!C504,'By Entrance Entering'!C532,'By Entrance Entering'!C560)</f>
        <v>0</v>
      </c>
      <c r="D56" s="88">
        <f>SUM('By Entrance Entering'!D448,'By Entrance Entering'!D476,'By Entrance Entering'!D504,'By Entrance Entering'!D532,'By Entrance Entering'!D560)</f>
        <v>1</v>
      </c>
      <c r="E56" s="88">
        <f>SUM('By Entrance Entering'!E448,'By Entrance Entering'!E476,'By Entrance Entering'!E504,'By Entrance Entering'!E532,'By Entrance Entering'!E560)</f>
        <v>2</v>
      </c>
      <c r="F56" s="88">
        <f>SUM('By Entrance Entering'!F448,'By Entrance Entering'!F476,'By Entrance Entering'!F504,'By Entrance Entering'!F532,'By Entrance Entering'!F560)</f>
        <v>3</v>
      </c>
      <c r="G56" s="88">
        <f>SUM('By Entrance Entering'!G448,'By Entrance Entering'!G476,'By Entrance Entering'!G504,'By Entrance Entering'!G532,'By Entrance Entering'!G560)</f>
        <v>5</v>
      </c>
      <c r="H56" s="88">
        <f>SUM('By Entrance Entering'!H448,'By Entrance Entering'!H476,'By Entrance Entering'!H504,'By Entrance Entering'!H532,'By Entrance Entering'!H560)</f>
        <v>5</v>
      </c>
      <c r="I56" s="88">
        <f>SUM('By Entrance Entering'!I448,'By Entrance Entering'!I476,'By Entrance Entering'!I504,'By Entrance Entering'!I532,'By Entrance Entering'!I560)</f>
        <v>1</v>
      </c>
      <c r="J56" s="88">
        <f>SUM('By Entrance Entering'!J448,'By Entrance Entering'!J476,'By Entrance Entering'!J504,'By Entrance Entering'!J532,'By Entrance Entering'!J560)</f>
        <v>0</v>
      </c>
      <c r="K56" s="88">
        <f>SUM('By Entrance Entering'!K448,'By Entrance Entering'!K476,'By Entrance Entering'!K504,'By Entrance Entering'!K532,'By Entrance Entering'!K560)</f>
        <v>3</v>
      </c>
      <c r="L56" s="88">
        <f>SUM('By Entrance Entering'!L448,'By Entrance Entering'!L476,'By Entrance Entering'!L504,'By Entrance Entering'!L532,'By Entrance Entering'!L560)</f>
        <v>5</v>
      </c>
      <c r="M56" s="88">
        <f>SUM('By Entrance Entering'!M448,'By Entrance Entering'!M476,'By Entrance Entering'!M504,'By Entrance Entering'!M532,'By Entrance Entering'!M560)</f>
        <v>4</v>
      </c>
      <c r="N56" s="88">
        <f>SUM('By Entrance Entering'!N448,'By Entrance Entering'!N476,'By Entrance Entering'!N504,'By Entrance Entering'!N532,'By Entrance Entering'!N560)</f>
        <v>1</v>
      </c>
      <c r="O56" s="88">
        <f>SUM('By Entrance Entering'!O448,'By Entrance Entering'!O476,'By Entrance Entering'!O504,'By Entrance Entering'!O532,'By Entrance Entering'!O560)</f>
        <v>2</v>
      </c>
      <c r="P56" s="88">
        <f>SUM('By Entrance Entering'!P448,'By Entrance Entering'!P476,'By Entrance Entering'!P504,'By Entrance Entering'!P532,'By Entrance Entering'!P560)</f>
        <v>0</v>
      </c>
      <c r="Q56" s="88">
        <f>SUM('By Entrance Entering'!Q448,'By Entrance Entering'!Q476,'By Entrance Entering'!Q504,'By Entrance Entering'!Q532,'By Entrance Entering'!Q560)</f>
        <v>2</v>
      </c>
      <c r="R56" s="88">
        <f>SUM('By Entrance Entering'!R448,'By Entrance Entering'!R476,'By Entrance Entering'!R504,'By Entrance Entering'!R532,'By Entrance Entering'!R560)</f>
        <v>0</v>
      </c>
      <c r="S56" s="75">
        <f t="shared" si="9"/>
        <v>34</v>
      </c>
      <c r="T56" s="293"/>
      <c r="U56" s="374"/>
      <c r="V56" s="293"/>
      <c r="W56" s="293"/>
      <c r="X56" s="293"/>
      <c r="Y56" s="293"/>
      <c r="Z56" s="293"/>
    </row>
    <row r="57" spans="1:26" ht="12" customHeight="1">
      <c r="A57" s="352"/>
      <c r="B57" s="65" t="s">
        <v>183</v>
      </c>
      <c r="C57" s="85">
        <f>SUM('By Entrance Entering'!C449,'By Entrance Entering'!C477,'By Entrance Entering'!C505,'By Entrance Entering'!C533,'By Entrance Entering'!C561)</f>
        <v>0</v>
      </c>
      <c r="D57" s="293">
        <f>SUM('By Entrance Entering'!D449,'By Entrance Entering'!D477,'By Entrance Entering'!D505,'By Entrance Entering'!D533,'By Entrance Entering'!D561)</f>
        <v>0</v>
      </c>
      <c r="E57" s="293">
        <f>SUM('By Entrance Entering'!E449,'By Entrance Entering'!E477,'By Entrance Entering'!E505,'By Entrance Entering'!E533,'By Entrance Entering'!E561)</f>
        <v>0</v>
      </c>
      <c r="F57" s="293">
        <f>SUM('By Entrance Entering'!F449,'By Entrance Entering'!F477,'By Entrance Entering'!F505,'By Entrance Entering'!F533,'By Entrance Entering'!F561)</f>
        <v>0</v>
      </c>
      <c r="G57" s="293">
        <f>SUM('By Entrance Entering'!G449,'By Entrance Entering'!G477,'By Entrance Entering'!G505,'By Entrance Entering'!G533,'By Entrance Entering'!G561)</f>
        <v>0</v>
      </c>
      <c r="H57" s="293">
        <f>SUM('By Entrance Entering'!H449,'By Entrance Entering'!H477,'By Entrance Entering'!H505,'By Entrance Entering'!H533,'By Entrance Entering'!H561)</f>
        <v>0</v>
      </c>
      <c r="I57" s="293">
        <f>SUM('By Entrance Entering'!I449,'By Entrance Entering'!I477,'By Entrance Entering'!I505,'By Entrance Entering'!I533,'By Entrance Entering'!I561)</f>
        <v>0</v>
      </c>
      <c r="J57" s="293">
        <f>SUM('By Entrance Entering'!J449,'By Entrance Entering'!J477,'By Entrance Entering'!J505,'By Entrance Entering'!J533,'By Entrance Entering'!J561)</f>
        <v>0</v>
      </c>
      <c r="K57" s="293">
        <f>SUM('By Entrance Entering'!K449,'By Entrance Entering'!K477,'By Entrance Entering'!K505,'By Entrance Entering'!K533,'By Entrance Entering'!K561)</f>
        <v>0</v>
      </c>
      <c r="L57" s="293">
        <f>SUM('By Entrance Entering'!L449,'By Entrance Entering'!L477,'By Entrance Entering'!L505,'By Entrance Entering'!L533,'By Entrance Entering'!L561)</f>
        <v>0</v>
      </c>
      <c r="M57" s="293">
        <f>SUM('By Entrance Entering'!M449,'By Entrance Entering'!M477,'By Entrance Entering'!M505,'By Entrance Entering'!M533,'By Entrance Entering'!M561)</f>
        <v>0</v>
      </c>
      <c r="N57" s="293">
        <f>SUM('By Entrance Entering'!N449,'By Entrance Entering'!N477,'By Entrance Entering'!N505,'By Entrance Entering'!N533,'By Entrance Entering'!N561)</f>
        <v>0</v>
      </c>
      <c r="O57" s="293">
        <f>SUM('By Entrance Entering'!O449,'By Entrance Entering'!O477,'By Entrance Entering'!O505,'By Entrance Entering'!O533,'By Entrance Entering'!O561)</f>
        <v>0</v>
      </c>
      <c r="P57" s="293">
        <f>SUM('By Entrance Entering'!P449,'By Entrance Entering'!P477,'By Entrance Entering'!P505,'By Entrance Entering'!P533,'By Entrance Entering'!P561)</f>
        <v>0</v>
      </c>
      <c r="Q57" s="293">
        <f>SUM('By Entrance Entering'!Q449,'By Entrance Entering'!Q477,'By Entrance Entering'!Q505,'By Entrance Entering'!Q533,'By Entrance Entering'!Q561)</f>
        <v>0</v>
      </c>
      <c r="R57" s="293">
        <f>SUM('By Entrance Entering'!R449,'By Entrance Entering'!R477,'By Entrance Entering'!R505,'By Entrance Entering'!R533,'By Entrance Entering'!R561)</f>
        <v>0</v>
      </c>
      <c r="S57" s="73">
        <f t="shared" si="9"/>
        <v>0</v>
      </c>
      <c r="T57" s="293"/>
      <c r="U57" s="374"/>
      <c r="V57" s="293"/>
      <c r="W57" s="293"/>
      <c r="X57" s="293"/>
      <c r="Y57" s="293"/>
      <c r="Z57" s="293"/>
    </row>
    <row r="58" spans="1:26" ht="12" customHeight="1">
      <c r="A58" s="352"/>
      <c r="B58" s="65" t="s">
        <v>184</v>
      </c>
      <c r="C58" s="85">
        <f>SUM('By Entrance Entering'!C450,'By Entrance Entering'!C478,'By Entrance Entering'!C506,'By Entrance Entering'!C534,'By Entrance Entering'!C562)</f>
        <v>0</v>
      </c>
      <c r="D58" s="293">
        <f>SUM('By Entrance Entering'!D450,'By Entrance Entering'!D478,'By Entrance Entering'!D506,'By Entrance Entering'!D534,'By Entrance Entering'!D562)</f>
        <v>0</v>
      </c>
      <c r="E58" s="293">
        <f>SUM('By Entrance Entering'!E450,'By Entrance Entering'!E478,'By Entrance Entering'!E506,'By Entrance Entering'!E534,'By Entrance Entering'!E562)</f>
        <v>0</v>
      </c>
      <c r="F58" s="293">
        <f>SUM('By Entrance Entering'!F450,'By Entrance Entering'!F478,'By Entrance Entering'!F506,'By Entrance Entering'!F534,'By Entrance Entering'!F562)</f>
        <v>0</v>
      </c>
      <c r="G58" s="293">
        <f>SUM('By Entrance Entering'!G450,'By Entrance Entering'!G478,'By Entrance Entering'!G506,'By Entrance Entering'!G534,'By Entrance Entering'!G562)</f>
        <v>0</v>
      </c>
      <c r="H58" s="293">
        <f>SUM('By Entrance Entering'!H450,'By Entrance Entering'!H478,'By Entrance Entering'!H506,'By Entrance Entering'!H534,'By Entrance Entering'!H562)</f>
        <v>0</v>
      </c>
      <c r="I58" s="293">
        <f>SUM('By Entrance Entering'!I450,'By Entrance Entering'!I478,'By Entrance Entering'!I506,'By Entrance Entering'!I534,'By Entrance Entering'!I562)</f>
        <v>0</v>
      </c>
      <c r="J58" s="293">
        <f>SUM('By Entrance Entering'!J450,'By Entrance Entering'!J478,'By Entrance Entering'!J506,'By Entrance Entering'!J534,'By Entrance Entering'!J562)</f>
        <v>0</v>
      </c>
      <c r="K58" s="293">
        <f>SUM('By Entrance Entering'!K450,'By Entrance Entering'!K478,'By Entrance Entering'!K506,'By Entrance Entering'!K534,'By Entrance Entering'!K562)</f>
        <v>0</v>
      </c>
      <c r="L58" s="293">
        <f>SUM('By Entrance Entering'!L450,'By Entrance Entering'!L478,'By Entrance Entering'!L506,'By Entrance Entering'!L534,'By Entrance Entering'!L562)</f>
        <v>0</v>
      </c>
      <c r="M58" s="293">
        <f>SUM('By Entrance Entering'!M450,'By Entrance Entering'!M478,'By Entrance Entering'!M506,'By Entrance Entering'!M534,'By Entrance Entering'!M562)</f>
        <v>0</v>
      </c>
      <c r="N58" s="293">
        <f>SUM('By Entrance Entering'!N450,'By Entrance Entering'!N478,'By Entrance Entering'!N506,'By Entrance Entering'!N534,'By Entrance Entering'!N562)</f>
        <v>0</v>
      </c>
      <c r="O58" s="293">
        <f>SUM('By Entrance Entering'!O450,'By Entrance Entering'!O478,'By Entrance Entering'!O506,'By Entrance Entering'!O534,'By Entrance Entering'!O562)</f>
        <v>0</v>
      </c>
      <c r="P58" s="293">
        <f>SUM('By Entrance Entering'!P450,'By Entrance Entering'!P478,'By Entrance Entering'!P506,'By Entrance Entering'!P534,'By Entrance Entering'!P562)</f>
        <v>0</v>
      </c>
      <c r="Q58" s="293">
        <f>SUM('By Entrance Entering'!Q450,'By Entrance Entering'!Q478,'By Entrance Entering'!Q506,'By Entrance Entering'!Q534,'By Entrance Entering'!Q562)</f>
        <v>0</v>
      </c>
      <c r="R58" s="293">
        <f>SUM('By Entrance Entering'!R450,'By Entrance Entering'!R478,'By Entrance Entering'!R506,'By Entrance Entering'!R534,'By Entrance Entering'!R562)</f>
        <v>0</v>
      </c>
      <c r="S58" s="73">
        <f t="shared" si="9"/>
        <v>0</v>
      </c>
      <c r="T58" s="293"/>
      <c r="U58" s="374"/>
      <c r="V58" s="293"/>
      <c r="W58" s="293"/>
      <c r="X58" s="293"/>
      <c r="Y58" s="293"/>
      <c r="Z58" s="293"/>
    </row>
    <row r="59" spans="1:26" ht="12" customHeight="1">
      <c r="A59" s="352"/>
      <c r="B59" s="8" t="s">
        <v>18</v>
      </c>
      <c r="C59" s="91">
        <f t="shared" ref="C59:R59" si="12">SUM(C53,C55,C57)</f>
        <v>1</v>
      </c>
      <c r="D59" s="92">
        <f t="shared" si="12"/>
        <v>3</v>
      </c>
      <c r="E59" s="92">
        <f t="shared" si="12"/>
        <v>4</v>
      </c>
      <c r="F59" s="92">
        <f t="shared" si="12"/>
        <v>7</v>
      </c>
      <c r="G59" s="92">
        <f t="shared" si="12"/>
        <v>5</v>
      </c>
      <c r="H59" s="92">
        <f t="shared" si="12"/>
        <v>10</v>
      </c>
      <c r="I59" s="92">
        <f t="shared" si="12"/>
        <v>1</v>
      </c>
      <c r="J59" s="92">
        <f t="shared" si="12"/>
        <v>0</v>
      </c>
      <c r="K59" s="92">
        <f t="shared" si="12"/>
        <v>12</v>
      </c>
      <c r="L59" s="92">
        <f t="shared" si="12"/>
        <v>7</v>
      </c>
      <c r="M59" s="92">
        <f t="shared" si="12"/>
        <v>6</v>
      </c>
      <c r="N59" s="92">
        <f t="shared" si="12"/>
        <v>1</v>
      </c>
      <c r="O59" s="92">
        <f t="shared" si="12"/>
        <v>5</v>
      </c>
      <c r="P59" s="92">
        <f t="shared" si="12"/>
        <v>1</v>
      </c>
      <c r="Q59" s="92">
        <f t="shared" si="12"/>
        <v>6</v>
      </c>
      <c r="R59" s="92">
        <f t="shared" si="12"/>
        <v>1</v>
      </c>
      <c r="S59" s="9">
        <f t="shared" si="9"/>
        <v>70</v>
      </c>
      <c r="T59" s="293"/>
      <c r="U59" s="374"/>
      <c r="V59" s="293"/>
      <c r="W59" s="293"/>
      <c r="X59" s="293"/>
      <c r="Y59" s="293"/>
      <c r="Z59" s="293"/>
    </row>
    <row r="60" spans="1:26" ht="12" customHeight="1">
      <c r="A60" s="352"/>
      <c r="B60" s="10" t="s">
        <v>185</v>
      </c>
      <c r="C60" s="93">
        <f t="shared" ref="C60:R60" si="13">SUM(C54,C56,C58)</f>
        <v>1</v>
      </c>
      <c r="D60" s="94">
        <f t="shared" si="13"/>
        <v>3</v>
      </c>
      <c r="E60" s="94">
        <f t="shared" si="13"/>
        <v>4</v>
      </c>
      <c r="F60" s="94">
        <f t="shared" si="13"/>
        <v>7</v>
      </c>
      <c r="G60" s="94">
        <f t="shared" si="13"/>
        <v>5</v>
      </c>
      <c r="H60" s="94">
        <f t="shared" si="13"/>
        <v>10</v>
      </c>
      <c r="I60" s="94">
        <f t="shared" si="13"/>
        <v>1</v>
      </c>
      <c r="J60" s="94">
        <f t="shared" si="13"/>
        <v>0</v>
      </c>
      <c r="K60" s="94">
        <f t="shared" si="13"/>
        <v>12</v>
      </c>
      <c r="L60" s="94">
        <f t="shared" si="13"/>
        <v>7</v>
      </c>
      <c r="M60" s="94">
        <f t="shared" si="13"/>
        <v>6</v>
      </c>
      <c r="N60" s="94">
        <f t="shared" si="13"/>
        <v>1</v>
      </c>
      <c r="O60" s="94">
        <f t="shared" si="13"/>
        <v>5</v>
      </c>
      <c r="P60" s="94">
        <f t="shared" si="13"/>
        <v>1</v>
      </c>
      <c r="Q60" s="94">
        <f t="shared" si="13"/>
        <v>6</v>
      </c>
      <c r="R60" s="94">
        <f t="shared" si="13"/>
        <v>1</v>
      </c>
      <c r="S60" s="11">
        <f t="shared" si="9"/>
        <v>70</v>
      </c>
      <c r="T60" s="293"/>
      <c r="U60" s="374"/>
      <c r="V60" s="293"/>
      <c r="W60" s="293"/>
      <c r="X60" s="293"/>
      <c r="Y60" s="293"/>
      <c r="Z60" s="293"/>
    </row>
    <row r="61" spans="1:26" ht="12" customHeight="1">
      <c r="A61" s="352"/>
      <c r="B61" s="8" t="s">
        <v>2</v>
      </c>
      <c r="C61" s="91">
        <f t="shared" ref="C61:R61" si="14">SUM(C51,C59)</f>
        <v>484</v>
      </c>
      <c r="D61" s="92">
        <f t="shared" si="14"/>
        <v>449</v>
      </c>
      <c r="E61" s="92">
        <f t="shared" si="14"/>
        <v>352</v>
      </c>
      <c r="F61" s="92">
        <f t="shared" si="14"/>
        <v>305</v>
      </c>
      <c r="G61" s="92">
        <f t="shared" si="14"/>
        <v>168</v>
      </c>
      <c r="H61" s="92">
        <f t="shared" si="14"/>
        <v>128</v>
      </c>
      <c r="I61" s="92">
        <f t="shared" si="14"/>
        <v>56</v>
      </c>
      <c r="J61" s="92">
        <f t="shared" si="14"/>
        <v>98</v>
      </c>
      <c r="K61" s="92">
        <f t="shared" si="14"/>
        <v>174</v>
      </c>
      <c r="L61" s="92">
        <f t="shared" si="14"/>
        <v>129</v>
      </c>
      <c r="M61" s="92">
        <f t="shared" si="14"/>
        <v>134</v>
      </c>
      <c r="N61" s="92">
        <f t="shared" si="14"/>
        <v>68</v>
      </c>
      <c r="O61" s="92">
        <f t="shared" si="14"/>
        <v>170</v>
      </c>
      <c r="P61" s="92">
        <f t="shared" si="14"/>
        <v>88</v>
      </c>
      <c r="Q61" s="92">
        <f t="shared" si="14"/>
        <v>78</v>
      </c>
      <c r="R61" s="92">
        <f t="shared" si="14"/>
        <v>55</v>
      </c>
      <c r="S61" s="9">
        <f t="shared" si="9"/>
        <v>2936</v>
      </c>
      <c r="T61" s="293"/>
      <c r="U61" s="374"/>
      <c r="V61" s="293"/>
      <c r="W61" s="293"/>
      <c r="X61" s="293"/>
      <c r="Y61" s="293"/>
      <c r="Z61" s="293"/>
    </row>
    <row r="62" spans="1:26" ht="12" customHeight="1">
      <c r="A62" s="353"/>
      <c r="B62" s="10" t="s">
        <v>25</v>
      </c>
      <c r="C62" s="93">
        <f t="shared" ref="C62:R62" si="15">SUM(C52,C60)</f>
        <v>577</v>
      </c>
      <c r="D62" s="94">
        <f t="shared" si="15"/>
        <v>524</v>
      </c>
      <c r="E62" s="94">
        <f t="shared" si="15"/>
        <v>387</v>
      </c>
      <c r="F62" s="94">
        <f t="shared" si="15"/>
        <v>333</v>
      </c>
      <c r="G62" s="94">
        <f t="shared" si="15"/>
        <v>194</v>
      </c>
      <c r="H62" s="94">
        <f t="shared" si="15"/>
        <v>163</v>
      </c>
      <c r="I62" s="94">
        <f t="shared" si="15"/>
        <v>122</v>
      </c>
      <c r="J62" s="94">
        <f t="shared" si="15"/>
        <v>116</v>
      </c>
      <c r="K62" s="94">
        <f t="shared" si="15"/>
        <v>206</v>
      </c>
      <c r="L62" s="94">
        <f t="shared" si="15"/>
        <v>136</v>
      </c>
      <c r="M62" s="94">
        <f t="shared" si="15"/>
        <v>133</v>
      </c>
      <c r="N62" s="94">
        <f t="shared" si="15"/>
        <v>72</v>
      </c>
      <c r="O62" s="94">
        <f t="shared" si="15"/>
        <v>174</v>
      </c>
      <c r="P62" s="94">
        <f t="shared" si="15"/>
        <v>108</v>
      </c>
      <c r="Q62" s="94">
        <f t="shared" si="15"/>
        <v>91</v>
      </c>
      <c r="R62" s="94">
        <f t="shared" si="15"/>
        <v>60</v>
      </c>
      <c r="S62" s="11">
        <f t="shared" si="9"/>
        <v>3396</v>
      </c>
      <c r="T62" s="293"/>
      <c r="U62" s="374"/>
      <c r="V62" s="293"/>
      <c r="W62" s="293"/>
      <c r="X62" s="293"/>
      <c r="Y62" s="293"/>
      <c r="Z62" s="293"/>
    </row>
    <row r="63" spans="1:26" ht="12" customHeight="1">
      <c r="A63" s="293"/>
      <c r="B63" s="293"/>
      <c r="C63" s="293"/>
      <c r="D63" s="293"/>
      <c r="E63" s="293"/>
      <c r="F63" s="293"/>
      <c r="G63" s="293"/>
      <c r="H63" s="293"/>
      <c r="I63" s="293"/>
      <c r="J63" s="293"/>
      <c r="K63" s="293"/>
      <c r="L63" s="293"/>
      <c r="M63" s="293"/>
      <c r="N63" s="293"/>
      <c r="O63" s="293"/>
      <c r="P63" s="293"/>
      <c r="Q63" s="293"/>
      <c r="R63" s="293"/>
      <c r="S63" s="293"/>
      <c r="T63" s="293"/>
      <c r="U63" s="374"/>
      <c r="V63" s="293"/>
      <c r="W63" s="293"/>
      <c r="X63" s="293"/>
      <c r="Y63" s="293"/>
      <c r="Z63" s="293"/>
    </row>
    <row r="64" spans="1:26" ht="12" customHeight="1">
      <c r="A64" s="349" t="s">
        <v>188</v>
      </c>
      <c r="B64" s="346"/>
      <c r="C64" s="346"/>
      <c r="D64" s="346"/>
      <c r="E64" s="346"/>
      <c r="F64" s="346"/>
      <c r="G64" s="346"/>
      <c r="H64" s="346"/>
      <c r="I64" s="346"/>
      <c r="J64" s="346"/>
      <c r="K64" s="346"/>
      <c r="L64" s="346"/>
      <c r="M64" s="346"/>
      <c r="N64" s="346"/>
      <c r="O64" s="346"/>
      <c r="P64" s="346"/>
      <c r="Q64" s="346"/>
      <c r="R64" s="346"/>
      <c r="S64" s="346"/>
      <c r="T64" s="293"/>
      <c r="U64" s="374"/>
      <c r="V64" s="293"/>
      <c r="W64" s="293"/>
      <c r="X64" s="293"/>
      <c r="Y64" s="293"/>
      <c r="Z64" s="293"/>
    </row>
    <row r="65" spans="1:26" ht="12" customHeight="1">
      <c r="A65" s="293"/>
      <c r="B65" s="293"/>
      <c r="C65" s="293"/>
      <c r="D65" s="293"/>
      <c r="E65" s="293"/>
      <c r="F65" s="293"/>
      <c r="G65" s="293"/>
      <c r="H65" s="293"/>
      <c r="I65" s="293"/>
      <c r="J65" s="293"/>
      <c r="K65" s="293"/>
      <c r="L65" s="293"/>
      <c r="M65" s="293"/>
      <c r="N65" s="293"/>
      <c r="O65" s="293"/>
      <c r="P65" s="293"/>
      <c r="Q65" s="293"/>
      <c r="R65" s="293"/>
      <c r="S65" s="293"/>
      <c r="T65" s="293"/>
      <c r="U65" s="374"/>
      <c r="V65" s="293"/>
      <c r="W65" s="293"/>
      <c r="X65" s="293"/>
      <c r="Y65" s="293"/>
      <c r="Z65" s="293"/>
    </row>
    <row r="66" spans="1:26" ht="12" customHeight="1">
      <c r="A66" s="293"/>
      <c r="B66" s="293"/>
      <c r="C66" s="293"/>
      <c r="D66" s="293"/>
      <c r="E66" s="293"/>
      <c r="F66" s="293"/>
      <c r="G66" s="293"/>
      <c r="H66" s="293"/>
      <c r="I66" s="293"/>
      <c r="J66" s="293"/>
      <c r="K66" s="293"/>
      <c r="L66" s="293"/>
      <c r="M66" s="293"/>
      <c r="N66" s="293"/>
      <c r="O66" s="293"/>
      <c r="P66" s="293"/>
      <c r="Q66" s="293"/>
      <c r="R66" s="293"/>
      <c r="S66" s="293"/>
      <c r="T66" s="293"/>
      <c r="U66" s="374"/>
      <c r="V66" s="293"/>
      <c r="W66" s="293"/>
      <c r="X66" s="293"/>
      <c r="Y66" s="293"/>
      <c r="Z66" s="293"/>
    </row>
    <row r="67" spans="1:26" ht="12" customHeight="1">
      <c r="A67" s="293"/>
      <c r="B67" s="293"/>
      <c r="C67" s="293"/>
      <c r="D67" s="293"/>
      <c r="E67" s="293"/>
      <c r="F67" s="293"/>
      <c r="G67" s="293"/>
      <c r="H67" s="293"/>
      <c r="I67" s="293"/>
      <c r="J67" s="293"/>
      <c r="K67" s="293"/>
      <c r="L67" s="293"/>
      <c r="M67" s="293"/>
      <c r="N67" s="293"/>
      <c r="O67" s="293"/>
      <c r="P67" s="293"/>
      <c r="Q67" s="293"/>
      <c r="R67" s="293"/>
      <c r="S67" s="293"/>
      <c r="T67" s="293"/>
      <c r="U67" s="374"/>
      <c r="V67" s="293"/>
      <c r="W67" s="293"/>
      <c r="X67" s="293"/>
      <c r="Y67" s="293"/>
      <c r="Z67" s="293"/>
    </row>
    <row r="68" spans="1:26" ht="12" customHeight="1">
      <c r="A68" s="293"/>
      <c r="B68" s="293"/>
      <c r="C68" s="293"/>
      <c r="D68" s="293"/>
      <c r="E68" s="293"/>
      <c r="F68" s="293"/>
      <c r="G68" s="293"/>
      <c r="H68" s="293"/>
      <c r="I68" s="293"/>
      <c r="J68" s="293"/>
      <c r="K68" s="293"/>
      <c r="L68" s="293"/>
      <c r="M68" s="293"/>
      <c r="N68" s="293"/>
      <c r="O68" s="293"/>
      <c r="P68" s="293"/>
      <c r="Q68" s="293"/>
      <c r="R68" s="293"/>
      <c r="S68" s="293"/>
      <c r="T68" s="293"/>
      <c r="U68" s="374"/>
      <c r="V68" s="293"/>
      <c r="W68" s="293"/>
      <c r="X68" s="293"/>
      <c r="Y68" s="293"/>
      <c r="Z68" s="293"/>
    </row>
    <row r="69" spans="1:26" ht="12" customHeight="1">
      <c r="A69" s="293"/>
      <c r="B69" s="293"/>
      <c r="C69" s="293"/>
      <c r="D69" s="293"/>
      <c r="E69" s="293"/>
      <c r="F69" s="293"/>
      <c r="G69" s="293"/>
      <c r="H69" s="293"/>
      <c r="I69" s="293"/>
      <c r="J69" s="293"/>
      <c r="K69" s="293"/>
      <c r="L69" s="293"/>
      <c r="M69" s="293"/>
      <c r="N69" s="293"/>
      <c r="O69" s="293"/>
      <c r="P69" s="293"/>
      <c r="Q69" s="293"/>
      <c r="R69" s="293"/>
      <c r="S69" s="293"/>
      <c r="T69" s="293"/>
      <c r="U69" s="374"/>
      <c r="V69" s="293"/>
      <c r="W69" s="293"/>
      <c r="X69" s="293"/>
      <c r="Y69" s="293"/>
      <c r="Z69" s="293"/>
    </row>
    <row r="70" spans="1:26" ht="12" customHeight="1">
      <c r="A70" s="293"/>
      <c r="B70" s="293"/>
      <c r="C70" s="293"/>
      <c r="D70" s="293"/>
      <c r="E70" s="293"/>
      <c r="F70" s="293"/>
      <c r="G70" s="293"/>
      <c r="H70" s="293"/>
      <c r="I70" s="293"/>
      <c r="J70" s="293"/>
      <c r="K70" s="293"/>
      <c r="L70" s="293"/>
      <c r="M70" s="293"/>
      <c r="N70" s="293"/>
      <c r="O70" s="293"/>
      <c r="P70" s="293"/>
      <c r="Q70" s="293"/>
      <c r="R70" s="293"/>
      <c r="S70" s="293"/>
      <c r="T70" s="293"/>
      <c r="U70" s="374"/>
      <c r="V70" s="293"/>
      <c r="W70" s="293"/>
      <c r="X70" s="293"/>
      <c r="Y70" s="293"/>
      <c r="Z70" s="293"/>
    </row>
    <row r="71" spans="1:26" ht="12" customHeight="1">
      <c r="A71" s="293"/>
      <c r="B71" s="293"/>
      <c r="C71" s="293"/>
      <c r="D71" s="293"/>
      <c r="E71" s="293"/>
      <c r="F71" s="293"/>
      <c r="G71" s="293"/>
      <c r="H71" s="293"/>
      <c r="I71" s="293"/>
      <c r="J71" s="293"/>
      <c r="K71" s="293"/>
      <c r="L71" s="293"/>
      <c r="M71" s="293"/>
      <c r="N71" s="293"/>
      <c r="O71" s="293"/>
      <c r="P71" s="293"/>
      <c r="Q71" s="293"/>
      <c r="R71" s="293"/>
      <c r="S71" s="293"/>
      <c r="T71" s="293"/>
      <c r="U71" s="374"/>
      <c r="V71" s="293"/>
      <c r="W71" s="293"/>
      <c r="X71" s="293"/>
      <c r="Y71" s="293"/>
      <c r="Z71" s="293"/>
    </row>
    <row r="72" spans="1:26" ht="12" customHeight="1">
      <c r="A72" s="293"/>
      <c r="B72" s="293"/>
      <c r="C72" s="293"/>
      <c r="D72" s="293"/>
      <c r="E72" s="293"/>
      <c r="F72" s="293"/>
      <c r="G72" s="293"/>
      <c r="H72" s="293"/>
      <c r="I72" s="293"/>
      <c r="J72" s="293"/>
      <c r="K72" s="293"/>
      <c r="L72" s="293"/>
      <c r="M72" s="293"/>
      <c r="N72" s="293"/>
      <c r="O72" s="293"/>
      <c r="P72" s="293"/>
      <c r="Q72" s="293"/>
      <c r="R72" s="293"/>
      <c r="S72" s="293"/>
      <c r="T72" s="293"/>
      <c r="U72" s="374"/>
      <c r="V72" s="293"/>
      <c r="W72" s="293"/>
      <c r="X72" s="293"/>
      <c r="Y72" s="293"/>
      <c r="Z72" s="293"/>
    </row>
    <row r="73" spans="1:26" ht="12" customHeight="1">
      <c r="A73" s="293"/>
      <c r="B73" s="293"/>
      <c r="C73" s="293"/>
      <c r="D73" s="293"/>
      <c r="E73" s="293"/>
      <c r="F73" s="293"/>
      <c r="G73" s="293"/>
      <c r="H73" s="293"/>
      <c r="I73" s="293"/>
      <c r="J73" s="293"/>
      <c r="K73" s="293"/>
      <c r="L73" s="293"/>
      <c r="M73" s="293"/>
      <c r="N73" s="293"/>
      <c r="O73" s="293"/>
      <c r="P73" s="293"/>
      <c r="Q73" s="293"/>
      <c r="R73" s="293"/>
      <c r="S73" s="293"/>
      <c r="T73" s="293"/>
      <c r="U73" s="374"/>
      <c r="V73" s="293"/>
      <c r="W73" s="293"/>
      <c r="X73" s="293"/>
      <c r="Y73" s="293"/>
      <c r="Z73" s="293"/>
    </row>
    <row r="74" spans="1:26" ht="12" customHeight="1">
      <c r="A74" s="293"/>
      <c r="B74" s="293"/>
      <c r="C74" s="293"/>
      <c r="D74" s="293"/>
      <c r="E74" s="293"/>
      <c r="F74" s="293"/>
      <c r="G74" s="293"/>
      <c r="H74" s="293"/>
      <c r="I74" s="293"/>
      <c r="J74" s="293"/>
      <c r="K74" s="293"/>
      <c r="L74" s="293"/>
      <c r="M74" s="293"/>
      <c r="N74" s="293"/>
      <c r="O74" s="293"/>
      <c r="P74" s="293"/>
      <c r="Q74" s="293"/>
      <c r="R74" s="293"/>
      <c r="S74" s="293"/>
      <c r="T74" s="293"/>
      <c r="U74" s="374"/>
      <c r="V74" s="293"/>
      <c r="W74" s="293"/>
      <c r="X74" s="293"/>
      <c r="Y74" s="293"/>
      <c r="Z74" s="293"/>
    </row>
    <row r="75" spans="1:26" ht="12" customHeight="1">
      <c r="A75" s="293"/>
      <c r="B75" s="293"/>
      <c r="C75" s="293"/>
      <c r="D75" s="293"/>
      <c r="E75" s="293"/>
      <c r="F75" s="293"/>
      <c r="G75" s="293"/>
      <c r="H75" s="293"/>
      <c r="I75" s="293"/>
      <c r="J75" s="293"/>
      <c r="K75" s="293"/>
      <c r="L75" s="293"/>
      <c r="M75" s="293"/>
      <c r="N75" s="293"/>
      <c r="O75" s="293"/>
      <c r="P75" s="293"/>
      <c r="Q75" s="293"/>
      <c r="R75" s="293"/>
      <c r="S75" s="293"/>
      <c r="T75" s="293"/>
      <c r="U75" s="374"/>
      <c r="V75" s="293"/>
      <c r="W75" s="293"/>
      <c r="X75" s="293"/>
      <c r="Y75" s="293"/>
      <c r="Z75" s="293"/>
    </row>
    <row r="76" spans="1:26" ht="12" customHeight="1">
      <c r="A76" s="293"/>
      <c r="B76" s="293"/>
      <c r="C76" s="293"/>
      <c r="D76" s="293"/>
      <c r="E76" s="293"/>
      <c r="F76" s="293"/>
      <c r="G76" s="293"/>
      <c r="H76" s="293"/>
      <c r="I76" s="293"/>
      <c r="J76" s="293"/>
      <c r="K76" s="293"/>
      <c r="L76" s="293"/>
      <c r="M76" s="293"/>
      <c r="N76" s="293"/>
      <c r="O76" s="293"/>
      <c r="P76" s="293"/>
      <c r="Q76" s="293"/>
      <c r="R76" s="293"/>
      <c r="S76" s="293"/>
      <c r="T76" s="293"/>
      <c r="U76" s="374"/>
      <c r="V76" s="293"/>
      <c r="W76" s="293"/>
      <c r="X76" s="293"/>
      <c r="Y76" s="293"/>
      <c r="Z76" s="293"/>
    </row>
    <row r="77" spans="1:26" ht="12" customHeight="1">
      <c r="A77" s="293"/>
      <c r="B77" s="293"/>
      <c r="C77" s="293"/>
      <c r="D77" s="293"/>
      <c r="E77" s="293"/>
      <c r="F77" s="293"/>
      <c r="G77" s="293"/>
      <c r="H77" s="293"/>
      <c r="I77" s="293"/>
      <c r="J77" s="293"/>
      <c r="K77" s="293"/>
      <c r="L77" s="293"/>
      <c r="M77" s="293"/>
      <c r="N77" s="293"/>
      <c r="O77" s="293"/>
      <c r="P77" s="293"/>
      <c r="Q77" s="293"/>
      <c r="R77" s="293"/>
      <c r="S77" s="293"/>
      <c r="T77" s="293"/>
      <c r="U77" s="374"/>
      <c r="V77" s="293"/>
      <c r="W77" s="293"/>
      <c r="X77" s="293"/>
      <c r="Y77" s="293"/>
      <c r="Z77" s="293"/>
    </row>
    <row r="78" spans="1:26" ht="12" customHeight="1">
      <c r="A78" s="293"/>
      <c r="B78" s="293"/>
      <c r="C78" s="293"/>
      <c r="D78" s="293"/>
      <c r="E78" s="293"/>
      <c r="F78" s="293"/>
      <c r="G78" s="293"/>
      <c r="H78" s="293"/>
      <c r="I78" s="293"/>
      <c r="J78" s="293"/>
      <c r="K78" s="293"/>
      <c r="L78" s="293"/>
      <c r="M78" s="293"/>
      <c r="N78" s="293"/>
      <c r="O78" s="293"/>
      <c r="P78" s="293"/>
      <c r="Q78" s="293"/>
      <c r="R78" s="293"/>
      <c r="S78" s="293"/>
      <c r="T78" s="293"/>
      <c r="U78" s="374"/>
      <c r="V78" s="293"/>
      <c r="W78" s="293"/>
      <c r="X78" s="293"/>
      <c r="Y78" s="293"/>
      <c r="Z78" s="293"/>
    </row>
    <row r="79" spans="1:26" ht="12" customHeight="1">
      <c r="A79" s="293"/>
      <c r="B79" s="293"/>
      <c r="C79" s="293"/>
      <c r="D79" s="293"/>
      <c r="E79" s="293"/>
      <c r="F79" s="293"/>
      <c r="G79" s="293"/>
      <c r="H79" s="293"/>
      <c r="I79" s="293"/>
      <c r="J79" s="293"/>
      <c r="K79" s="293"/>
      <c r="L79" s="293"/>
      <c r="M79" s="293"/>
      <c r="N79" s="293"/>
      <c r="O79" s="293"/>
      <c r="P79" s="293"/>
      <c r="Q79" s="293"/>
      <c r="R79" s="293"/>
      <c r="S79" s="293"/>
      <c r="T79" s="293"/>
      <c r="U79" s="374"/>
      <c r="V79" s="293"/>
      <c r="W79" s="293"/>
      <c r="X79" s="293"/>
      <c r="Y79" s="293"/>
      <c r="Z79" s="293"/>
    </row>
    <row r="80" spans="1:26" ht="12" customHeight="1">
      <c r="A80" s="293"/>
      <c r="B80" s="293"/>
      <c r="C80" s="293"/>
      <c r="D80" s="293"/>
      <c r="E80" s="293"/>
      <c r="F80" s="293"/>
      <c r="G80" s="293"/>
      <c r="H80" s="293"/>
      <c r="I80" s="293"/>
      <c r="J80" s="293"/>
      <c r="K80" s="293"/>
      <c r="L80" s="293"/>
      <c r="M80" s="293"/>
      <c r="N80" s="293"/>
      <c r="O80" s="293"/>
      <c r="P80" s="293"/>
      <c r="Q80" s="293"/>
      <c r="R80" s="293"/>
      <c r="S80" s="293"/>
      <c r="T80" s="293"/>
      <c r="U80" s="374"/>
      <c r="V80" s="293"/>
      <c r="W80" s="293"/>
      <c r="X80" s="293"/>
      <c r="Y80" s="293"/>
      <c r="Z80" s="293"/>
    </row>
    <row r="81" spans="1:26" ht="12" customHeight="1">
      <c r="A81" s="293"/>
      <c r="B81" s="293"/>
      <c r="C81" s="293"/>
      <c r="D81" s="293"/>
      <c r="E81" s="293"/>
      <c r="F81" s="293"/>
      <c r="G81" s="293"/>
      <c r="H81" s="293"/>
      <c r="I81" s="293"/>
      <c r="J81" s="293"/>
      <c r="K81" s="293"/>
      <c r="L81" s="293"/>
      <c r="M81" s="293"/>
      <c r="N81" s="293"/>
      <c r="O81" s="293"/>
      <c r="P81" s="293"/>
      <c r="Q81" s="293"/>
      <c r="R81" s="293"/>
      <c r="S81" s="293"/>
      <c r="T81" s="293"/>
      <c r="U81" s="374"/>
      <c r="V81" s="293"/>
      <c r="W81" s="293"/>
      <c r="X81" s="293"/>
      <c r="Y81" s="293"/>
      <c r="Z81" s="293"/>
    </row>
    <row r="82" spans="1:26" ht="12" customHeight="1">
      <c r="A82" s="293"/>
      <c r="B82" s="293"/>
      <c r="C82" s="293"/>
      <c r="D82" s="293"/>
      <c r="E82" s="293"/>
      <c r="F82" s="293"/>
      <c r="G82" s="293"/>
      <c r="H82" s="293"/>
      <c r="I82" s="293"/>
      <c r="J82" s="293"/>
      <c r="K82" s="293"/>
      <c r="L82" s="293"/>
      <c r="M82" s="293"/>
      <c r="N82" s="293"/>
      <c r="O82" s="293"/>
      <c r="P82" s="293"/>
      <c r="Q82" s="293"/>
      <c r="R82" s="293"/>
      <c r="S82" s="293"/>
      <c r="T82" s="293"/>
      <c r="U82" s="374"/>
      <c r="V82" s="293"/>
      <c r="W82" s="293"/>
      <c r="X82" s="293"/>
      <c r="Y82" s="293"/>
      <c r="Z82" s="293"/>
    </row>
    <row r="83" spans="1:26" ht="12" customHeight="1">
      <c r="A83" s="293"/>
      <c r="B83" s="293"/>
      <c r="C83" s="293"/>
      <c r="D83" s="293"/>
      <c r="E83" s="293"/>
      <c r="F83" s="293"/>
      <c r="G83" s="293"/>
      <c r="H83" s="293"/>
      <c r="I83" s="293"/>
      <c r="J83" s="293"/>
      <c r="K83" s="293"/>
      <c r="L83" s="293"/>
      <c r="M83" s="293"/>
      <c r="N83" s="293"/>
      <c r="O83" s="293"/>
      <c r="P83" s="293"/>
      <c r="Q83" s="293"/>
      <c r="R83" s="293"/>
      <c r="S83" s="293"/>
      <c r="T83" s="293"/>
      <c r="U83" s="374"/>
      <c r="V83" s="293"/>
      <c r="W83" s="293"/>
      <c r="X83" s="293"/>
      <c r="Y83" s="293"/>
      <c r="Z83" s="293"/>
    </row>
    <row r="84" spans="1:26" ht="12" customHeight="1">
      <c r="A84" s="293"/>
      <c r="B84" s="293"/>
      <c r="C84" s="293"/>
      <c r="D84" s="293"/>
      <c r="E84" s="293"/>
      <c r="F84" s="293"/>
      <c r="G84" s="293"/>
      <c r="H84" s="293"/>
      <c r="I84" s="293"/>
      <c r="J84" s="293"/>
      <c r="K84" s="293"/>
      <c r="L84" s="293"/>
      <c r="M84" s="293"/>
      <c r="N84" s="293"/>
      <c r="O84" s="293"/>
      <c r="P84" s="293"/>
      <c r="Q84" s="293"/>
      <c r="R84" s="293"/>
      <c r="S84" s="293"/>
      <c r="T84" s="293"/>
      <c r="U84" s="374"/>
      <c r="V84" s="293"/>
      <c r="W84" s="293"/>
      <c r="X84" s="293"/>
      <c r="Y84" s="293"/>
      <c r="Z84" s="293"/>
    </row>
    <row r="85" spans="1:26" ht="12" customHeight="1">
      <c r="A85" s="293"/>
      <c r="B85" s="293"/>
      <c r="C85" s="293"/>
      <c r="D85" s="293"/>
      <c r="E85" s="293"/>
      <c r="F85" s="293"/>
      <c r="G85" s="293"/>
      <c r="H85" s="293"/>
      <c r="I85" s="293"/>
      <c r="J85" s="293"/>
      <c r="K85" s="293"/>
      <c r="L85" s="293"/>
      <c r="M85" s="293"/>
      <c r="N85" s="293"/>
      <c r="O85" s="293"/>
      <c r="P85" s="293"/>
      <c r="Q85" s="293"/>
      <c r="R85" s="293"/>
      <c r="S85" s="293"/>
      <c r="T85" s="293"/>
      <c r="U85" s="374"/>
      <c r="V85" s="293"/>
      <c r="W85" s="293"/>
      <c r="X85" s="293"/>
      <c r="Y85" s="293"/>
      <c r="Z85" s="293"/>
    </row>
    <row r="86" spans="1:26" ht="12" customHeight="1">
      <c r="A86" s="293"/>
      <c r="B86" s="293"/>
      <c r="C86" s="293"/>
      <c r="D86" s="293"/>
      <c r="E86" s="293"/>
      <c r="F86" s="293"/>
      <c r="G86" s="293"/>
      <c r="H86" s="293"/>
      <c r="I86" s="293"/>
      <c r="J86" s="293"/>
      <c r="K86" s="293"/>
      <c r="L86" s="293"/>
      <c r="M86" s="293"/>
      <c r="N86" s="293"/>
      <c r="O86" s="293"/>
      <c r="P86" s="293"/>
      <c r="Q86" s="293"/>
      <c r="R86" s="293"/>
      <c r="S86" s="293"/>
      <c r="T86" s="293"/>
      <c r="U86" s="374"/>
      <c r="V86" s="293"/>
      <c r="W86" s="293"/>
      <c r="X86" s="293"/>
      <c r="Y86" s="293"/>
      <c r="Z86" s="293"/>
    </row>
    <row r="87" spans="1:26" ht="12" customHeight="1">
      <c r="A87" s="293"/>
      <c r="B87" s="293"/>
      <c r="C87" s="293"/>
      <c r="D87" s="293"/>
      <c r="E87" s="293"/>
      <c r="F87" s="293"/>
      <c r="G87" s="293"/>
      <c r="H87" s="293"/>
      <c r="I87" s="293"/>
      <c r="J87" s="293"/>
      <c r="K87" s="293"/>
      <c r="L87" s="293"/>
      <c r="M87" s="293"/>
      <c r="N87" s="293"/>
      <c r="O87" s="293"/>
      <c r="P87" s="293"/>
      <c r="Q87" s="293"/>
      <c r="R87" s="293"/>
      <c r="S87" s="293"/>
      <c r="T87" s="293"/>
      <c r="U87" s="374"/>
      <c r="V87" s="293"/>
      <c r="W87" s="293"/>
      <c r="X87" s="293"/>
      <c r="Y87" s="293"/>
      <c r="Z87" s="293"/>
    </row>
    <row r="88" spans="1:26" ht="12" customHeight="1">
      <c r="A88" s="293"/>
      <c r="B88" s="293"/>
      <c r="C88" s="293"/>
      <c r="D88" s="293"/>
      <c r="E88" s="293"/>
      <c r="F88" s="293"/>
      <c r="G88" s="293"/>
      <c r="H88" s="293"/>
      <c r="I88" s="293"/>
      <c r="J88" s="293"/>
      <c r="K88" s="293"/>
      <c r="L88" s="293"/>
      <c r="M88" s="293"/>
      <c r="N88" s="293"/>
      <c r="O88" s="293"/>
      <c r="P88" s="293"/>
      <c r="Q88" s="293"/>
      <c r="R88" s="293"/>
      <c r="S88" s="293"/>
      <c r="T88" s="293"/>
      <c r="U88" s="374"/>
      <c r="V88" s="293"/>
      <c r="W88" s="293"/>
      <c r="X88" s="293"/>
      <c r="Y88" s="293"/>
      <c r="Z88" s="293"/>
    </row>
    <row r="89" spans="1:26" ht="12" customHeight="1">
      <c r="A89" s="293"/>
      <c r="B89" s="293"/>
      <c r="C89" s="293"/>
      <c r="D89" s="293"/>
      <c r="E89" s="293"/>
      <c r="F89" s="293"/>
      <c r="G89" s="293"/>
      <c r="H89" s="293"/>
      <c r="I89" s="293"/>
      <c r="J89" s="293"/>
      <c r="K89" s="293"/>
      <c r="L89" s="293"/>
      <c r="M89" s="293"/>
      <c r="N89" s="293"/>
      <c r="O89" s="293"/>
      <c r="P89" s="293"/>
      <c r="Q89" s="293"/>
      <c r="R89" s="293"/>
      <c r="S89" s="293"/>
      <c r="T89" s="293"/>
      <c r="U89" s="374"/>
      <c r="V89" s="293"/>
      <c r="W89" s="293"/>
      <c r="X89" s="293"/>
      <c r="Y89" s="293"/>
      <c r="Z89" s="293"/>
    </row>
    <row r="90" spans="1:26" ht="12" customHeight="1">
      <c r="A90" s="293"/>
      <c r="B90" s="293"/>
      <c r="C90" s="293"/>
      <c r="D90" s="293"/>
      <c r="E90" s="293"/>
      <c r="F90" s="293"/>
      <c r="G90" s="293"/>
      <c r="H90" s="293"/>
      <c r="I90" s="293"/>
      <c r="J90" s="293"/>
      <c r="K90" s="293"/>
      <c r="L90" s="293"/>
      <c r="M90" s="293"/>
      <c r="N90" s="293"/>
      <c r="O90" s="293"/>
      <c r="P90" s="293"/>
      <c r="Q90" s="293"/>
      <c r="R90" s="293"/>
      <c r="S90" s="293"/>
      <c r="T90" s="293"/>
      <c r="U90" s="374"/>
      <c r="V90" s="293"/>
      <c r="W90" s="293"/>
      <c r="X90" s="293"/>
      <c r="Y90" s="293"/>
      <c r="Z90" s="293"/>
    </row>
    <row r="91" spans="1:26" ht="12" customHeight="1">
      <c r="A91" s="293"/>
      <c r="B91" s="293"/>
      <c r="C91" s="293"/>
      <c r="D91" s="293"/>
      <c r="E91" s="293"/>
      <c r="F91" s="293"/>
      <c r="G91" s="293"/>
      <c r="H91" s="293"/>
      <c r="I91" s="293"/>
      <c r="J91" s="293"/>
      <c r="K91" s="293"/>
      <c r="L91" s="293"/>
      <c r="M91" s="293"/>
      <c r="N91" s="293"/>
      <c r="O91" s="293"/>
      <c r="P91" s="293"/>
      <c r="Q91" s="293"/>
      <c r="R91" s="293"/>
      <c r="S91" s="293"/>
      <c r="T91" s="293"/>
      <c r="U91" s="374"/>
      <c r="V91" s="293"/>
      <c r="W91" s="293"/>
      <c r="X91" s="293"/>
      <c r="Y91" s="293"/>
      <c r="Z91" s="293"/>
    </row>
    <row r="92" spans="1:26" ht="12" customHeight="1">
      <c r="A92" s="293"/>
      <c r="B92" s="293"/>
      <c r="C92" s="293"/>
      <c r="D92" s="293"/>
      <c r="E92" s="293"/>
      <c r="F92" s="293"/>
      <c r="G92" s="293"/>
      <c r="H92" s="293"/>
      <c r="I92" s="293"/>
      <c r="J92" s="293"/>
      <c r="K92" s="293"/>
      <c r="L92" s="293"/>
      <c r="M92" s="293"/>
      <c r="N92" s="293"/>
      <c r="O92" s="293"/>
      <c r="P92" s="293"/>
      <c r="Q92" s="293"/>
      <c r="R92" s="293"/>
      <c r="S92" s="293"/>
      <c r="T92" s="293"/>
      <c r="U92" s="374"/>
      <c r="V92" s="293"/>
      <c r="W92" s="293"/>
      <c r="X92" s="293"/>
      <c r="Y92" s="293"/>
      <c r="Z92" s="293"/>
    </row>
    <row r="93" spans="1:26" ht="12" customHeight="1">
      <c r="A93" s="293"/>
      <c r="B93" s="293"/>
      <c r="C93" s="293"/>
      <c r="D93" s="293"/>
      <c r="E93" s="293"/>
      <c r="F93" s="293"/>
      <c r="G93" s="293"/>
      <c r="H93" s="293"/>
      <c r="I93" s="293"/>
      <c r="J93" s="293"/>
      <c r="K93" s="293"/>
      <c r="L93" s="293"/>
      <c r="M93" s="293"/>
      <c r="N93" s="293"/>
      <c r="O93" s="293"/>
      <c r="P93" s="293"/>
      <c r="Q93" s="293"/>
      <c r="R93" s="293"/>
      <c r="S93" s="293"/>
      <c r="T93" s="293"/>
      <c r="U93" s="374"/>
      <c r="V93" s="293"/>
      <c r="W93" s="293"/>
      <c r="X93" s="293"/>
      <c r="Y93" s="293"/>
      <c r="Z93" s="293"/>
    </row>
    <row r="94" spans="1:26" ht="12" customHeight="1">
      <c r="A94" s="293"/>
      <c r="B94" s="293"/>
      <c r="C94" s="293"/>
      <c r="D94" s="293"/>
      <c r="E94" s="293"/>
      <c r="F94" s="293"/>
      <c r="G94" s="293"/>
      <c r="H94" s="293"/>
      <c r="I94" s="293"/>
      <c r="J94" s="293"/>
      <c r="K94" s="293"/>
      <c r="L94" s="293"/>
      <c r="M94" s="293"/>
      <c r="N94" s="293"/>
      <c r="O94" s="293"/>
      <c r="P94" s="293"/>
      <c r="Q94" s="293"/>
      <c r="R94" s="293"/>
      <c r="S94" s="293"/>
      <c r="T94" s="293"/>
      <c r="U94" s="374"/>
      <c r="V94" s="293"/>
      <c r="W94" s="293"/>
      <c r="X94" s="293"/>
      <c r="Y94" s="293"/>
      <c r="Z94" s="293"/>
    </row>
    <row r="95" spans="1:26" ht="12" customHeight="1">
      <c r="A95" s="293"/>
      <c r="B95" s="293"/>
      <c r="C95" s="293"/>
      <c r="D95" s="293"/>
      <c r="E95" s="293"/>
      <c r="F95" s="293"/>
      <c r="G95" s="293"/>
      <c r="H95" s="293"/>
      <c r="I95" s="293"/>
      <c r="J95" s="293"/>
      <c r="K95" s="293"/>
      <c r="L95" s="293"/>
      <c r="M95" s="293"/>
      <c r="N95" s="293"/>
      <c r="O95" s="293"/>
      <c r="P95" s="293"/>
      <c r="Q95" s="293"/>
      <c r="R95" s="293"/>
      <c r="S95" s="293"/>
      <c r="T95" s="293"/>
      <c r="U95" s="374"/>
      <c r="V95" s="293"/>
      <c r="W95" s="293"/>
      <c r="X95" s="293"/>
      <c r="Y95" s="293"/>
      <c r="Z95" s="293"/>
    </row>
    <row r="96" spans="1:26" ht="12" customHeight="1">
      <c r="A96" s="293"/>
      <c r="B96" s="293"/>
      <c r="C96" s="293"/>
      <c r="D96" s="293"/>
      <c r="E96" s="293"/>
      <c r="F96" s="293"/>
      <c r="G96" s="293"/>
      <c r="H96" s="293"/>
      <c r="I96" s="293"/>
      <c r="J96" s="293"/>
      <c r="K96" s="293"/>
      <c r="L96" s="293"/>
      <c r="M96" s="293"/>
      <c r="N96" s="293"/>
      <c r="O96" s="293"/>
      <c r="P96" s="293"/>
      <c r="Q96" s="293"/>
      <c r="R96" s="293"/>
      <c r="S96" s="293"/>
      <c r="T96" s="293"/>
      <c r="U96" s="374"/>
      <c r="V96" s="293"/>
      <c r="W96" s="293"/>
      <c r="X96" s="293"/>
      <c r="Y96" s="293"/>
      <c r="Z96" s="293"/>
    </row>
    <row r="97" spans="1:26" ht="12" customHeight="1">
      <c r="A97" s="293"/>
      <c r="B97" s="293"/>
      <c r="C97" s="293"/>
      <c r="D97" s="293"/>
      <c r="E97" s="293"/>
      <c r="F97" s="293"/>
      <c r="G97" s="293"/>
      <c r="H97" s="293"/>
      <c r="I97" s="293"/>
      <c r="J97" s="293"/>
      <c r="K97" s="293"/>
      <c r="L97" s="293"/>
      <c r="M97" s="293"/>
      <c r="N97" s="293"/>
      <c r="O97" s="293"/>
      <c r="P97" s="293"/>
      <c r="Q97" s="293"/>
      <c r="R97" s="293"/>
      <c r="S97" s="293"/>
      <c r="T97" s="293"/>
      <c r="U97" s="374"/>
      <c r="V97" s="293"/>
      <c r="W97" s="293"/>
      <c r="X97" s="293"/>
      <c r="Y97" s="293"/>
      <c r="Z97" s="293"/>
    </row>
    <row r="98" spans="1:26" ht="12" customHeight="1">
      <c r="A98" s="293"/>
      <c r="B98" s="293"/>
      <c r="C98" s="293"/>
      <c r="D98" s="293"/>
      <c r="E98" s="293"/>
      <c r="F98" s="293"/>
      <c r="G98" s="293"/>
      <c r="H98" s="293"/>
      <c r="I98" s="293"/>
      <c r="J98" s="293"/>
      <c r="K98" s="293"/>
      <c r="L98" s="293"/>
      <c r="M98" s="293"/>
      <c r="N98" s="293"/>
      <c r="O98" s="293"/>
      <c r="P98" s="293"/>
      <c r="Q98" s="293"/>
      <c r="R98" s="293"/>
      <c r="S98" s="293"/>
      <c r="T98" s="293"/>
      <c r="U98" s="374"/>
      <c r="V98" s="293"/>
      <c r="W98" s="293"/>
      <c r="X98" s="293"/>
      <c r="Y98" s="293"/>
      <c r="Z98" s="293"/>
    </row>
    <row r="99" spans="1:26" ht="12" customHeight="1">
      <c r="A99" s="293"/>
      <c r="B99" s="293"/>
      <c r="C99" s="293"/>
      <c r="D99" s="293"/>
      <c r="E99" s="293"/>
      <c r="F99" s="293"/>
      <c r="G99" s="293"/>
      <c r="H99" s="293"/>
      <c r="I99" s="293"/>
      <c r="J99" s="293"/>
      <c r="K99" s="293"/>
      <c r="L99" s="293"/>
      <c r="M99" s="293"/>
      <c r="N99" s="293"/>
      <c r="O99" s="293"/>
      <c r="P99" s="293"/>
      <c r="Q99" s="293"/>
      <c r="R99" s="293"/>
      <c r="S99" s="293"/>
      <c r="T99" s="293"/>
      <c r="U99" s="374"/>
      <c r="V99" s="293"/>
      <c r="W99" s="293"/>
      <c r="X99" s="293"/>
      <c r="Y99" s="293"/>
      <c r="Z99" s="293"/>
    </row>
    <row r="100" spans="1:26" ht="12" customHeight="1">
      <c r="A100" s="293"/>
      <c r="B100" s="293"/>
      <c r="C100" s="293"/>
      <c r="D100" s="293"/>
      <c r="E100" s="293"/>
      <c r="F100" s="293"/>
      <c r="G100" s="293"/>
      <c r="H100" s="293"/>
      <c r="I100" s="293"/>
      <c r="J100" s="293"/>
      <c r="K100" s="293"/>
      <c r="L100" s="293"/>
      <c r="M100" s="293"/>
      <c r="N100" s="293"/>
      <c r="O100" s="293"/>
      <c r="P100" s="293"/>
      <c r="Q100" s="293"/>
      <c r="R100" s="293"/>
      <c r="S100" s="293"/>
      <c r="T100" s="293"/>
      <c r="U100" s="374"/>
      <c r="V100" s="293"/>
      <c r="W100" s="293"/>
      <c r="X100" s="293"/>
      <c r="Y100" s="293"/>
      <c r="Z100" s="293"/>
    </row>
    <row r="101" spans="1:26" ht="12" customHeight="1">
      <c r="A101" s="293"/>
      <c r="B101" s="293"/>
      <c r="C101" s="293"/>
      <c r="D101" s="293"/>
      <c r="E101" s="293"/>
      <c r="F101" s="293"/>
      <c r="G101" s="293"/>
      <c r="H101" s="293"/>
      <c r="I101" s="293"/>
      <c r="J101" s="293"/>
      <c r="K101" s="293"/>
      <c r="L101" s="293"/>
      <c r="M101" s="293"/>
      <c r="N101" s="293"/>
      <c r="O101" s="293"/>
      <c r="P101" s="293"/>
      <c r="Q101" s="293"/>
      <c r="R101" s="293"/>
      <c r="S101" s="293"/>
      <c r="T101" s="293"/>
      <c r="U101" s="374"/>
      <c r="V101" s="293"/>
      <c r="W101" s="293"/>
      <c r="X101" s="293"/>
      <c r="Y101" s="293"/>
      <c r="Z101" s="293"/>
    </row>
    <row r="102" spans="1:26" ht="12" customHeight="1">
      <c r="A102" s="293"/>
      <c r="B102" s="293"/>
      <c r="C102" s="293"/>
      <c r="D102" s="293"/>
      <c r="E102" s="293"/>
      <c r="F102" s="293"/>
      <c r="G102" s="293"/>
      <c r="H102" s="293"/>
      <c r="I102" s="293"/>
      <c r="J102" s="293"/>
      <c r="K102" s="293"/>
      <c r="L102" s="293"/>
      <c r="M102" s="293"/>
      <c r="N102" s="293"/>
      <c r="O102" s="293"/>
      <c r="P102" s="293"/>
      <c r="Q102" s="293"/>
      <c r="R102" s="293"/>
      <c r="S102" s="293"/>
      <c r="T102" s="293"/>
      <c r="U102" s="374"/>
      <c r="V102" s="293"/>
      <c r="W102" s="293"/>
      <c r="X102" s="293"/>
      <c r="Y102" s="293"/>
      <c r="Z102" s="293"/>
    </row>
    <row r="103" spans="1:26" ht="12" customHeight="1">
      <c r="A103" s="293"/>
      <c r="B103" s="293"/>
      <c r="C103" s="293"/>
      <c r="D103" s="293"/>
      <c r="E103" s="293"/>
      <c r="F103" s="293"/>
      <c r="G103" s="293"/>
      <c r="H103" s="293"/>
      <c r="I103" s="293"/>
      <c r="J103" s="293"/>
      <c r="K103" s="293"/>
      <c r="L103" s="293"/>
      <c r="M103" s="293"/>
      <c r="N103" s="293"/>
      <c r="O103" s="293"/>
      <c r="P103" s="293"/>
      <c r="Q103" s="293"/>
      <c r="R103" s="293"/>
      <c r="S103" s="293"/>
      <c r="T103" s="293"/>
      <c r="U103" s="374"/>
      <c r="V103" s="293"/>
      <c r="W103" s="293"/>
      <c r="X103" s="293"/>
      <c r="Y103" s="293"/>
      <c r="Z103" s="293"/>
    </row>
    <row r="104" spans="1:26" ht="12" customHeight="1">
      <c r="A104" s="293"/>
      <c r="B104" s="293"/>
      <c r="C104" s="293"/>
      <c r="D104" s="293"/>
      <c r="E104" s="293"/>
      <c r="F104" s="293"/>
      <c r="G104" s="293"/>
      <c r="H104" s="293"/>
      <c r="I104" s="293"/>
      <c r="J104" s="293"/>
      <c r="K104" s="293"/>
      <c r="L104" s="293"/>
      <c r="M104" s="293"/>
      <c r="N104" s="293"/>
      <c r="O104" s="293"/>
      <c r="P104" s="293"/>
      <c r="Q104" s="293"/>
      <c r="R104" s="293"/>
      <c r="S104" s="293"/>
      <c r="T104" s="293"/>
      <c r="U104" s="374"/>
      <c r="V104" s="293"/>
      <c r="W104" s="293"/>
      <c r="X104" s="293"/>
      <c r="Y104" s="293"/>
      <c r="Z104" s="293"/>
    </row>
    <row r="105" spans="1:26" ht="12" customHeight="1">
      <c r="A105" s="293"/>
      <c r="B105" s="293"/>
      <c r="C105" s="293"/>
      <c r="D105" s="293"/>
      <c r="E105" s="293"/>
      <c r="F105" s="293"/>
      <c r="G105" s="293"/>
      <c r="H105" s="293"/>
      <c r="I105" s="293"/>
      <c r="J105" s="293"/>
      <c r="K105" s="293"/>
      <c r="L105" s="293"/>
      <c r="M105" s="293"/>
      <c r="N105" s="293"/>
      <c r="O105" s="293"/>
      <c r="P105" s="293"/>
      <c r="Q105" s="293"/>
      <c r="R105" s="293"/>
      <c r="S105" s="293"/>
      <c r="T105" s="293"/>
      <c r="U105" s="374"/>
      <c r="V105" s="293"/>
      <c r="W105" s="293"/>
      <c r="X105" s="293"/>
      <c r="Y105" s="293"/>
      <c r="Z105" s="293"/>
    </row>
    <row r="106" spans="1:26" ht="12" customHeight="1">
      <c r="A106" s="293"/>
      <c r="B106" s="293"/>
      <c r="C106" s="293"/>
      <c r="D106" s="293"/>
      <c r="E106" s="293"/>
      <c r="F106" s="293"/>
      <c r="G106" s="293"/>
      <c r="H106" s="293"/>
      <c r="I106" s="293"/>
      <c r="J106" s="293"/>
      <c r="K106" s="293"/>
      <c r="L106" s="293"/>
      <c r="M106" s="293"/>
      <c r="N106" s="293"/>
      <c r="O106" s="293"/>
      <c r="P106" s="293"/>
      <c r="Q106" s="293"/>
      <c r="R106" s="293"/>
      <c r="S106" s="293"/>
      <c r="T106" s="293"/>
      <c r="U106" s="374"/>
      <c r="V106" s="293"/>
      <c r="W106" s="293"/>
      <c r="X106" s="293"/>
      <c r="Y106" s="293"/>
      <c r="Z106" s="293"/>
    </row>
    <row r="107" spans="1:26" ht="12" customHeight="1">
      <c r="A107" s="293"/>
      <c r="B107" s="293"/>
      <c r="C107" s="293"/>
      <c r="D107" s="293"/>
      <c r="E107" s="293"/>
      <c r="F107" s="293"/>
      <c r="G107" s="293"/>
      <c r="H107" s="293"/>
      <c r="I107" s="293"/>
      <c r="J107" s="293"/>
      <c r="K107" s="293"/>
      <c r="L107" s="293"/>
      <c r="M107" s="293"/>
      <c r="N107" s="293"/>
      <c r="O107" s="293"/>
      <c r="P107" s="293"/>
      <c r="Q107" s="293"/>
      <c r="R107" s="293"/>
      <c r="S107" s="293"/>
      <c r="T107" s="293"/>
      <c r="U107" s="374"/>
      <c r="V107" s="293"/>
      <c r="W107" s="293"/>
      <c r="X107" s="293"/>
      <c r="Y107" s="293"/>
      <c r="Z107" s="293"/>
    </row>
    <row r="108" spans="1:26" ht="12" customHeight="1">
      <c r="A108" s="293"/>
      <c r="B108" s="293"/>
      <c r="C108" s="293"/>
      <c r="D108" s="293"/>
      <c r="E108" s="293"/>
      <c r="F108" s="293"/>
      <c r="G108" s="293"/>
      <c r="H108" s="293"/>
      <c r="I108" s="293"/>
      <c r="J108" s="293"/>
      <c r="K108" s="293"/>
      <c r="L108" s="293"/>
      <c r="M108" s="293"/>
      <c r="N108" s="293"/>
      <c r="O108" s="293"/>
      <c r="P108" s="293"/>
      <c r="Q108" s="293"/>
      <c r="R108" s="293"/>
      <c r="S108" s="293"/>
      <c r="T108" s="293"/>
      <c r="U108" s="374"/>
      <c r="V108" s="293"/>
      <c r="W108" s="293"/>
      <c r="X108" s="293"/>
      <c r="Y108" s="293"/>
      <c r="Z108" s="293"/>
    </row>
    <row r="109" spans="1:26" ht="12" customHeight="1">
      <c r="A109" s="293"/>
      <c r="B109" s="293"/>
      <c r="C109" s="293"/>
      <c r="D109" s="293"/>
      <c r="E109" s="293"/>
      <c r="F109" s="293"/>
      <c r="G109" s="293"/>
      <c r="H109" s="293"/>
      <c r="I109" s="293"/>
      <c r="J109" s="293"/>
      <c r="K109" s="293"/>
      <c r="L109" s="293"/>
      <c r="M109" s="293"/>
      <c r="N109" s="293"/>
      <c r="O109" s="293"/>
      <c r="P109" s="293"/>
      <c r="Q109" s="293"/>
      <c r="R109" s="293"/>
      <c r="S109" s="293"/>
      <c r="T109" s="293"/>
      <c r="U109" s="374"/>
      <c r="V109" s="293"/>
      <c r="W109" s="293"/>
      <c r="X109" s="293"/>
      <c r="Y109" s="293"/>
      <c r="Z109" s="293"/>
    </row>
    <row r="110" spans="1:26" ht="12" customHeight="1">
      <c r="A110" s="293"/>
      <c r="B110" s="293"/>
      <c r="C110" s="293"/>
      <c r="D110" s="293"/>
      <c r="E110" s="293"/>
      <c r="F110" s="293"/>
      <c r="G110" s="293"/>
      <c r="H110" s="293"/>
      <c r="I110" s="293"/>
      <c r="J110" s="293"/>
      <c r="K110" s="293"/>
      <c r="L110" s="293"/>
      <c r="M110" s="293"/>
      <c r="N110" s="293"/>
      <c r="O110" s="293"/>
      <c r="P110" s="293"/>
      <c r="Q110" s="293"/>
      <c r="R110" s="293"/>
      <c r="S110" s="293"/>
      <c r="T110" s="293"/>
      <c r="U110" s="374"/>
      <c r="V110" s="293"/>
      <c r="W110" s="293"/>
      <c r="X110" s="293"/>
      <c r="Y110" s="293"/>
      <c r="Z110" s="293"/>
    </row>
    <row r="111" spans="1:26" ht="12" customHeight="1">
      <c r="A111" s="293"/>
      <c r="B111" s="293"/>
      <c r="C111" s="293"/>
      <c r="D111" s="293"/>
      <c r="E111" s="293"/>
      <c r="F111" s="293"/>
      <c r="G111" s="293"/>
      <c r="H111" s="293"/>
      <c r="I111" s="293"/>
      <c r="J111" s="293"/>
      <c r="K111" s="293"/>
      <c r="L111" s="293"/>
      <c r="M111" s="293"/>
      <c r="N111" s="293"/>
      <c r="O111" s="293"/>
      <c r="P111" s="293"/>
      <c r="Q111" s="293"/>
      <c r="R111" s="293"/>
      <c r="S111" s="293"/>
      <c r="T111" s="293"/>
      <c r="U111" s="374"/>
      <c r="V111" s="293"/>
      <c r="W111" s="293"/>
      <c r="X111" s="293"/>
      <c r="Y111" s="293"/>
      <c r="Z111" s="293"/>
    </row>
    <row r="112" spans="1:26" ht="12" customHeight="1">
      <c r="A112" s="293"/>
      <c r="B112" s="293"/>
      <c r="C112" s="293"/>
      <c r="D112" s="293"/>
      <c r="E112" s="293"/>
      <c r="F112" s="293"/>
      <c r="G112" s="293"/>
      <c r="H112" s="293"/>
      <c r="I112" s="293"/>
      <c r="J112" s="293"/>
      <c r="K112" s="293"/>
      <c r="L112" s="293"/>
      <c r="M112" s="293"/>
      <c r="N112" s="293"/>
      <c r="O112" s="293"/>
      <c r="P112" s="293"/>
      <c r="Q112" s="293"/>
      <c r="R112" s="293"/>
      <c r="S112" s="293"/>
      <c r="T112" s="293"/>
      <c r="U112" s="374"/>
      <c r="V112" s="293"/>
      <c r="W112" s="293"/>
      <c r="X112" s="293"/>
      <c r="Y112" s="293"/>
      <c r="Z112" s="293"/>
    </row>
    <row r="113" spans="1:26" ht="12" customHeight="1">
      <c r="A113" s="293"/>
      <c r="B113" s="293"/>
      <c r="C113" s="293"/>
      <c r="D113" s="293"/>
      <c r="E113" s="293"/>
      <c r="F113" s="293"/>
      <c r="G113" s="293"/>
      <c r="H113" s="293"/>
      <c r="I113" s="293"/>
      <c r="J113" s="293"/>
      <c r="K113" s="293"/>
      <c r="L113" s="293"/>
      <c r="M113" s="293"/>
      <c r="N113" s="293"/>
      <c r="O113" s="293"/>
      <c r="P113" s="293"/>
      <c r="Q113" s="293"/>
      <c r="R113" s="293"/>
      <c r="S113" s="293"/>
      <c r="T113" s="293"/>
      <c r="U113" s="374"/>
      <c r="V113" s="293"/>
      <c r="W113" s="293"/>
      <c r="X113" s="293"/>
      <c r="Y113" s="293"/>
      <c r="Z113" s="293"/>
    </row>
    <row r="114" spans="1:26" ht="12" customHeight="1">
      <c r="A114" s="293"/>
      <c r="B114" s="293"/>
      <c r="C114" s="293"/>
      <c r="D114" s="293"/>
      <c r="E114" s="293"/>
      <c r="F114" s="293"/>
      <c r="G114" s="293"/>
      <c r="H114" s="293"/>
      <c r="I114" s="293"/>
      <c r="J114" s="293"/>
      <c r="K114" s="293"/>
      <c r="L114" s="293"/>
      <c r="M114" s="293"/>
      <c r="N114" s="293"/>
      <c r="O114" s="293"/>
      <c r="P114" s="293"/>
      <c r="Q114" s="293"/>
      <c r="R114" s="293"/>
      <c r="S114" s="293"/>
      <c r="T114" s="293"/>
      <c r="U114" s="374"/>
      <c r="V114" s="293"/>
      <c r="W114" s="293"/>
      <c r="X114" s="293"/>
      <c r="Y114" s="293"/>
      <c r="Z114" s="293"/>
    </row>
    <row r="115" spans="1:26" ht="12" customHeight="1">
      <c r="A115" s="293"/>
      <c r="B115" s="293"/>
      <c r="C115" s="293"/>
      <c r="D115" s="293"/>
      <c r="E115" s="293"/>
      <c r="F115" s="293"/>
      <c r="G115" s="293"/>
      <c r="H115" s="293"/>
      <c r="I115" s="293"/>
      <c r="J115" s="293"/>
      <c r="K115" s="293"/>
      <c r="L115" s="293"/>
      <c r="M115" s="293"/>
      <c r="N115" s="293"/>
      <c r="O115" s="293"/>
      <c r="P115" s="293"/>
      <c r="Q115" s="293"/>
      <c r="R115" s="293"/>
      <c r="S115" s="293"/>
      <c r="T115" s="293"/>
      <c r="U115" s="374"/>
      <c r="V115" s="293"/>
      <c r="W115" s="293"/>
      <c r="X115" s="293"/>
      <c r="Y115" s="293"/>
      <c r="Z115" s="293"/>
    </row>
    <row r="116" spans="1:26" ht="12" customHeight="1">
      <c r="A116" s="293"/>
      <c r="B116" s="293"/>
      <c r="C116" s="293"/>
      <c r="D116" s="293"/>
      <c r="E116" s="293"/>
      <c r="F116" s="293"/>
      <c r="G116" s="293"/>
      <c r="H116" s="293"/>
      <c r="I116" s="293"/>
      <c r="J116" s="293"/>
      <c r="K116" s="293"/>
      <c r="L116" s="293"/>
      <c r="M116" s="293"/>
      <c r="N116" s="293"/>
      <c r="O116" s="293"/>
      <c r="P116" s="293"/>
      <c r="Q116" s="293"/>
      <c r="R116" s="293"/>
      <c r="S116" s="293"/>
      <c r="T116" s="293"/>
      <c r="U116" s="374"/>
      <c r="V116" s="293"/>
      <c r="W116" s="293"/>
      <c r="X116" s="293"/>
      <c r="Y116" s="293"/>
      <c r="Z116" s="293"/>
    </row>
    <row r="117" spans="1:26" ht="12" customHeight="1">
      <c r="A117" s="293"/>
      <c r="B117" s="293"/>
      <c r="C117" s="293"/>
      <c r="D117" s="293"/>
      <c r="E117" s="293"/>
      <c r="F117" s="293"/>
      <c r="G117" s="293"/>
      <c r="H117" s="293"/>
      <c r="I117" s="293"/>
      <c r="J117" s="293"/>
      <c r="K117" s="293"/>
      <c r="L117" s="293"/>
      <c r="M117" s="293"/>
      <c r="N117" s="293"/>
      <c r="O117" s="293"/>
      <c r="P117" s="293"/>
      <c r="Q117" s="293"/>
      <c r="R117" s="293"/>
      <c r="S117" s="293"/>
      <c r="T117" s="293"/>
      <c r="U117" s="374"/>
      <c r="V117" s="293"/>
      <c r="W117" s="293"/>
      <c r="X117" s="293"/>
      <c r="Y117" s="293"/>
      <c r="Z117" s="293"/>
    </row>
    <row r="118" spans="1:26" ht="12" customHeight="1">
      <c r="A118" s="293"/>
      <c r="B118" s="293"/>
      <c r="C118" s="293"/>
      <c r="D118" s="293"/>
      <c r="E118" s="293"/>
      <c r="F118" s="293"/>
      <c r="G118" s="293"/>
      <c r="H118" s="293"/>
      <c r="I118" s="293"/>
      <c r="J118" s="293"/>
      <c r="K118" s="293"/>
      <c r="L118" s="293"/>
      <c r="M118" s="293"/>
      <c r="N118" s="293"/>
      <c r="O118" s="293"/>
      <c r="P118" s="293"/>
      <c r="Q118" s="293"/>
      <c r="R118" s="293"/>
      <c r="S118" s="293"/>
      <c r="T118" s="293"/>
      <c r="U118" s="374"/>
      <c r="V118" s="293"/>
      <c r="W118" s="293"/>
      <c r="X118" s="293"/>
      <c r="Y118" s="293"/>
      <c r="Z118" s="293"/>
    </row>
    <row r="119" spans="1:26" ht="12" customHeight="1">
      <c r="A119" s="293"/>
      <c r="B119" s="293"/>
      <c r="C119" s="293"/>
      <c r="D119" s="293"/>
      <c r="E119" s="293"/>
      <c r="F119" s="293"/>
      <c r="G119" s="293"/>
      <c r="H119" s="293"/>
      <c r="I119" s="293"/>
      <c r="J119" s="293"/>
      <c r="K119" s="293"/>
      <c r="L119" s="293"/>
      <c r="M119" s="293"/>
      <c r="N119" s="293"/>
      <c r="O119" s="293"/>
      <c r="P119" s="293"/>
      <c r="Q119" s="293"/>
      <c r="R119" s="293"/>
      <c r="S119" s="293"/>
      <c r="T119" s="293"/>
      <c r="U119" s="374"/>
      <c r="V119" s="293"/>
      <c r="W119" s="293"/>
      <c r="X119" s="293"/>
      <c r="Y119" s="293"/>
      <c r="Z119" s="293"/>
    </row>
    <row r="120" spans="1:26" ht="12" customHeight="1">
      <c r="A120" s="293"/>
      <c r="B120" s="293"/>
      <c r="C120" s="293"/>
      <c r="D120" s="293"/>
      <c r="E120" s="293"/>
      <c r="F120" s="293"/>
      <c r="G120" s="293"/>
      <c r="H120" s="293"/>
      <c r="I120" s="293"/>
      <c r="J120" s="293"/>
      <c r="K120" s="293"/>
      <c r="L120" s="293"/>
      <c r="M120" s="293"/>
      <c r="N120" s="293"/>
      <c r="O120" s="293"/>
      <c r="P120" s="293"/>
      <c r="Q120" s="293"/>
      <c r="R120" s="293"/>
      <c r="S120" s="293"/>
      <c r="T120" s="293"/>
      <c r="U120" s="374"/>
      <c r="V120" s="293"/>
      <c r="W120" s="293"/>
      <c r="X120" s="293"/>
      <c r="Y120" s="293"/>
      <c r="Z120" s="293"/>
    </row>
    <row r="121" spans="1:26" ht="12" customHeight="1">
      <c r="A121" s="293"/>
      <c r="B121" s="293"/>
      <c r="C121" s="293"/>
      <c r="D121" s="293"/>
      <c r="E121" s="293"/>
      <c r="F121" s="293"/>
      <c r="G121" s="293"/>
      <c r="H121" s="293"/>
      <c r="I121" s="293"/>
      <c r="J121" s="293"/>
      <c r="K121" s="293"/>
      <c r="L121" s="293"/>
      <c r="M121" s="293"/>
      <c r="N121" s="293"/>
      <c r="O121" s="293"/>
      <c r="P121" s="293"/>
      <c r="Q121" s="293"/>
      <c r="R121" s="293"/>
      <c r="S121" s="293"/>
      <c r="T121" s="293"/>
      <c r="U121" s="374"/>
      <c r="V121" s="293"/>
      <c r="W121" s="293"/>
      <c r="X121" s="293"/>
      <c r="Y121" s="293"/>
      <c r="Z121" s="293"/>
    </row>
    <row r="122" spans="1:26" ht="12" customHeight="1">
      <c r="A122" s="293"/>
      <c r="B122" s="293"/>
      <c r="C122" s="293"/>
      <c r="D122" s="293"/>
      <c r="E122" s="293"/>
      <c r="F122" s="293"/>
      <c r="G122" s="293"/>
      <c r="H122" s="293"/>
      <c r="I122" s="293"/>
      <c r="J122" s="293"/>
      <c r="K122" s="293"/>
      <c r="L122" s="293"/>
      <c r="M122" s="293"/>
      <c r="N122" s="293"/>
      <c r="O122" s="293"/>
      <c r="P122" s="293"/>
      <c r="Q122" s="293"/>
      <c r="R122" s="293"/>
      <c r="S122" s="293"/>
      <c r="T122" s="293"/>
      <c r="U122" s="374"/>
      <c r="V122" s="293"/>
      <c r="W122" s="293"/>
      <c r="X122" s="293"/>
      <c r="Y122" s="293"/>
      <c r="Z122" s="293"/>
    </row>
    <row r="123" spans="1:26" ht="12" customHeight="1">
      <c r="A123" s="293"/>
      <c r="B123" s="293"/>
      <c r="C123" s="293"/>
      <c r="D123" s="293"/>
      <c r="E123" s="293"/>
      <c r="F123" s="293"/>
      <c r="G123" s="293"/>
      <c r="H123" s="293"/>
      <c r="I123" s="293"/>
      <c r="J123" s="293"/>
      <c r="K123" s="293"/>
      <c r="L123" s="293"/>
      <c r="M123" s="293"/>
      <c r="N123" s="293"/>
      <c r="O123" s="293"/>
      <c r="P123" s="293"/>
      <c r="Q123" s="293"/>
      <c r="R123" s="293"/>
      <c r="S123" s="293"/>
      <c r="T123" s="293"/>
      <c r="U123" s="374"/>
      <c r="V123" s="293"/>
      <c r="W123" s="293"/>
      <c r="X123" s="293"/>
      <c r="Y123" s="293"/>
      <c r="Z123" s="293"/>
    </row>
    <row r="124" spans="1:26" ht="12" customHeight="1">
      <c r="A124" s="293"/>
      <c r="B124" s="293"/>
      <c r="C124" s="293"/>
      <c r="D124" s="293"/>
      <c r="E124" s="293"/>
      <c r="F124" s="293"/>
      <c r="G124" s="293"/>
      <c r="H124" s="293"/>
      <c r="I124" s="293"/>
      <c r="J124" s="293"/>
      <c r="K124" s="293"/>
      <c r="L124" s="293"/>
      <c r="M124" s="293"/>
      <c r="N124" s="293"/>
      <c r="O124" s="293"/>
      <c r="P124" s="293"/>
      <c r="Q124" s="293"/>
      <c r="R124" s="293"/>
      <c r="S124" s="293"/>
      <c r="T124" s="293"/>
      <c r="U124" s="374"/>
      <c r="V124" s="293"/>
      <c r="W124" s="293"/>
      <c r="X124" s="293"/>
      <c r="Y124" s="293"/>
      <c r="Z124" s="293"/>
    </row>
    <row r="125" spans="1:26" ht="12" customHeight="1">
      <c r="A125" s="293"/>
      <c r="B125" s="293"/>
      <c r="C125" s="293"/>
      <c r="D125" s="293"/>
      <c r="E125" s="293"/>
      <c r="F125" s="293"/>
      <c r="G125" s="293"/>
      <c r="H125" s="293"/>
      <c r="I125" s="293"/>
      <c r="J125" s="293"/>
      <c r="K125" s="293"/>
      <c r="L125" s="293"/>
      <c r="M125" s="293"/>
      <c r="N125" s="293"/>
      <c r="O125" s="293"/>
      <c r="P125" s="293"/>
      <c r="Q125" s="293"/>
      <c r="R125" s="293"/>
      <c r="S125" s="293"/>
      <c r="T125" s="293"/>
      <c r="U125" s="374"/>
      <c r="V125" s="293"/>
      <c r="W125" s="293"/>
      <c r="X125" s="293"/>
      <c r="Y125" s="293"/>
      <c r="Z125" s="293"/>
    </row>
    <row r="126" spans="1:26" ht="12" customHeight="1">
      <c r="A126" s="293"/>
      <c r="B126" s="293"/>
      <c r="C126" s="293"/>
      <c r="D126" s="293"/>
      <c r="E126" s="293"/>
      <c r="F126" s="293"/>
      <c r="G126" s="293"/>
      <c r="H126" s="293"/>
      <c r="I126" s="293"/>
      <c r="J126" s="293"/>
      <c r="K126" s="293"/>
      <c r="L126" s="293"/>
      <c r="M126" s="293"/>
      <c r="N126" s="293"/>
      <c r="O126" s="293"/>
      <c r="P126" s="293"/>
      <c r="Q126" s="293"/>
      <c r="R126" s="293"/>
      <c r="S126" s="293"/>
      <c r="T126" s="293"/>
      <c r="U126" s="374"/>
      <c r="V126" s="293"/>
      <c r="W126" s="293"/>
      <c r="X126" s="293"/>
      <c r="Y126" s="293"/>
      <c r="Z126" s="293"/>
    </row>
    <row r="127" spans="1:26" ht="12" customHeight="1">
      <c r="A127" s="293"/>
      <c r="B127" s="293"/>
      <c r="C127" s="293"/>
      <c r="D127" s="293"/>
      <c r="E127" s="293"/>
      <c r="F127" s="293"/>
      <c r="G127" s="293"/>
      <c r="H127" s="293"/>
      <c r="I127" s="293"/>
      <c r="J127" s="293"/>
      <c r="K127" s="293"/>
      <c r="L127" s="293"/>
      <c r="M127" s="293"/>
      <c r="N127" s="293"/>
      <c r="O127" s="293"/>
      <c r="P127" s="293"/>
      <c r="Q127" s="293"/>
      <c r="R127" s="293"/>
      <c r="S127" s="293"/>
      <c r="T127" s="293"/>
      <c r="U127" s="374"/>
      <c r="V127" s="293"/>
      <c r="W127" s="293"/>
      <c r="X127" s="293"/>
      <c r="Y127" s="293"/>
      <c r="Z127" s="293"/>
    </row>
    <row r="128" spans="1:26" ht="12" customHeight="1">
      <c r="A128" s="293"/>
      <c r="B128" s="293"/>
      <c r="C128" s="293"/>
      <c r="D128" s="293"/>
      <c r="E128" s="293"/>
      <c r="F128" s="293"/>
      <c r="G128" s="293"/>
      <c r="H128" s="293"/>
      <c r="I128" s="293"/>
      <c r="J128" s="293"/>
      <c r="K128" s="293"/>
      <c r="L128" s="293"/>
      <c r="M128" s="293"/>
      <c r="N128" s="293"/>
      <c r="O128" s="293"/>
      <c r="P128" s="293"/>
      <c r="Q128" s="293"/>
      <c r="R128" s="293"/>
      <c r="S128" s="293"/>
      <c r="T128" s="293"/>
      <c r="U128" s="374"/>
      <c r="V128" s="293"/>
      <c r="W128" s="293"/>
      <c r="X128" s="293"/>
      <c r="Y128" s="293"/>
      <c r="Z128" s="293"/>
    </row>
    <row r="129" spans="1:26" ht="12" customHeight="1">
      <c r="A129" s="293"/>
      <c r="B129" s="293"/>
      <c r="C129" s="293"/>
      <c r="D129" s="293"/>
      <c r="E129" s="293"/>
      <c r="F129" s="293"/>
      <c r="G129" s="293"/>
      <c r="H129" s="293"/>
      <c r="I129" s="293"/>
      <c r="J129" s="293"/>
      <c r="K129" s="293"/>
      <c r="L129" s="293"/>
      <c r="M129" s="293"/>
      <c r="N129" s="293"/>
      <c r="O129" s="293"/>
      <c r="P129" s="293"/>
      <c r="Q129" s="293"/>
      <c r="R129" s="293"/>
      <c r="S129" s="293"/>
      <c r="T129" s="293"/>
      <c r="U129" s="374"/>
      <c r="V129" s="293"/>
      <c r="W129" s="293"/>
      <c r="X129" s="293"/>
      <c r="Y129" s="293"/>
      <c r="Z129" s="293"/>
    </row>
    <row r="130" spans="1:26" ht="12" customHeight="1">
      <c r="A130" s="293"/>
      <c r="B130" s="293"/>
      <c r="C130" s="293"/>
      <c r="D130" s="293"/>
      <c r="E130" s="293"/>
      <c r="F130" s="293"/>
      <c r="G130" s="293"/>
      <c r="H130" s="293"/>
      <c r="I130" s="293"/>
      <c r="J130" s="293"/>
      <c r="K130" s="293"/>
      <c r="L130" s="293"/>
      <c r="M130" s="293"/>
      <c r="N130" s="293"/>
      <c r="O130" s="293"/>
      <c r="P130" s="293"/>
      <c r="Q130" s="293"/>
      <c r="R130" s="293"/>
      <c r="S130" s="293"/>
      <c r="T130" s="293"/>
      <c r="U130" s="374"/>
      <c r="V130" s="293"/>
      <c r="W130" s="293"/>
      <c r="X130" s="293"/>
      <c r="Y130" s="293"/>
      <c r="Z130" s="293"/>
    </row>
    <row r="131" spans="1:26" ht="12" customHeight="1">
      <c r="A131" s="293"/>
      <c r="B131" s="293"/>
      <c r="C131" s="293"/>
      <c r="D131" s="293"/>
      <c r="E131" s="293"/>
      <c r="F131" s="293"/>
      <c r="G131" s="293"/>
      <c r="H131" s="293"/>
      <c r="I131" s="293"/>
      <c r="J131" s="293"/>
      <c r="K131" s="293"/>
      <c r="L131" s="293"/>
      <c r="M131" s="293"/>
      <c r="N131" s="293"/>
      <c r="O131" s="293"/>
      <c r="P131" s="293"/>
      <c r="Q131" s="293"/>
      <c r="R131" s="293"/>
      <c r="S131" s="293"/>
      <c r="T131" s="293"/>
      <c r="U131" s="374"/>
      <c r="V131" s="293"/>
      <c r="W131" s="293"/>
      <c r="X131" s="293"/>
      <c r="Y131" s="293"/>
      <c r="Z131" s="293"/>
    </row>
    <row r="132" spans="1:26" ht="12" customHeight="1">
      <c r="A132" s="293"/>
      <c r="B132" s="293"/>
      <c r="C132" s="293"/>
      <c r="D132" s="293"/>
      <c r="E132" s="293"/>
      <c r="F132" s="293"/>
      <c r="G132" s="293"/>
      <c r="H132" s="293"/>
      <c r="I132" s="293"/>
      <c r="J132" s="293"/>
      <c r="K132" s="293"/>
      <c r="L132" s="293"/>
      <c r="M132" s="293"/>
      <c r="N132" s="293"/>
      <c r="O132" s="293"/>
      <c r="P132" s="293"/>
      <c r="Q132" s="293"/>
      <c r="R132" s="293"/>
      <c r="S132" s="293"/>
      <c r="T132" s="293"/>
      <c r="U132" s="374"/>
      <c r="V132" s="293"/>
      <c r="W132" s="293"/>
      <c r="X132" s="293"/>
      <c r="Y132" s="293"/>
      <c r="Z132" s="293"/>
    </row>
    <row r="133" spans="1:26" ht="12" customHeight="1">
      <c r="A133" s="293"/>
      <c r="B133" s="293"/>
      <c r="C133" s="293"/>
      <c r="D133" s="293"/>
      <c r="E133" s="293"/>
      <c r="F133" s="293"/>
      <c r="G133" s="293"/>
      <c r="H133" s="293"/>
      <c r="I133" s="293"/>
      <c r="J133" s="293"/>
      <c r="K133" s="293"/>
      <c r="L133" s="293"/>
      <c r="M133" s="293"/>
      <c r="N133" s="293"/>
      <c r="O133" s="293"/>
      <c r="P133" s="293"/>
      <c r="Q133" s="293"/>
      <c r="R133" s="293"/>
      <c r="S133" s="293"/>
      <c r="T133" s="293"/>
      <c r="U133" s="374"/>
      <c r="V133" s="293"/>
      <c r="W133" s="293"/>
      <c r="X133" s="293"/>
      <c r="Y133" s="293"/>
      <c r="Z133" s="293"/>
    </row>
    <row r="134" spans="1:26" ht="12" customHeight="1">
      <c r="A134" s="293"/>
      <c r="B134" s="293"/>
      <c r="C134" s="293"/>
      <c r="D134" s="293"/>
      <c r="E134" s="293"/>
      <c r="F134" s="293"/>
      <c r="G134" s="293"/>
      <c r="H134" s="293"/>
      <c r="I134" s="293"/>
      <c r="J134" s="293"/>
      <c r="K134" s="293"/>
      <c r="L134" s="293"/>
      <c r="M134" s="293"/>
      <c r="N134" s="293"/>
      <c r="O134" s="293"/>
      <c r="P134" s="293"/>
      <c r="Q134" s="293"/>
      <c r="R134" s="293"/>
      <c r="S134" s="293"/>
      <c r="T134" s="293"/>
      <c r="U134" s="374"/>
      <c r="V134" s="293"/>
      <c r="W134" s="293"/>
      <c r="X134" s="293"/>
      <c r="Y134" s="293"/>
      <c r="Z134" s="293"/>
    </row>
    <row r="135" spans="1:26" ht="12" customHeight="1">
      <c r="A135" s="293"/>
      <c r="B135" s="293"/>
      <c r="C135" s="293"/>
      <c r="D135" s="293"/>
      <c r="E135" s="293"/>
      <c r="F135" s="293"/>
      <c r="G135" s="293"/>
      <c r="H135" s="293"/>
      <c r="I135" s="293"/>
      <c r="J135" s="293"/>
      <c r="K135" s="293"/>
      <c r="L135" s="293"/>
      <c r="M135" s="293"/>
      <c r="N135" s="293"/>
      <c r="O135" s="293"/>
      <c r="P135" s="293"/>
      <c r="Q135" s="293"/>
      <c r="R135" s="293"/>
      <c r="S135" s="293"/>
      <c r="T135" s="293"/>
      <c r="U135" s="374"/>
      <c r="V135" s="293"/>
      <c r="W135" s="293"/>
      <c r="X135" s="293"/>
      <c r="Y135" s="293"/>
      <c r="Z135" s="293"/>
    </row>
    <row r="136" spans="1:26" ht="12" customHeight="1">
      <c r="A136" s="293"/>
      <c r="B136" s="293"/>
      <c r="C136" s="293"/>
      <c r="D136" s="293"/>
      <c r="E136" s="293"/>
      <c r="F136" s="293"/>
      <c r="G136" s="293"/>
      <c r="H136" s="293"/>
      <c r="I136" s="293"/>
      <c r="J136" s="293"/>
      <c r="K136" s="293"/>
      <c r="L136" s="293"/>
      <c r="M136" s="293"/>
      <c r="N136" s="293"/>
      <c r="O136" s="293"/>
      <c r="P136" s="293"/>
      <c r="Q136" s="293"/>
      <c r="R136" s="293"/>
      <c r="S136" s="293"/>
      <c r="T136" s="293"/>
      <c r="U136" s="374"/>
      <c r="V136" s="293"/>
      <c r="W136" s="293"/>
      <c r="X136" s="293"/>
      <c r="Y136" s="293"/>
      <c r="Z136" s="293"/>
    </row>
    <row r="137" spans="1:26" ht="12" customHeight="1">
      <c r="A137" s="293"/>
      <c r="B137" s="293"/>
      <c r="C137" s="293"/>
      <c r="D137" s="293"/>
      <c r="E137" s="293"/>
      <c r="F137" s="293"/>
      <c r="G137" s="293"/>
      <c r="H137" s="293"/>
      <c r="I137" s="293"/>
      <c r="J137" s="293"/>
      <c r="K137" s="293"/>
      <c r="L137" s="293"/>
      <c r="M137" s="293"/>
      <c r="N137" s="293"/>
      <c r="O137" s="293"/>
      <c r="P137" s="293"/>
      <c r="Q137" s="293"/>
      <c r="R137" s="293"/>
      <c r="S137" s="293"/>
      <c r="T137" s="293"/>
      <c r="U137" s="374"/>
      <c r="V137" s="293"/>
      <c r="W137" s="293"/>
      <c r="X137" s="293"/>
      <c r="Y137" s="293"/>
      <c r="Z137" s="293"/>
    </row>
    <row r="138" spans="1:26" ht="12" customHeight="1">
      <c r="A138" s="293"/>
      <c r="B138" s="293"/>
      <c r="C138" s="293"/>
      <c r="D138" s="293"/>
      <c r="E138" s="293"/>
      <c r="F138" s="293"/>
      <c r="G138" s="293"/>
      <c r="H138" s="293"/>
      <c r="I138" s="293"/>
      <c r="J138" s="293"/>
      <c r="K138" s="293"/>
      <c r="L138" s="293"/>
      <c r="M138" s="293"/>
      <c r="N138" s="293"/>
      <c r="O138" s="293"/>
      <c r="P138" s="293"/>
      <c r="Q138" s="293"/>
      <c r="R138" s="293"/>
      <c r="S138" s="293"/>
      <c r="T138" s="293"/>
      <c r="U138" s="374"/>
      <c r="V138" s="293"/>
      <c r="W138" s="293"/>
      <c r="X138" s="293"/>
      <c r="Y138" s="293"/>
      <c r="Z138" s="293"/>
    </row>
    <row r="139" spans="1:26" ht="12" customHeight="1">
      <c r="A139" s="293"/>
      <c r="B139" s="293"/>
      <c r="C139" s="293"/>
      <c r="D139" s="293"/>
      <c r="E139" s="293"/>
      <c r="F139" s="293"/>
      <c r="G139" s="293"/>
      <c r="H139" s="293"/>
      <c r="I139" s="293"/>
      <c r="J139" s="293"/>
      <c r="K139" s="293"/>
      <c r="L139" s="293"/>
      <c r="M139" s="293"/>
      <c r="N139" s="293"/>
      <c r="O139" s="293"/>
      <c r="P139" s="293"/>
      <c r="Q139" s="293"/>
      <c r="R139" s="293"/>
      <c r="S139" s="293"/>
      <c r="T139" s="293"/>
      <c r="U139" s="374"/>
      <c r="V139" s="293"/>
      <c r="W139" s="293"/>
      <c r="X139" s="293"/>
      <c r="Y139" s="293"/>
      <c r="Z139" s="293"/>
    </row>
    <row r="140" spans="1:26" ht="12" customHeight="1">
      <c r="A140" s="293"/>
      <c r="B140" s="293"/>
      <c r="C140" s="293"/>
      <c r="D140" s="293"/>
      <c r="E140" s="293"/>
      <c r="F140" s="293"/>
      <c r="G140" s="293"/>
      <c r="H140" s="293"/>
      <c r="I140" s="293"/>
      <c r="J140" s="293"/>
      <c r="K140" s="293"/>
      <c r="L140" s="293"/>
      <c r="M140" s="293"/>
      <c r="N140" s="293"/>
      <c r="O140" s="293"/>
      <c r="P140" s="293"/>
      <c r="Q140" s="293"/>
      <c r="R140" s="293"/>
      <c r="S140" s="293"/>
      <c r="T140" s="293"/>
      <c r="U140" s="374"/>
      <c r="V140" s="293"/>
      <c r="W140" s="293"/>
      <c r="X140" s="293"/>
      <c r="Y140" s="293"/>
      <c r="Z140" s="293"/>
    </row>
    <row r="141" spans="1:26" ht="12" customHeight="1">
      <c r="A141" s="293"/>
      <c r="B141" s="293"/>
      <c r="C141" s="293"/>
      <c r="D141" s="293"/>
      <c r="E141" s="293"/>
      <c r="F141" s="293"/>
      <c r="G141" s="293"/>
      <c r="H141" s="293"/>
      <c r="I141" s="293"/>
      <c r="J141" s="293"/>
      <c r="K141" s="293"/>
      <c r="L141" s="293"/>
      <c r="M141" s="293"/>
      <c r="N141" s="293"/>
      <c r="O141" s="293"/>
      <c r="P141" s="293"/>
      <c r="Q141" s="293"/>
      <c r="R141" s="293"/>
      <c r="S141" s="293"/>
      <c r="T141" s="293"/>
      <c r="U141" s="374"/>
      <c r="V141" s="293"/>
      <c r="W141" s="293"/>
      <c r="X141" s="293"/>
      <c r="Y141" s="293"/>
      <c r="Z141" s="293"/>
    </row>
    <row r="142" spans="1:26" ht="12" customHeight="1">
      <c r="A142" s="293"/>
      <c r="B142" s="293"/>
      <c r="C142" s="293"/>
      <c r="D142" s="293"/>
      <c r="E142" s="293"/>
      <c r="F142" s="293"/>
      <c r="G142" s="293"/>
      <c r="H142" s="293"/>
      <c r="I142" s="293"/>
      <c r="J142" s="293"/>
      <c r="K142" s="293"/>
      <c r="L142" s="293"/>
      <c r="M142" s="293"/>
      <c r="N142" s="293"/>
      <c r="O142" s="293"/>
      <c r="P142" s="293"/>
      <c r="Q142" s="293"/>
      <c r="R142" s="293"/>
      <c r="S142" s="293"/>
      <c r="T142" s="293"/>
      <c r="U142" s="374"/>
      <c r="V142" s="293"/>
      <c r="W142" s="293"/>
      <c r="X142" s="293"/>
      <c r="Y142" s="293"/>
      <c r="Z142" s="293"/>
    </row>
    <row r="143" spans="1:26" ht="12" customHeight="1">
      <c r="A143" s="293"/>
      <c r="B143" s="293"/>
      <c r="C143" s="293"/>
      <c r="D143" s="293"/>
      <c r="E143" s="293"/>
      <c r="F143" s="293"/>
      <c r="G143" s="293"/>
      <c r="H143" s="293"/>
      <c r="I143" s="293"/>
      <c r="J143" s="293"/>
      <c r="K143" s="293"/>
      <c r="L143" s="293"/>
      <c r="M143" s="293"/>
      <c r="N143" s="293"/>
      <c r="O143" s="293"/>
      <c r="P143" s="293"/>
      <c r="Q143" s="293"/>
      <c r="R143" s="293"/>
      <c r="S143" s="293"/>
      <c r="T143" s="293"/>
      <c r="U143" s="374"/>
      <c r="V143" s="293"/>
      <c r="W143" s="293"/>
      <c r="X143" s="293"/>
      <c r="Y143" s="293"/>
      <c r="Z143" s="293"/>
    </row>
    <row r="144" spans="1:26" ht="12" customHeight="1">
      <c r="A144" s="293"/>
      <c r="B144" s="293"/>
      <c r="C144" s="293"/>
      <c r="D144" s="293"/>
      <c r="E144" s="293"/>
      <c r="F144" s="293"/>
      <c r="G144" s="293"/>
      <c r="H144" s="293"/>
      <c r="I144" s="293"/>
      <c r="J144" s="293"/>
      <c r="K144" s="293"/>
      <c r="L144" s="293"/>
      <c r="M144" s="293"/>
      <c r="N144" s="293"/>
      <c r="O144" s="293"/>
      <c r="P144" s="293"/>
      <c r="Q144" s="293"/>
      <c r="R144" s="293"/>
      <c r="S144" s="293"/>
      <c r="T144" s="293"/>
      <c r="U144" s="374"/>
      <c r="V144" s="293"/>
      <c r="W144" s="293"/>
      <c r="X144" s="293"/>
      <c r="Y144" s="293"/>
      <c r="Z144" s="293"/>
    </row>
    <row r="145" spans="1:26" ht="12" customHeight="1">
      <c r="A145" s="293"/>
      <c r="B145" s="293"/>
      <c r="C145" s="293"/>
      <c r="D145" s="293"/>
      <c r="E145" s="293"/>
      <c r="F145" s="293"/>
      <c r="G145" s="293"/>
      <c r="H145" s="293"/>
      <c r="I145" s="293"/>
      <c r="J145" s="293"/>
      <c r="K145" s="293"/>
      <c r="L145" s="293"/>
      <c r="M145" s="293"/>
      <c r="N145" s="293"/>
      <c r="O145" s="293"/>
      <c r="P145" s="293"/>
      <c r="Q145" s="293"/>
      <c r="R145" s="293"/>
      <c r="S145" s="293"/>
      <c r="T145" s="293"/>
      <c r="U145" s="374"/>
      <c r="V145" s="293"/>
      <c r="W145" s="293"/>
      <c r="X145" s="293"/>
      <c r="Y145" s="293"/>
      <c r="Z145" s="293"/>
    </row>
    <row r="146" spans="1:26" ht="12" customHeight="1">
      <c r="A146" s="293"/>
      <c r="B146" s="293"/>
      <c r="C146" s="293"/>
      <c r="D146" s="293"/>
      <c r="E146" s="293"/>
      <c r="F146" s="293"/>
      <c r="G146" s="293"/>
      <c r="H146" s="293"/>
      <c r="I146" s="293"/>
      <c r="J146" s="293"/>
      <c r="K146" s="293"/>
      <c r="L146" s="293"/>
      <c r="M146" s="293"/>
      <c r="N146" s="293"/>
      <c r="O146" s="293"/>
      <c r="P146" s="293"/>
      <c r="Q146" s="293"/>
      <c r="R146" s="293"/>
      <c r="S146" s="293"/>
      <c r="T146" s="293"/>
      <c r="U146" s="374"/>
      <c r="V146" s="293"/>
      <c r="W146" s="293"/>
      <c r="X146" s="293"/>
      <c r="Y146" s="293"/>
      <c r="Z146" s="293"/>
    </row>
    <row r="147" spans="1:26" ht="12" customHeight="1">
      <c r="A147" s="293"/>
      <c r="B147" s="293"/>
      <c r="C147" s="293"/>
      <c r="D147" s="293"/>
      <c r="E147" s="293"/>
      <c r="F147" s="293"/>
      <c r="G147" s="293"/>
      <c r="H147" s="293"/>
      <c r="I147" s="293"/>
      <c r="J147" s="293"/>
      <c r="K147" s="293"/>
      <c r="L147" s="293"/>
      <c r="M147" s="293"/>
      <c r="N147" s="293"/>
      <c r="O147" s="293"/>
      <c r="P147" s="293"/>
      <c r="Q147" s="293"/>
      <c r="R147" s="293"/>
      <c r="S147" s="293"/>
      <c r="T147" s="293"/>
      <c r="U147" s="374"/>
      <c r="V147" s="293"/>
      <c r="W147" s="293"/>
      <c r="X147" s="293"/>
      <c r="Y147" s="293"/>
      <c r="Z147" s="293"/>
    </row>
    <row r="148" spans="1:26" ht="12" customHeight="1">
      <c r="A148" s="293"/>
      <c r="B148" s="293"/>
      <c r="C148" s="293"/>
      <c r="D148" s="293"/>
      <c r="E148" s="293"/>
      <c r="F148" s="293"/>
      <c r="G148" s="293"/>
      <c r="H148" s="293"/>
      <c r="I148" s="293"/>
      <c r="J148" s="293"/>
      <c r="K148" s="293"/>
      <c r="L148" s="293"/>
      <c r="M148" s="293"/>
      <c r="N148" s="293"/>
      <c r="O148" s="293"/>
      <c r="P148" s="293"/>
      <c r="Q148" s="293"/>
      <c r="R148" s="293"/>
      <c r="S148" s="293"/>
      <c r="T148" s="293"/>
      <c r="U148" s="374"/>
      <c r="V148" s="293"/>
      <c r="W148" s="293"/>
      <c r="X148" s="293"/>
      <c r="Y148" s="293"/>
      <c r="Z148" s="293"/>
    </row>
    <row r="149" spans="1:26" ht="12" customHeight="1">
      <c r="A149" s="293"/>
      <c r="B149" s="293"/>
      <c r="C149" s="293"/>
      <c r="D149" s="293"/>
      <c r="E149" s="293"/>
      <c r="F149" s="293"/>
      <c r="G149" s="293"/>
      <c r="H149" s="293"/>
      <c r="I149" s="293"/>
      <c r="J149" s="293"/>
      <c r="K149" s="293"/>
      <c r="L149" s="293"/>
      <c r="M149" s="293"/>
      <c r="N149" s="293"/>
      <c r="O149" s="293"/>
      <c r="P149" s="293"/>
      <c r="Q149" s="293"/>
      <c r="R149" s="293"/>
      <c r="S149" s="293"/>
      <c r="T149" s="293"/>
      <c r="U149" s="374"/>
      <c r="V149" s="293"/>
      <c r="W149" s="293"/>
      <c r="X149" s="293"/>
      <c r="Y149" s="293"/>
      <c r="Z149" s="293"/>
    </row>
    <row r="150" spans="1:26" ht="12" customHeight="1">
      <c r="A150" s="293"/>
      <c r="B150" s="293"/>
      <c r="C150" s="293"/>
      <c r="D150" s="293"/>
      <c r="E150" s="293"/>
      <c r="F150" s="293"/>
      <c r="G150" s="293"/>
      <c r="H150" s="293"/>
      <c r="I150" s="293"/>
      <c r="J150" s="293"/>
      <c r="K150" s="293"/>
      <c r="L150" s="293"/>
      <c r="M150" s="293"/>
      <c r="N150" s="293"/>
      <c r="O150" s="293"/>
      <c r="P150" s="293"/>
      <c r="Q150" s="293"/>
      <c r="R150" s="293"/>
      <c r="S150" s="293"/>
      <c r="T150" s="293"/>
      <c r="U150" s="374"/>
      <c r="V150" s="293"/>
      <c r="W150" s="293"/>
      <c r="X150" s="293"/>
      <c r="Y150" s="293"/>
      <c r="Z150" s="293"/>
    </row>
    <row r="151" spans="1:26" ht="12" customHeight="1">
      <c r="A151" s="293"/>
      <c r="B151" s="293"/>
      <c r="C151" s="293"/>
      <c r="D151" s="293"/>
      <c r="E151" s="293"/>
      <c r="F151" s="293"/>
      <c r="G151" s="293"/>
      <c r="H151" s="293"/>
      <c r="I151" s="293"/>
      <c r="J151" s="293"/>
      <c r="K151" s="293"/>
      <c r="L151" s="293"/>
      <c r="M151" s="293"/>
      <c r="N151" s="293"/>
      <c r="O151" s="293"/>
      <c r="P151" s="293"/>
      <c r="Q151" s="293"/>
      <c r="R151" s="293"/>
      <c r="S151" s="293"/>
      <c r="T151" s="293"/>
      <c r="U151" s="374"/>
      <c r="V151" s="293"/>
      <c r="W151" s="293"/>
      <c r="X151" s="293"/>
      <c r="Y151" s="293"/>
      <c r="Z151" s="293"/>
    </row>
    <row r="152" spans="1:26" ht="12" customHeight="1">
      <c r="A152" s="293"/>
      <c r="B152" s="293"/>
      <c r="C152" s="293"/>
      <c r="D152" s="293"/>
      <c r="E152" s="293"/>
      <c r="F152" s="293"/>
      <c r="G152" s="293"/>
      <c r="H152" s="293"/>
      <c r="I152" s="293"/>
      <c r="J152" s="293"/>
      <c r="K152" s="293"/>
      <c r="L152" s="293"/>
      <c r="M152" s="293"/>
      <c r="N152" s="293"/>
      <c r="O152" s="293"/>
      <c r="P152" s="293"/>
      <c r="Q152" s="293"/>
      <c r="R152" s="293"/>
      <c r="S152" s="293"/>
      <c r="T152" s="293"/>
      <c r="U152" s="374"/>
      <c r="V152" s="293"/>
      <c r="W152" s="293"/>
      <c r="X152" s="293"/>
      <c r="Y152" s="293"/>
      <c r="Z152" s="293"/>
    </row>
    <row r="153" spans="1:26" ht="12" customHeight="1">
      <c r="A153" s="293"/>
      <c r="B153" s="293"/>
      <c r="C153" s="293"/>
      <c r="D153" s="293"/>
      <c r="E153" s="293"/>
      <c r="F153" s="293"/>
      <c r="G153" s="293"/>
      <c r="H153" s="293"/>
      <c r="I153" s="293"/>
      <c r="J153" s="293"/>
      <c r="K153" s="293"/>
      <c r="L153" s="293"/>
      <c r="M153" s="293"/>
      <c r="N153" s="293"/>
      <c r="O153" s="293"/>
      <c r="P153" s="293"/>
      <c r="Q153" s="293"/>
      <c r="R153" s="293"/>
      <c r="S153" s="293"/>
      <c r="T153" s="293"/>
      <c r="U153" s="374"/>
      <c r="V153" s="293"/>
      <c r="W153" s="293"/>
      <c r="X153" s="293"/>
      <c r="Y153" s="293"/>
      <c r="Z153" s="293"/>
    </row>
    <row r="154" spans="1:26" ht="12" customHeight="1">
      <c r="A154" s="293"/>
      <c r="B154" s="293"/>
      <c r="C154" s="293"/>
      <c r="D154" s="293"/>
      <c r="E154" s="293"/>
      <c r="F154" s="293"/>
      <c r="G154" s="293"/>
      <c r="H154" s="293"/>
      <c r="I154" s="293"/>
      <c r="J154" s="293"/>
      <c r="K154" s="293"/>
      <c r="L154" s="293"/>
      <c r="M154" s="293"/>
      <c r="N154" s="293"/>
      <c r="O154" s="293"/>
      <c r="P154" s="293"/>
      <c r="Q154" s="293"/>
      <c r="R154" s="293"/>
      <c r="S154" s="293"/>
      <c r="T154" s="293"/>
      <c r="U154" s="374"/>
      <c r="V154" s="293"/>
      <c r="W154" s="293"/>
      <c r="X154" s="293"/>
      <c r="Y154" s="293"/>
      <c r="Z154" s="293"/>
    </row>
    <row r="155" spans="1:26" ht="12" customHeight="1">
      <c r="A155" s="293"/>
      <c r="B155" s="293"/>
      <c r="C155" s="293"/>
      <c r="D155" s="293"/>
      <c r="E155" s="293"/>
      <c r="F155" s="293"/>
      <c r="G155" s="293"/>
      <c r="H155" s="293"/>
      <c r="I155" s="293"/>
      <c r="J155" s="293"/>
      <c r="K155" s="293"/>
      <c r="L155" s="293"/>
      <c r="M155" s="293"/>
      <c r="N155" s="293"/>
      <c r="O155" s="293"/>
      <c r="P155" s="293"/>
      <c r="Q155" s="293"/>
      <c r="R155" s="293"/>
      <c r="S155" s="293"/>
      <c r="T155" s="293"/>
      <c r="U155" s="374"/>
      <c r="V155" s="293"/>
      <c r="W155" s="293"/>
      <c r="X155" s="293"/>
      <c r="Y155" s="293"/>
      <c r="Z155" s="293"/>
    </row>
    <row r="156" spans="1:26" ht="12" customHeight="1">
      <c r="A156" s="293"/>
      <c r="B156" s="293"/>
      <c r="C156" s="293"/>
      <c r="D156" s="293"/>
      <c r="E156" s="293"/>
      <c r="F156" s="293"/>
      <c r="G156" s="293"/>
      <c r="H156" s="293"/>
      <c r="I156" s="293"/>
      <c r="J156" s="293"/>
      <c r="K156" s="293"/>
      <c r="L156" s="293"/>
      <c r="M156" s="293"/>
      <c r="N156" s="293"/>
      <c r="O156" s="293"/>
      <c r="P156" s="293"/>
      <c r="Q156" s="293"/>
      <c r="R156" s="293"/>
      <c r="S156" s="293"/>
      <c r="T156" s="293"/>
      <c r="U156" s="374"/>
      <c r="V156" s="293"/>
      <c r="W156" s="293"/>
      <c r="X156" s="293"/>
      <c r="Y156" s="293"/>
      <c r="Z156" s="293"/>
    </row>
    <row r="157" spans="1:26" ht="12" customHeight="1">
      <c r="A157" s="293"/>
      <c r="B157" s="293"/>
      <c r="C157" s="293"/>
      <c r="D157" s="293"/>
      <c r="E157" s="293"/>
      <c r="F157" s="293"/>
      <c r="G157" s="293"/>
      <c r="H157" s="293"/>
      <c r="I157" s="293"/>
      <c r="J157" s="293"/>
      <c r="K157" s="293"/>
      <c r="L157" s="293"/>
      <c r="M157" s="293"/>
      <c r="N157" s="293"/>
      <c r="O157" s="293"/>
      <c r="P157" s="293"/>
      <c r="Q157" s="293"/>
      <c r="R157" s="293"/>
      <c r="S157" s="293"/>
      <c r="T157" s="293"/>
      <c r="U157" s="374"/>
      <c r="V157" s="293"/>
      <c r="W157" s="293"/>
      <c r="X157" s="293"/>
      <c r="Y157" s="293"/>
      <c r="Z157" s="293"/>
    </row>
    <row r="158" spans="1:26" ht="12" customHeight="1">
      <c r="A158" s="293"/>
      <c r="B158" s="293"/>
      <c r="C158" s="293"/>
      <c r="D158" s="293"/>
      <c r="E158" s="293"/>
      <c r="F158" s="293"/>
      <c r="G158" s="293"/>
      <c r="H158" s="293"/>
      <c r="I158" s="293"/>
      <c r="J158" s="293"/>
      <c r="K158" s="293"/>
      <c r="L158" s="293"/>
      <c r="M158" s="293"/>
      <c r="N158" s="293"/>
      <c r="O158" s="293"/>
      <c r="P158" s="293"/>
      <c r="Q158" s="293"/>
      <c r="R158" s="293"/>
      <c r="S158" s="293"/>
      <c r="T158" s="293"/>
      <c r="U158" s="374"/>
      <c r="V158" s="293"/>
      <c r="W158" s="293"/>
      <c r="X158" s="293"/>
      <c r="Y158" s="293"/>
      <c r="Z158" s="293"/>
    </row>
    <row r="159" spans="1:26" ht="12" customHeight="1">
      <c r="A159" s="293"/>
      <c r="B159" s="293"/>
      <c r="C159" s="293"/>
      <c r="D159" s="293"/>
      <c r="E159" s="293"/>
      <c r="F159" s="293"/>
      <c r="G159" s="293"/>
      <c r="H159" s="293"/>
      <c r="I159" s="293"/>
      <c r="J159" s="293"/>
      <c r="K159" s="293"/>
      <c r="L159" s="293"/>
      <c r="M159" s="293"/>
      <c r="N159" s="293"/>
      <c r="O159" s="293"/>
      <c r="P159" s="293"/>
      <c r="Q159" s="293"/>
      <c r="R159" s="293"/>
      <c r="S159" s="293"/>
      <c r="T159" s="293"/>
      <c r="U159" s="374"/>
      <c r="V159" s="293"/>
      <c r="W159" s="293"/>
      <c r="X159" s="293"/>
      <c r="Y159" s="293"/>
      <c r="Z159" s="293"/>
    </row>
    <row r="160" spans="1:26" ht="12" customHeight="1">
      <c r="A160" s="293"/>
      <c r="B160" s="293"/>
      <c r="C160" s="293"/>
      <c r="D160" s="293"/>
      <c r="E160" s="293"/>
      <c r="F160" s="293"/>
      <c r="G160" s="293"/>
      <c r="H160" s="293"/>
      <c r="I160" s="293"/>
      <c r="J160" s="293"/>
      <c r="K160" s="293"/>
      <c r="L160" s="293"/>
      <c r="M160" s="293"/>
      <c r="N160" s="293"/>
      <c r="O160" s="293"/>
      <c r="P160" s="293"/>
      <c r="Q160" s="293"/>
      <c r="R160" s="293"/>
      <c r="S160" s="293"/>
      <c r="T160" s="293"/>
      <c r="U160" s="374"/>
      <c r="V160" s="293"/>
      <c r="W160" s="293"/>
      <c r="X160" s="293"/>
      <c r="Y160" s="293"/>
      <c r="Z160" s="293"/>
    </row>
    <row r="161" spans="1:26" ht="12" customHeight="1">
      <c r="A161" s="293"/>
      <c r="B161" s="293"/>
      <c r="C161" s="293"/>
      <c r="D161" s="293"/>
      <c r="E161" s="293"/>
      <c r="F161" s="293"/>
      <c r="G161" s="293"/>
      <c r="H161" s="293"/>
      <c r="I161" s="293"/>
      <c r="J161" s="293"/>
      <c r="K161" s="293"/>
      <c r="L161" s="293"/>
      <c r="M161" s="293"/>
      <c r="N161" s="293"/>
      <c r="O161" s="293"/>
      <c r="P161" s="293"/>
      <c r="Q161" s="293"/>
      <c r="R161" s="293"/>
      <c r="S161" s="293"/>
      <c r="T161" s="293"/>
      <c r="U161" s="374"/>
      <c r="V161" s="293"/>
      <c r="W161" s="293"/>
      <c r="X161" s="293"/>
      <c r="Y161" s="293"/>
      <c r="Z161" s="293"/>
    </row>
    <row r="162" spans="1:26" ht="12" customHeight="1">
      <c r="A162" s="293"/>
      <c r="B162" s="293"/>
      <c r="C162" s="293"/>
      <c r="D162" s="293"/>
      <c r="E162" s="293"/>
      <c r="F162" s="293"/>
      <c r="G162" s="293"/>
      <c r="H162" s="293"/>
      <c r="I162" s="293"/>
      <c r="J162" s="293"/>
      <c r="K162" s="293"/>
      <c r="L162" s="293"/>
      <c r="M162" s="293"/>
      <c r="N162" s="293"/>
      <c r="O162" s="293"/>
      <c r="P162" s="293"/>
      <c r="Q162" s="293"/>
      <c r="R162" s="293"/>
      <c r="S162" s="293"/>
      <c r="T162" s="293"/>
      <c r="U162" s="374"/>
      <c r="V162" s="293"/>
      <c r="W162" s="293"/>
      <c r="X162" s="293"/>
      <c r="Y162" s="293"/>
      <c r="Z162" s="293"/>
    </row>
    <row r="163" spans="1:26" ht="12" customHeight="1">
      <c r="A163" s="293"/>
      <c r="B163" s="293"/>
      <c r="C163" s="293"/>
      <c r="D163" s="293"/>
      <c r="E163" s="293"/>
      <c r="F163" s="293"/>
      <c r="G163" s="293"/>
      <c r="H163" s="293"/>
      <c r="I163" s="293"/>
      <c r="J163" s="293"/>
      <c r="K163" s="293"/>
      <c r="L163" s="293"/>
      <c r="M163" s="293"/>
      <c r="N163" s="293"/>
      <c r="O163" s="293"/>
      <c r="P163" s="293"/>
      <c r="Q163" s="293"/>
      <c r="R163" s="293"/>
      <c r="S163" s="293"/>
      <c r="T163" s="293"/>
      <c r="U163" s="374"/>
      <c r="V163" s="293"/>
      <c r="W163" s="293"/>
      <c r="X163" s="293"/>
      <c r="Y163" s="293"/>
      <c r="Z163" s="293"/>
    </row>
    <row r="164" spans="1:26" ht="12" customHeight="1">
      <c r="A164" s="293"/>
      <c r="B164" s="293"/>
      <c r="C164" s="293"/>
      <c r="D164" s="293"/>
      <c r="E164" s="293"/>
      <c r="F164" s="293"/>
      <c r="G164" s="293"/>
      <c r="H164" s="293"/>
      <c r="I164" s="293"/>
      <c r="J164" s="293"/>
      <c r="K164" s="293"/>
      <c r="L164" s="293"/>
      <c r="M164" s="293"/>
      <c r="N164" s="293"/>
      <c r="O164" s="293"/>
      <c r="P164" s="293"/>
      <c r="Q164" s="293"/>
      <c r="R164" s="293"/>
      <c r="S164" s="293"/>
      <c r="T164" s="293"/>
      <c r="U164" s="374"/>
      <c r="V164" s="293"/>
      <c r="W164" s="293"/>
      <c r="X164" s="293"/>
      <c r="Y164" s="293"/>
      <c r="Z164" s="293"/>
    </row>
    <row r="165" spans="1:26" ht="12" customHeight="1">
      <c r="A165" s="293"/>
      <c r="B165" s="293"/>
      <c r="C165" s="293"/>
      <c r="D165" s="293"/>
      <c r="E165" s="293"/>
      <c r="F165" s="293"/>
      <c r="G165" s="293"/>
      <c r="H165" s="293"/>
      <c r="I165" s="293"/>
      <c r="J165" s="293"/>
      <c r="K165" s="293"/>
      <c r="L165" s="293"/>
      <c r="M165" s="293"/>
      <c r="N165" s="293"/>
      <c r="O165" s="293"/>
      <c r="P165" s="293"/>
      <c r="Q165" s="293"/>
      <c r="R165" s="293"/>
      <c r="S165" s="293"/>
      <c r="T165" s="293"/>
      <c r="U165" s="374"/>
      <c r="V165" s="293"/>
      <c r="W165" s="293"/>
      <c r="X165" s="293"/>
      <c r="Y165" s="293"/>
      <c r="Z165" s="293"/>
    </row>
    <row r="166" spans="1:26" ht="12" customHeight="1">
      <c r="A166" s="293"/>
      <c r="B166" s="293"/>
      <c r="C166" s="293"/>
      <c r="D166" s="293"/>
      <c r="E166" s="293"/>
      <c r="F166" s="293"/>
      <c r="G166" s="293"/>
      <c r="H166" s="293"/>
      <c r="I166" s="293"/>
      <c r="J166" s="293"/>
      <c r="K166" s="293"/>
      <c r="L166" s="293"/>
      <c r="M166" s="293"/>
      <c r="N166" s="293"/>
      <c r="O166" s="293"/>
      <c r="P166" s="293"/>
      <c r="Q166" s="293"/>
      <c r="R166" s="293"/>
      <c r="S166" s="293"/>
      <c r="T166" s="293"/>
      <c r="U166" s="374"/>
      <c r="V166" s="293"/>
      <c r="W166" s="293"/>
      <c r="X166" s="293"/>
      <c r="Y166" s="293"/>
      <c r="Z166" s="293"/>
    </row>
    <row r="167" spans="1:26" ht="12" customHeight="1">
      <c r="A167" s="293"/>
      <c r="B167" s="293"/>
      <c r="C167" s="293"/>
      <c r="D167" s="293"/>
      <c r="E167" s="293"/>
      <c r="F167" s="293"/>
      <c r="G167" s="293"/>
      <c r="H167" s="293"/>
      <c r="I167" s="293"/>
      <c r="J167" s="293"/>
      <c r="K167" s="293"/>
      <c r="L167" s="293"/>
      <c r="M167" s="293"/>
      <c r="N167" s="293"/>
      <c r="O167" s="293"/>
      <c r="P167" s="293"/>
      <c r="Q167" s="293"/>
      <c r="R167" s="293"/>
      <c r="S167" s="293"/>
      <c r="T167" s="293"/>
      <c r="U167" s="374"/>
      <c r="V167" s="293"/>
      <c r="W167" s="293"/>
      <c r="X167" s="293"/>
      <c r="Y167" s="293"/>
      <c r="Z167" s="293"/>
    </row>
    <row r="168" spans="1:26" ht="12" customHeight="1">
      <c r="A168" s="293"/>
      <c r="B168" s="293"/>
      <c r="C168" s="293"/>
      <c r="D168" s="293"/>
      <c r="E168" s="293"/>
      <c r="F168" s="293"/>
      <c r="G168" s="293"/>
      <c r="H168" s="293"/>
      <c r="I168" s="293"/>
      <c r="J168" s="293"/>
      <c r="K168" s="293"/>
      <c r="L168" s="293"/>
      <c r="M168" s="293"/>
      <c r="N168" s="293"/>
      <c r="O168" s="293"/>
      <c r="P168" s="293"/>
      <c r="Q168" s="293"/>
      <c r="R168" s="293"/>
      <c r="S168" s="293"/>
      <c r="T168" s="293"/>
      <c r="U168" s="374"/>
      <c r="V168" s="293"/>
      <c r="W168" s="293"/>
      <c r="X168" s="293"/>
      <c r="Y168" s="293"/>
      <c r="Z168" s="293"/>
    </row>
    <row r="169" spans="1:26" ht="12" customHeight="1">
      <c r="A169" s="293"/>
      <c r="B169" s="293"/>
      <c r="C169" s="293"/>
      <c r="D169" s="293"/>
      <c r="E169" s="293"/>
      <c r="F169" s="293"/>
      <c r="G169" s="293"/>
      <c r="H169" s="293"/>
      <c r="I169" s="293"/>
      <c r="J169" s="293"/>
      <c r="K169" s="293"/>
      <c r="L169" s="293"/>
      <c r="M169" s="293"/>
      <c r="N169" s="293"/>
      <c r="O169" s="293"/>
      <c r="P169" s="293"/>
      <c r="Q169" s="293"/>
      <c r="R169" s="293"/>
      <c r="S169" s="293"/>
      <c r="T169" s="293"/>
      <c r="U169" s="374"/>
      <c r="V169" s="293"/>
      <c r="W169" s="293"/>
      <c r="X169" s="293"/>
      <c r="Y169" s="293"/>
      <c r="Z169" s="293"/>
    </row>
    <row r="170" spans="1:26" ht="12" customHeight="1">
      <c r="A170" s="293"/>
      <c r="B170" s="293"/>
      <c r="C170" s="293"/>
      <c r="D170" s="293"/>
      <c r="E170" s="293"/>
      <c r="F170" s="293"/>
      <c r="G170" s="293"/>
      <c r="H170" s="293"/>
      <c r="I170" s="293"/>
      <c r="J170" s="293"/>
      <c r="K170" s="293"/>
      <c r="L170" s="293"/>
      <c r="M170" s="293"/>
      <c r="N170" s="293"/>
      <c r="O170" s="293"/>
      <c r="P170" s="293"/>
      <c r="Q170" s="293"/>
      <c r="R170" s="293"/>
      <c r="S170" s="293"/>
      <c r="T170" s="293"/>
      <c r="U170" s="374"/>
      <c r="V170" s="293"/>
      <c r="W170" s="293"/>
      <c r="X170" s="293"/>
      <c r="Y170" s="293"/>
      <c r="Z170" s="293"/>
    </row>
    <row r="171" spans="1:26" ht="12" customHeight="1">
      <c r="A171" s="293"/>
      <c r="B171" s="293"/>
      <c r="C171" s="293"/>
      <c r="D171" s="293"/>
      <c r="E171" s="293"/>
      <c r="F171" s="293"/>
      <c r="G171" s="293"/>
      <c r="H171" s="293"/>
      <c r="I171" s="293"/>
      <c r="J171" s="293"/>
      <c r="K171" s="293"/>
      <c r="L171" s="293"/>
      <c r="M171" s="293"/>
      <c r="N171" s="293"/>
      <c r="O171" s="293"/>
      <c r="P171" s="293"/>
      <c r="Q171" s="293"/>
      <c r="R171" s="293"/>
      <c r="S171" s="293"/>
      <c r="T171" s="293"/>
      <c r="U171" s="374"/>
      <c r="V171" s="293"/>
      <c r="W171" s="293"/>
      <c r="X171" s="293"/>
      <c r="Y171" s="293"/>
      <c r="Z171" s="293"/>
    </row>
    <row r="172" spans="1:26" ht="12" customHeight="1">
      <c r="A172" s="293"/>
      <c r="B172" s="293"/>
      <c r="C172" s="293"/>
      <c r="D172" s="293"/>
      <c r="E172" s="293"/>
      <c r="F172" s="293"/>
      <c r="G172" s="293"/>
      <c r="H172" s="293"/>
      <c r="I172" s="293"/>
      <c r="J172" s="293"/>
      <c r="K172" s="293"/>
      <c r="L172" s="293"/>
      <c r="M172" s="293"/>
      <c r="N172" s="293"/>
      <c r="O172" s="293"/>
      <c r="P172" s="293"/>
      <c r="Q172" s="293"/>
      <c r="R172" s="293"/>
      <c r="S172" s="293"/>
      <c r="T172" s="293"/>
      <c r="U172" s="374"/>
      <c r="V172" s="293"/>
      <c r="W172" s="293"/>
      <c r="X172" s="293"/>
      <c r="Y172" s="293"/>
      <c r="Z172" s="293"/>
    </row>
    <row r="173" spans="1:26" ht="12" customHeight="1">
      <c r="A173" s="293"/>
      <c r="B173" s="293"/>
      <c r="C173" s="293"/>
      <c r="D173" s="293"/>
      <c r="E173" s="293"/>
      <c r="F173" s="293"/>
      <c r="G173" s="293"/>
      <c r="H173" s="293"/>
      <c r="I173" s="293"/>
      <c r="J173" s="293"/>
      <c r="K173" s="293"/>
      <c r="L173" s="293"/>
      <c r="M173" s="293"/>
      <c r="N173" s="293"/>
      <c r="O173" s="293"/>
      <c r="P173" s="293"/>
      <c r="Q173" s="293"/>
      <c r="R173" s="293"/>
      <c r="S173" s="293"/>
      <c r="T173" s="293"/>
      <c r="U173" s="374"/>
      <c r="V173" s="293"/>
      <c r="W173" s="293"/>
      <c r="X173" s="293"/>
      <c r="Y173" s="293"/>
      <c r="Z173" s="293"/>
    </row>
    <row r="174" spans="1:26" ht="12" customHeight="1">
      <c r="A174" s="293"/>
      <c r="B174" s="293"/>
      <c r="C174" s="293"/>
      <c r="D174" s="293"/>
      <c r="E174" s="293"/>
      <c r="F174" s="293"/>
      <c r="G174" s="293"/>
      <c r="H174" s="293"/>
      <c r="I174" s="293"/>
      <c r="J174" s="293"/>
      <c r="K174" s="293"/>
      <c r="L174" s="293"/>
      <c r="M174" s="293"/>
      <c r="N174" s="293"/>
      <c r="O174" s="293"/>
      <c r="P174" s="293"/>
      <c r="Q174" s="293"/>
      <c r="R174" s="293"/>
      <c r="S174" s="293"/>
      <c r="T174" s="293"/>
      <c r="U174" s="374"/>
      <c r="V174" s="293"/>
      <c r="W174" s="293"/>
      <c r="X174" s="293"/>
      <c r="Y174" s="293"/>
      <c r="Z174" s="293"/>
    </row>
    <row r="175" spans="1:26" ht="12" customHeight="1">
      <c r="A175" s="293"/>
      <c r="B175" s="293"/>
      <c r="C175" s="293"/>
      <c r="D175" s="293"/>
      <c r="E175" s="293"/>
      <c r="F175" s="293"/>
      <c r="G175" s="293"/>
      <c r="H175" s="293"/>
      <c r="I175" s="293"/>
      <c r="J175" s="293"/>
      <c r="K175" s="293"/>
      <c r="L175" s="293"/>
      <c r="M175" s="293"/>
      <c r="N175" s="293"/>
      <c r="O175" s="293"/>
      <c r="P175" s="293"/>
      <c r="Q175" s="293"/>
      <c r="R175" s="293"/>
      <c r="S175" s="293"/>
      <c r="T175" s="293"/>
      <c r="U175" s="374"/>
      <c r="V175" s="293"/>
      <c r="W175" s="293"/>
      <c r="X175" s="293"/>
      <c r="Y175" s="293"/>
      <c r="Z175" s="293"/>
    </row>
    <row r="176" spans="1:26" ht="12" customHeight="1">
      <c r="A176" s="293"/>
      <c r="B176" s="293"/>
      <c r="C176" s="293"/>
      <c r="D176" s="293"/>
      <c r="E176" s="293"/>
      <c r="F176" s="293"/>
      <c r="G176" s="293"/>
      <c r="H176" s="293"/>
      <c r="I176" s="293"/>
      <c r="J176" s="293"/>
      <c r="K176" s="293"/>
      <c r="L176" s="293"/>
      <c r="M176" s="293"/>
      <c r="N176" s="293"/>
      <c r="O176" s="293"/>
      <c r="P176" s="293"/>
      <c r="Q176" s="293"/>
      <c r="R176" s="293"/>
      <c r="S176" s="293"/>
      <c r="T176" s="293"/>
      <c r="U176" s="374"/>
      <c r="V176" s="293"/>
      <c r="W176" s="293"/>
      <c r="X176" s="293"/>
      <c r="Y176" s="293"/>
      <c r="Z176" s="293"/>
    </row>
    <row r="177" spans="1:26" ht="12" customHeight="1">
      <c r="A177" s="293"/>
      <c r="B177" s="293"/>
      <c r="C177" s="293"/>
      <c r="D177" s="293"/>
      <c r="E177" s="293"/>
      <c r="F177" s="293"/>
      <c r="G177" s="293"/>
      <c r="H177" s="293"/>
      <c r="I177" s="293"/>
      <c r="J177" s="293"/>
      <c r="K177" s="293"/>
      <c r="L177" s="293"/>
      <c r="M177" s="293"/>
      <c r="N177" s="293"/>
      <c r="O177" s="293"/>
      <c r="P177" s="293"/>
      <c r="Q177" s="293"/>
      <c r="R177" s="293"/>
      <c r="S177" s="293"/>
      <c r="T177" s="293"/>
      <c r="U177" s="374"/>
      <c r="V177" s="293"/>
      <c r="W177" s="293"/>
      <c r="X177" s="293"/>
      <c r="Y177" s="293"/>
      <c r="Z177" s="293"/>
    </row>
    <row r="178" spans="1:26" ht="12" customHeight="1">
      <c r="A178" s="293"/>
      <c r="B178" s="293"/>
      <c r="C178" s="293"/>
      <c r="D178" s="293"/>
      <c r="E178" s="293"/>
      <c r="F178" s="293"/>
      <c r="G178" s="293"/>
      <c r="H178" s="293"/>
      <c r="I178" s="293"/>
      <c r="J178" s="293"/>
      <c r="K178" s="293"/>
      <c r="L178" s="293"/>
      <c r="M178" s="293"/>
      <c r="N178" s="293"/>
      <c r="O178" s="293"/>
      <c r="P178" s="293"/>
      <c r="Q178" s="293"/>
      <c r="R178" s="293"/>
      <c r="S178" s="293"/>
      <c r="T178" s="293"/>
      <c r="U178" s="374"/>
      <c r="V178" s="293"/>
      <c r="W178" s="293"/>
      <c r="X178" s="293"/>
      <c r="Y178" s="293"/>
      <c r="Z178" s="293"/>
    </row>
    <row r="179" spans="1:26" ht="12" customHeight="1">
      <c r="A179" s="293"/>
      <c r="B179" s="293"/>
      <c r="C179" s="293"/>
      <c r="D179" s="293"/>
      <c r="E179" s="293"/>
      <c r="F179" s="293"/>
      <c r="G179" s="293"/>
      <c r="H179" s="293"/>
      <c r="I179" s="293"/>
      <c r="J179" s="293"/>
      <c r="K179" s="293"/>
      <c r="L179" s="293"/>
      <c r="M179" s="293"/>
      <c r="N179" s="293"/>
      <c r="O179" s="293"/>
      <c r="P179" s="293"/>
      <c r="Q179" s="293"/>
      <c r="R179" s="293"/>
      <c r="S179" s="293"/>
      <c r="T179" s="293"/>
      <c r="U179" s="374"/>
      <c r="V179" s="293"/>
      <c r="W179" s="293"/>
      <c r="X179" s="293"/>
      <c r="Y179" s="293"/>
      <c r="Z179" s="293"/>
    </row>
    <row r="180" spans="1:26" ht="12" customHeight="1">
      <c r="A180" s="293"/>
      <c r="B180" s="293"/>
      <c r="C180" s="293"/>
      <c r="D180" s="293"/>
      <c r="E180" s="293"/>
      <c r="F180" s="293"/>
      <c r="G180" s="293"/>
      <c r="H180" s="293"/>
      <c r="I180" s="293"/>
      <c r="J180" s="293"/>
      <c r="K180" s="293"/>
      <c r="L180" s="293"/>
      <c r="M180" s="293"/>
      <c r="N180" s="293"/>
      <c r="O180" s="293"/>
      <c r="P180" s="293"/>
      <c r="Q180" s="293"/>
      <c r="R180" s="293"/>
      <c r="S180" s="293"/>
      <c r="T180" s="293"/>
      <c r="U180" s="374"/>
      <c r="V180" s="293"/>
      <c r="W180" s="293"/>
      <c r="X180" s="293"/>
      <c r="Y180" s="293"/>
      <c r="Z180" s="293"/>
    </row>
    <row r="181" spans="1:26" ht="12" customHeight="1">
      <c r="A181" s="293"/>
      <c r="B181" s="293"/>
      <c r="C181" s="293"/>
      <c r="D181" s="293"/>
      <c r="E181" s="293"/>
      <c r="F181" s="293"/>
      <c r="G181" s="293"/>
      <c r="H181" s="293"/>
      <c r="I181" s="293"/>
      <c r="J181" s="293"/>
      <c r="K181" s="293"/>
      <c r="L181" s="293"/>
      <c r="M181" s="293"/>
      <c r="N181" s="293"/>
      <c r="O181" s="293"/>
      <c r="P181" s="293"/>
      <c r="Q181" s="293"/>
      <c r="R181" s="293"/>
      <c r="S181" s="293"/>
      <c r="T181" s="293"/>
      <c r="U181" s="374"/>
      <c r="V181" s="293"/>
      <c r="W181" s="293"/>
      <c r="X181" s="293"/>
      <c r="Y181" s="293"/>
      <c r="Z181" s="293"/>
    </row>
    <row r="182" spans="1:26" ht="12" customHeight="1">
      <c r="A182" s="293"/>
      <c r="B182" s="293"/>
      <c r="C182" s="293"/>
      <c r="D182" s="293"/>
      <c r="E182" s="293"/>
      <c r="F182" s="293"/>
      <c r="G182" s="293"/>
      <c r="H182" s="293"/>
      <c r="I182" s="293"/>
      <c r="J182" s="293"/>
      <c r="K182" s="293"/>
      <c r="L182" s="293"/>
      <c r="M182" s="293"/>
      <c r="N182" s="293"/>
      <c r="O182" s="293"/>
      <c r="P182" s="293"/>
      <c r="Q182" s="293"/>
      <c r="R182" s="293"/>
      <c r="S182" s="293"/>
      <c r="T182" s="293"/>
      <c r="U182" s="374"/>
      <c r="V182" s="293"/>
      <c r="W182" s="293"/>
      <c r="X182" s="293"/>
      <c r="Y182" s="293"/>
      <c r="Z182" s="293"/>
    </row>
    <row r="183" spans="1:26" ht="12" customHeight="1">
      <c r="A183" s="293"/>
      <c r="B183" s="293"/>
      <c r="C183" s="293"/>
      <c r="D183" s="293"/>
      <c r="E183" s="293"/>
      <c r="F183" s="293"/>
      <c r="G183" s="293"/>
      <c r="H183" s="293"/>
      <c r="I183" s="293"/>
      <c r="J183" s="293"/>
      <c r="K183" s="293"/>
      <c r="L183" s="293"/>
      <c r="M183" s="293"/>
      <c r="N183" s="293"/>
      <c r="O183" s="293"/>
      <c r="P183" s="293"/>
      <c r="Q183" s="293"/>
      <c r="R183" s="293"/>
      <c r="S183" s="293"/>
      <c r="T183" s="293"/>
      <c r="U183" s="374"/>
      <c r="V183" s="293"/>
      <c r="W183" s="293"/>
      <c r="X183" s="293"/>
      <c r="Y183" s="293"/>
      <c r="Z183" s="293"/>
    </row>
    <row r="184" spans="1:26" ht="12" customHeight="1">
      <c r="A184" s="293"/>
      <c r="B184" s="293"/>
      <c r="C184" s="293"/>
      <c r="D184" s="293"/>
      <c r="E184" s="293"/>
      <c r="F184" s="293"/>
      <c r="G184" s="293"/>
      <c r="H184" s="293"/>
      <c r="I184" s="293"/>
      <c r="J184" s="293"/>
      <c r="K184" s="293"/>
      <c r="L184" s="293"/>
      <c r="M184" s="293"/>
      <c r="N184" s="293"/>
      <c r="O184" s="293"/>
      <c r="P184" s="293"/>
      <c r="Q184" s="293"/>
      <c r="R184" s="293"/>
      <c r="S184" s="293"/>
      <c r="T184" s="293"/>
      <c r="U184" s="374"/>
      <c r="V184" s="293"/>
      <c r="W184" s="293"/>
      <c r="X184" s="293"/>
      <c r="Y184" s="293"/>
      <c r="Z184" s="293"/>
    </row>
    <row r="185" spans="1:26" ht="12" customHeight="1">
      <c r="A185" s="293"/>
      <c r="B185" s="293"/>
      <c r="C185" s="293"/>
      <c r="D185" s="293"/>
      <c r="E185" s="293"/>
      <c r="F185" s="293"/>
      <c r="G185" s="293"/>
      <c r="H185" s="293"/>
      <c r="I185" s="293"/>
      <c r="J185" s="293"/>
      <c r="K185" s="293"/>
      <c r="L185" s="293"/>
      <c r="M185" s="293"/>
      <c r="N185" s="293"/>
      <c r="O185" s="293"/>
      <c r="P185" s="293"/>
      <c r="Q185" s="293"/>
      <c r="R185" s="293"/>
      <c r="S185" s="293"/>
      <c r="T185" s="293"/>
      <c r="U185" s="374"/>
      <c r="V185" s="293"/>
      <c r="W185" s="293"/>
      <c r="X185" s="293"/>
      <c r="Y185" s="293"/>
      <c r="Z185" s="293"/>
    </row>
    <row r="186" spans="1:26" ht="12" customHeight="1">
      <c r="A186" s="293"/>
      <c r="B186" s="293"/>
      <c r="C186" s="293"/>
      <c r="D186" s="293"/>
      <c r="E186" s="293"/>
      <c r="F186" s="293"/>
      <c r="G186" s="293"/>
      <c r="H186" s="293"/>
      <c r="I186" s="293"/>
      <c r="J186" s="293"/>
      <c r="K186" s="293"/>
      <c r="L186" s="293"/>
      <c r="M186" s="293"/>
      <c r="N186" s="293"/>
      <c r="O186" s="293"/>
      <c r="P186" s="293"/>
      <c r="Q186" s="293"/>
      <c r="R186" s="293"/>
      <c r="S186" s="293"/>
      <c r="T186" s="293"/>
      <c r="U186" s="374"/>
      <c r="V186" s="293"/>
      <c r="W186" s="293"/>
      <c r="X186" s="293"/>
      <c r="Y186" s="293"/>
      <c r="Z186" s="293"/>
    </row>
    <row r="187" spans="1:26" ht="12" customHeight="1">
      <c r="A187" s="293"/>
      <c r="B187" s="293"/>
      <c r="C187" s="293"/>
      <c r="D187" s="293"/>
      <c r="E187" s="293"/>
      <c r="F187" s="293"/>
      <c r="G187" s="293"/>
      <c r="H187" s="293"/>
      <c r="I187" s="293"/>
      <c r="J187" s="293"/>
      <c r="K187" s="293"/>
      <c r="L187" s="293"/>
      <c r="M187" s="293"/>
      <c r="N187" s="293"/>
      <c r="O187" s="293"/>
      <c r="P187" s="293"/>
      <c r="Q187" s="293"/>
      <c r="R187" s="293"/>
      <c r="S187" s="293"/>
      <c r="T187" s="293"/>
      <c r="U187" s="374"/>
      <c r="V187" s="293"/>
      <c r="W187" s="293"/>
      <c r="X187" s="293"/>
      <c r="Y187" s="293"/>
      <c r="Z187" s="293"/>
    </row>
    <row r="188" spans="1:26" ht="12" customHeight="1">
      <c r="A188" s="293"/>
      <c r="B188" s="293"/>
      <c r="C188" s="293"/>
      <c r="D188" s="293"/>
      <c r="E188" s="293"/>
      <c r="F188" s="293"/>
      <c r="G188" s="293"/>
      <c r="H188" s="293"/>
      <c r="I188" s="293"/>
      <c r="J188" s="293"/>
      <c r="K188" s="293"/>
      <c r="L188" s="293"/>
      <c r="M188" s="293"/>
      <c r="N188" s="293"/>
      <c r="O188" s="293"/>
      <c r="P188" s="293"/>
      <c r="Q188" s="293"/>
      <c r="R188" s="293"/>
      <c r="S188" s="293"/>
      <c r="T188" s="293"/>
      <c r="U188" s="374"/>
      <c r="V188" s="293"/>
      <c r="W188" s="293"/>
      <c r="X188" s="293"/>
      <c r="Y188" s="293"/>
      <c r="Z188" s="293"/>
    </row>
    <row r="189" spans="1:26" ht="12" customHeight="1">
      <c r="A189" s="293"/>
      <c r="B189" s="293"/>
      <c r="C189" s="293"/>
      <c r="D189" s="293"/>
      <c r="E189" s="293"/>
      <c r="F189" s="293"/>
      <c r="G189" s="293"/>
      <c r="H189" s="293"/>
      <c r="I189" s="293"/>
      <c r="J189" s="293"/>
      <c r="K189" s="293"/>
      <c r="L189" s="293"/>
      <c r="M189" s="293"/>
      <c r="N189" s="293"/>
      <c r="O189" s="293"/>
      <c r="P189" s="293"/>
      <c r="Q189" s="293"/>
      <c r="R189" s="293"/>
      <c r="S189" s="293"/>
      <c r="T189" s="293"/>
      <c r="U189" s="374"/>
      <c r="V189" s="293"/>
      <c r="W189" s="293"/>
      <c r="X189" s="293"/>
      <c r="Y189" s="293"/>
      <c r="Z189" s="293"/>
    </row>
    <row r="190" spans="1:26" ht="12" customHeight="1">
      <c r="A190" s="293"/>
      <c r="B190" s="293"/>
      <c r="C190" s="293"/>
      <c r="D190" s="293"/>
      <c r="E190" s="293"/>
      <c r="F190" s="293"/>
      <c r="G190" s="293"/>
      <c r="H190" s="293"/>
      <c r="I190" s="293"/>
      <c r="J190" s="293"/>
      <c r="K190" s="293"/>
      <c r="L190" s="293"/>
      <c r="M190" s="293"/>
      <c r="N190" s="293"/>
      <c r="O190" s="293"/>
      <c r="P190" s="293"/>
      <c r="Q190" s="293"/>
      <c r="R190" s="293"/>
      <c r="S190" s="293"/>
      <c r="T190" s="293"/>
      <c r="U190" s="374"/>
      <c r="V190" s="293"/>
      <c r="W190" s="293"/>
      <c r="X190" s="293"/>
      <c r="Y190" s="293"/>
      <c r="Z190" s="293"/>
    </row>
    <row r="191" spans="1:26" ht="12" customHeight="1">
      <c r="A191" s="293"/>
      <c r="B191" s="293"/>
      <c r="C191" s="293"/>
      <c r="D191" s="293"/>
      <c r="E191" s="293"/>
      <c r="F191" s="293"/>
      <c r="G191" s="293"/>
      <c r="H191" s="293"/>
      <c r="I191" s="293"/>
      <c r="J191" s="293"/>
      <c r="K191" s="293"/>
      <c r="L191" s="293"/>
      <c r="M191" s="293"/>
      <c r="N191" s="293"/>
      <c r="O191" s="293"/>
      <c r="P191" s="293"/>
      <c r="Q191" s="293"/>
      <c r="R191" s="293"/>
      <c r="S191" s="293"/>
      <c r="T191" s="293"/>
      <c r="U191" s="374"/>
      <c r="V191" s="293"/>
      <c r="W191" s="293"/>
      <c r="X191" s="293"/>
      <c r="Y191" s="293"/>
      <c r="Z191" s="293"/>
    </row>
    <row r="192" spans="1:26" ht="12" customHeight="1">
      <c r="A192" s="293"/>
      <c r="B192" s="293"/>
      <c r="C192" s="293"/>
      <c r="D192" s="293"/>
      <c r="E192" s="293"/>
      <c r="F192" s="293"/>
      <c r="G192" s="293"/>
      <c r="H192" s="293"/>
      <c r="I192" s="293"/>
      <c r="J192" s="293"/>
      <c r="K192" s="293"/>
      <c r="L192" s="293"/>
      <c r="M192" s="293"/>
      <c r="N192" s="293"/>
      <c r="O192" s="293"/>
      <c r="P192" s="293"/>
      <c r="Q192" s="293"/>
      <c r="R192" s="293"/>
      <c r="S192" s="293"/>
      <c r="T192" s="293"/>
      <c r="U192" s="374"/>
      <c r="V192" s="293"/>
      <c r="W192" s="293"/>
      <c r="X192" s="293"/>
      <c r="Y192" s="293"/>
      <c r="Z192" s="293"/>
    </row>
    <row r="193" spans="1:26" ht="12" customHeight="1">
      <c r="A193" s="293"/>
      <c r="B193" s="293"/>
      <c r="C193" s="293"/>
      <c r="D193" s="293"/>
      <c r="E193" s="293"/>
      <c r="F193" s="293"/>
      <c r="G193" s="293"/>
      <c r="H193" s="293"/>
      <c r="I193" s="293"/>
      <c r="J193" s="293"/>
      <c r="K193" s="293"/>
      <c r="L193" s="293"/>
      <c r="M193" s="293"/>
      <c r="N193" s="293"/>
      <c r="O193" s="293"/>
      <c r="P193" s="293"/>
      <c r="Q193" s="293"/>
      <c r="R193" s="293"/>
      <c r="S193" s="293"/>
      <c r="T193" s="293"/>
      <c r="U193" s="374"/>
      <c r="V193" s="293"/>
      <c r="W193" s="293"/>
      <c r="X193" s="293"/>
      <c r="Y193" s="293"/>
      <c r="Z193" s="293"/>
    </row>
    <row r="194" spans="1:26" ht="12" customHeight="1">
      <c r="A194" s="293"/>
      <c r="B194" s="293"/>
      <c r="C194" s="293"/>
      <c r="D194" s="293"/>
      <c r="E194" s="293"/>
      <c r="F194" s="293"/>
      <c r="G194" s="293"/>
      <c r="H194" s="293"/>
      <c r="I194" s="293"/>
      <c r="J194" s="293"/>
      <c r="K194" s="293"/>
      <c r="L194" s="293"/>
      <c r="M194" s="293"/>
      <c r="N194" s="293"/>
      <c r="O194" s="293"/>
      <c r="P194" s="293"/>
      <c r="Q194" s="293"/>
      <c r="R194" s="293"/>
      <c r="S194" s="293"/>
      <c r="T194" s="293"/>
      <c r="U194" s="374"/>
      <c r="V194" s="293"/>
      <c r="W194" s="293"/>
      <c r="X194" s="293"/>
      <c r="Y194" s="293"/>
      <c r="Z194" s="293"/>
    </row>
    <row r="195" spans="1:26" ht="12" customHeight="1">
      <c r="A195" s="293"/>
      <c r="B195" s="293"/>
      <c r="C195" s="293"/>
      <c r="D195" s="293"/>
      <c r="E195" s="293"/>
      <c r="F195" s="293"/>
      <c r="G195" s="293"/>
      <c r="H195" s="293"/>
      <c r="I195" s="293"/>
      <c r="J195" s="293"/>
      <c r="K195" s="293"/>
      <c r="L195" s="293"/>
      <c r="M195" s="293"/>
      <c r="N195" s="293"/>
      <c r="O195" s="293"/>
      <c r="P195" s="293"/>
      <c r="Q195" s="293"/>
      <c r="R195" s="293"/>
      <c r="S195" s="293"/>
      <c r="T195" s="293"/>
      <c r="U195" s="374"/>
      <c r="V195" s="293"/>
      <c r="W195" s="293"/>
      <c r="X195" s="293"/>
      <c r="Y195" s="293"/>
      <c r="Z195" s="293"/>
    </row>
    <row r="196" spans="1:26" ht="12" customHeight="1">
      <c r="A196" s="293"/>
      <c r="B196" s="293"/>
      <c r="C196" s="293"/>
      <c r="D196" s="293"/>
      <c r="E196" s="293"/>
      <c r="F196" s="293"/>
      <c r="G196" s="293"/>
      <c r="H196" s="293"/>
      <c r="I196" s="293"/>
      <c r="J196" s="293"/>
      <c r="K196" s="293"/>
      <c r="L196" s="293"/>
      <c r="M196" s="293"/>
      <c r="N196" s="293"/>
      <c r="O196" s="293"/>
      <c r="P196" s="293"/>
      <c r="Q196" s="293"/>
      <c r="R196" s="293"/>
      <c r="S196" s="293"/>
      <c r="T196" s="293"/>
      <c r="U196" s="374"/>
      <c r="V196" s="293"/>
      <c r="W196" s="293"/>
      <c r="X196" s="293"/>
      <c r="Y196" s="293"/>
      <c r="Z196" s="293"/>
    </row>
    <row r="197" spans="1:26" ht="12" customHeight="1">
      <c r="A197" s="293"/>
      <c r="B197" s="293"/>
      <c r="C197" s="293"/>
      <c r="D197" s="293"/>
      <c r="E197" s="293"/>
      <c r="F197" s="293"/>
      <c r="G197" s="293"/>
      <c r="H197" s="293"/>
      <c r="I197" s="293"/>
      <c r="J197" s="293"/>
      <c r="K197" s="293"/>
      <c r="L197" s="293"/>
      <c r="M197" s="293"/>
      <c r="N197" s="293"/>
      <c r="O197" s="293"/>
      <c r="P197" s="293"/>
      <c r="Q197" s="293"/>
      <c r="R197" s="293"/>
      <c r="S197" s="293"/>
      <c r="T197" s="293"/>
      <c r="U197" s="374"/>
      <c r="V197" s="293"/>
      <c r="W197" s="293"/>
      <c r="X197" s="293"/>
      <c r="Y197" s="293"/>
      <c r="Z197" s="293"/>
    </row>
    <row r="198" spans="1:26" ht="12" customHeight="1">
      <c r="A198" s="293"/>
      <c r="B198" s="293"/>
      <c r="C198" s="293"/>
      <c r="D198" s="293"/>
      <c r="E198" s="293"/>
      <c r="F198" s="293"/>
      <c r="G198" s="293"/>
      <c r="H198" s="293"/>
      <c r="I198" s="293"/>
      <c r="J198" s="293"/>
      <c r="K198" s="293"/>
      <c r="L198" s="293"/>
      <c r="M198" s="293"/>
      <c r="N198" s="293"/>
      <c r="O198" s="293"/>
      <c r="P198" s="293"/>
      <c r="Q198" s="293"/>
      <c r="R198" s="293"/>
      <c r="S198" s="293"/>
      <c r="T198" s="293"/>
      <c r="U198" s="374"/>
      <c r="V198" s="293"/>
      <c r="W198" s="293"/>
      <c r="X198" s="293"/>
      <c r="Y198" s="293"/>
      <c r="Z198" s="293"/>
    </row>
    <row r="199" spans="1:26" ht="12" customHeight="1">
      <c r="A199" s="293"/>
      <c r="B199" s="293"/>
      <c r="C199" s="293"/>
      <c r="D199" s="293"/>
      <c r="E199" s="293"/>
      <c r="F199" s="293"/>
      <c r="G199" s="293"/>
      <c r="H199" s="293"/>
      <c r="I199" s="293"/>
      <c r="J199" s="293"/>
      <c r="K199" s="293"/>
      <c r="L199" s="293"/>
      <c r="M199" s="293"/>
      <c r="N199" s="293"/>
      <c r="O199" s="293"/>
      <c r="P199" s="293"/>
      <c r="Q199" s="293"/>
      <c r="R199" s="293"/>
      <c r="S199" s="293"/>
      <c r="T199" s="293"/>
      <c r="U199" s="374"/>
      <c r="V199" s="293"/>
      <c r="W199" s="293"/>
      <c r="X199" s="293"/>
      <c r="Y199" s="293"/>
      <c r="Z199" s="293"/>
    </row>
    <row r="200" spans="1:26" ht="12" customHeight="1">
      <c r="A200" s="293"/>
      <c r="B200" s="293"/>
      <c r="C200" s="293"/>
      <c r="D200" s="293"/>
      <c r="E200" s="293"/>
      <c r="F200" s="293"/>
      <c r="G200" s="293"/>
      <c r="H200" s="293"/>
      <c r="I200" s="293"/>
      <c r="J200" s="293"/>
      <c r="K200" s="293"/>
      <c r="L200" s="293"/>
      <c r="M200" s="293"/>
      <c r="N200" s="293"/>
      <c r="O200" s="293"/>
      <c r="P200" s="293"/>
      <c r="Q200" s="293"/>
      <c r="R200" s="293"/>
      <c r="S200" s="293"/>
      <c r="T200" s="293"/>
      <c r="U200" s="374"/>
      <c r="V200" s="293"/>
      <c r="W200" s="293"/>
      <c r="X200" s="293"/>
      <c r="Y200" s="293"/>
      <c r="Z200" s="293"/>
    </row>
    <row r="201" spans="1:26" ht="12" customHeight="1">
      <c r="A201" s="293"/>
      <c r="B201" s="293"/>
      <c r="C201" s="293"/>
      <c r="D201" s="293"/>
      <c r="E201" s="293"/>
      <c r="F201" s="293"/>
      <c r="G201" s="293"/>
      <c r="H201" s="293"/>
      <c r="I201" s="293"/>
      <c r="J201" s="293"/>
      <c r="K201" s="293"/>
      <c r="L201" s="293"/>
      <c r="M201" s="293"/>
      <c r="N201" s="293"/>
      <c r="O201" s="293"/>
      <c r="P201" s="293"/>
      <c r="Q201" s="293"/>
      <c r="R201" s="293"/>
      <c r="S201" s="293"/>
      <c r="T201" s="293"/>
      <c r="U201" s="374"/>
      <c r="V201" s="293"/>
      <c r="W201" s="293"/>
      <c r="X201" s="293"/>
      <c r="Y201" s="293"/>
      <c r="Z201" s="293"/>
    </row>
    <row r="202" spans="1:26" ht="12" customHeight="1">
      <c r="A202" s="293"/>
      <c r="B202" s="293"/>
      <c r="C202" s="293"/>
      <c r="D202" s="293"/>
      <c r="E202" s="293"/>
      <c r="F202" s="293"/>
      <c r="G202" s="293"/>
      <c r="H202" s="293"/>
      <c r="I202" s="293"/>
      <c r="J202" s="293"/>
      <c r="K202" s="293"/>
      <c r="L202" s="293"/>
      <c r="M202" s="293"/>
      <c r="N202" s="293"/>
      <c r="O202" s="293"/>
      <c r="P202" s="293"/>
      <c r="Q202" s="293"/>
      <c r="R202" s="293"/>
      <c r="S202" s="293"/>
      <c r="T202" s="293"/>
      <c r="U202" s="374"/>
      <c r="V202" s="293"/>
      <c r="W202" s="293"/>
      <c r="X202" s="293"/>
      <c r="Y202" s="293"/>
      <c r="Z202" s="293"/>
    </row>
    <row r="203" spans="1:26" ht="12" customHeight="1">
      <c r="A203" s="293"/>
      <c r="B203" s="293"/>
      <c r="C203" s="293"/>
      <c r="D203" s="293"/>
      <c r="E203" s="293"/>
      <c r="F203" s="293"/>
      <c r="G203" s="293"/>
      <c r="H203" s="293"/>
      <c r="I203" s="293"/>
      <c r="J203" s="293"/>
      <c r="K203" s="293"/>
      <c r="L203" s="293"/>
      <c r="M203" s="293"/>
      <c r="N203" s="293"/>
      <c r="O203" s="293"/>
      <c r="P203" s="293"/>
      <c r="Q203" s="293"/>
      <c r="R203" s="293"/>
      <c r="S203" s="293"/>
      <c r="T203" s="293"/>
      <c r="U203" s="374"/>
      <c r="V203" s="293"/>
      <c r="W203" s="293"/>
      <c r="X203" s="293"/>
      <c r="Y203" s="293"/>
      <c r="Z203" s="293"/>
    </row>
    <row r="204" spans="1:26" ht="12" customHeight="1">
      <c r="A204" s="293"/>
      <c r="B204" s="293"/>
      <c r="C204" s="293"/>
      <c r="D204" s="293"/>
      <c r="E204" s="293"/>
      <c r="F204" s="293"/>
      <c r="G204" s="293"/>
      <c r="H204" s="293"/>
      <c r="I204" s="293"/>
      <c r="J204" s="293"/>
      <c r="K204" s="293"/>
      <c r="L204" s="293"/>
      <c r="M204" s="293"/>
      <c r="N204" s="293"/>
      <c r="O204" s="293"/>
      <c r="P204" s="293"/>
      <c r="Q204" s="293"/>
      <c r="R204" s="293"/>
      <c r="S204" s="293"/>
      <c r="T204" s="293"/>
      <c r="U204" s="374"/>
      <c r="V204" s="293"/>
      <c r="W204" s="293"/>
      <c r="X204" s="293"/>
      <c r="Y204" s="293"/>
      <c r="Z204" s="293"/>
    </row>
    <row r="205" spans="1:26" ht="12" customHeight="1">
      <c r="A205" s="293"/>
      <c r="B205" s="293"/>
      <c r="C205" s="293"/>
      <c r="D205" s="293"/>
      <c r="E205" s="293"/>
      <c r="F205" s="293"/>
      <c r="G205" s="293"/>
      <c r="H205" s="293"/>
      <c r="I205" s="293"/>
      <c r="J205" s="293"/>
      <c r="K205" s="293"/>
      <c r="L205" s="293"/>
      <c r="M205" s="293"/>
      <c r="N205" s="293"/>
      <c r="O205" s="293"/>
      <c r="P205" s="293"/>
      <c r="Q205" s="293"/>
      <c r="R205" s="293"/>
      <c r="S205" s="293"/>
      <c r="T205" s="293"/>
      <c r="U205" s="374"/>
      <c r="V205" s="293"/>
      <c r="W205" s="293"/>
      <c r="X205" s="293"/>
      <c r="Y205" s="293"/>
      <c r="Z205" s="293"/>
    </row>
    <row r="206" spans="1:26" ht="12" customHeight="1">
      <c r="A206" s="293"/>
      <c r="B206" s="293"/>
      <c r="C206" s="293"/>
      <c r="D206" s="293"/>
      <c r="E206" s="293"/>
      <c r="F206" s="293"/>
      <c r="G206" s="293"/>
      <c r="H206" s="293"/>
      <c r="I206" s="293"/>
      <c r="J206" s="293"/>
      <c r="K206" s="293"/>
      <c r="L206" s="293"/>
      <c r="M206" s="293"/>
      <c r="N206" s="293"/>
      <c r="O206" s="293"/>
      <c r="P206" s="293"/>
      <c r="Q206" s="293"/>
      <c r="R206" s="293"/>
      <c r="S206" s="293"/>
      <c r="T206" s="293"/>
      <c r="U206" s="374"/>
      <c r="V206" s="293"/>
      <c r="W206" s="293"/>
      <c r="X206" s="293"/>
      <c r="Y206" s="293"/>
      <c r="Z206" s="293"/>
    </row>
    <row r="207" spans="1:26" ht="12" customHeight="1">
      <c r="A207" s="293"/>
      <c r="B207" s="293"/>
      <c r="C207" s="293"/>
      <c r="D207" s="293"/>
      <c r="E207" s="293"/>
      <c r="F207" s="293"/>
      <c r="G207" s="293"/>
      <c r="H207" s="293"/>
      <c r="I207" s="293"/>
      <c r="J207" s="293"/>
      <c r="K207" s="293"/>
      <c r="L207" s="293"/>
      <c r="M207" s="293"/>
      <c r="N207" s="293"/>
      <c r="O207" s="293"/>
      <c r="P207" s="293"/>
      <c r="Q207" s="293"/>
      <c r="R207" s="293"/>
      <c r="S207" s="293"/>
      <c r="T207" s="293"/>
      <c r="U207" s="374"/>
      <c r="V207" s="293"/>
      <c r="W207" s="293"/>
      <c r="X207" s="293"/>
      <c r="Y207" s="293"/>
      <c r="Z207" s="293"/>
    </row>
    <row r="208" spans="1:26" ht="12" customHeight="1">
      <c r="A208" s="293"/>
      <c r="B208" s="293"/>
      <c r="C208" s="293"/>
      <c r="D208" s="293"/>
      <c r="E208" s="293"/>
      <c r="F208" s="293"/>
      <c r="G208" s="293"/>
      <c r="H208" s="293"/>
      <c r="I208" s="293"/>
      <c r="J208" s="293"/>
      <c r="K208" s="293"/>
      <c r="L208" s="293"/>
      <c r="M208" s="293"/>
      <c r="N208" s="293"/>
      <c r="O208" s="293"/>
      <c r="P208" s="293"/>
      <c r="Q208" s="293"/>
      <c r="R208" s="293"/>
      <c r="S208" s="293"/>
      <c r="T208" s="293"/>
      <c r="U208" s="374"/>
      <c r="V208" s="293"/>
      <c r="W208" s="293"/>
      <c r="X208" s="293"/>
      <c r="Y208" s="293"/>
      <c r="Z208" s="293"/>
    </row>
    <row r="209" spans="1:26" ht="12" customHeight="1">
      <c r="A209" s="293"/>
      <c r="B209" s="293"/>
      <c r="C209" s="293"/>
      <c r="D209" s="293"/>
      <c r="E209" s="293"/>
      <c r="F209" s="293"/>
      <c r="G209" s="293"/>
      <c r="H209" s="293"/>
      <c r="I209" s="293"/>
      <c r="J209" s="293"/>
      <c r="K209" s="293"/>
      <c r="L209" s="293"/>
      <c r="M209" s="293"/>
      <c r="N209" s="293"/>
      <c r="O209" s="293"/>
      <c r="P209" s="293"/>
      <c r="Q209" s="293"/>
      <c r="R209" s="293"/>
      <c r="S209" s="293"/>
      <c r="T209" s="293"/>
      <c r="U209" s="374"/>
      <c r="V209" s="293"/>
      <c r="W209" s="293"/>
      <c r="X209" s="293"/>
      <c r="Y209" s="293"/>
      <c r="Z209" s="293"/>
    </row>
    <row r="210" spans="1:26" ht="12" customHeight="1">
      <c r="A210" s="293"/>
      <c r="B210" s="293"/>
      <c r="C210" s="293"/>
      <c r="D210" s="293"/>
      <c r="E210" s="293"/>
      <c r="F210" s="293"/>
      <c r="G210" s="293"/>
      <c r="H210" s="293"/>
      <c r="I210" s="293"/>
      <c r="J210" s="293"/>
      <c r="K210" s="293"/>
      <c r="L210" s="293"/>
      <c r="M210" s="293"/>
      <c r="N210" s="293"/>
      <c r="O210" s="293"/>
      <c r="P210" s="293"/>
      <c r="Q210" s="293"/>
      <c r="R210" s="293"/>
      <c r="S210" s="293"/>
      <c r="T210" s="293"/>
      <c r="U210" s="374"/>
      <c r="V210" s="293"/>
      <c r="W210" s="293"/>
      <c r="X210" s="293"/>
      <c r="Y210" s="293"/>
      <c r="Z210" s="293"/>
    </row>
    <row r="211" spans="1:26" ht="12" customHeight="1">
      <c r="A211" s="293"/>
      <c r="B211" s="293"/>
      <c r="C211" s="293"/>
      <c r="D211" s="293"/>
      <c r="E211" s="293"/>
      <c r="F211" s="293"/>
      <c r="G211" s="293"/>
      <c r="H211" s="293"/>
      <c r="I211" s="293"/>
      <c r="J211" s="293"/>
      <c r="K211" s="293"/>
      <c r="L211" s="293"/>
      <c r="M211" s="293"/>
      <c r="N211" s="293"/>
      <c r="O211" s="293"/>
      <c r="P211" s="293"/>
      <c r="Q211" s="293"/>
      <c r="R211" s="293"/>
      <c r="S211" s="293"/>
      <c r="T211" s="293"/>
      <c r="U211" s="374"/>
      <c r="V211" s="293"/>
      <c r="W211" s="293"/>
      <c r="X211" s="293"/>
      <c r="Y211" s="293"/>
      <c r="Z211" s="293"/>
    </row>
    <row r="212" spans="1:26" ht="12" customHeight="1">
      <c r="A212" s="293"/>
      <c r="B212" s="293"/>
      <c r="C212" s="293"/>
      <c r="D212" s="293"/>
      <c r="E212" s="293"/>
      <c r="F212" s="293"/>
      <c r="G212" s="293"/>
      <c r="H212" s="293"/>
      <c r="I212" s="293"/>
      <c r="J212" s="293"/>
      <c r="K212" s="293"/>
      <c r="L212" s="293"/>
      <c r="M212" s="293"/>
      <c r="N212" s="293"/>
      <c r="O212" s="293"/>
      <c r="P212" s="293"/>
      <c r="Q212" s="293"/>
      <c r="R212" s="293"/>
      <c r="S212" s="293"/>
      <c r="T212" s="293"/>
      <c r="U212" s="374"/>
      <c r="V212" s="293"/>
      <c r="W212" s="293"/>
      <c r="X212" s="293"/>
      <c r="Y212" s="293"/>
      <c r="Z212" s="293"/>
    </row>
    <row r="213" spans="1:26" ht="12"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374"/>
      <c r="V213" s="293"/>
      <c r="W213" s="293"/>
      <c r="X213" s="293"/>
      <c r="Y213" s="293"/>
      <c r="Z213" s="293"/>
    </row>
    <row r="214" spans="1:26" ht="12"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374"/>
      <c r="V214" s="293"/>
      <c r="W214" s="293"/>
      <c r="X214" s="293"/>
      <c r="Y214" s="293"/>
      <c r="Z214" s="293"/>
    </row>
    <row r="215" spans="1:26" ht="12" customHeight="1">
      <c r="A215" s="293"/>
      <c r="B215" s="293"/>
      <c r="C215" s="293"/>
      <c r="D215" s="293"/>
      <c r="E215" s="293"/>
      <c r="F215" s="293"/>
      <c r="G215" s="293"/>
      <c r="H215" s="293"/>
      <c r="I215" s="293"/>
      <c r="J215" s="293"/>
      <c r="K215" s="293"/>
      <c r="L215" s="293"/>
      <c r="M215" s="293"/>
      <c r="N215" s="293"/>
      <c r="O215" s="293"/>
      <c r="P215" s="293"/>
      <c r="Q215" s="293"/>
      <c r="R215" s="293"/>
      <c r="S215" s="293"/>
      <c r="T215" s="293"/>
      <c r="U215" s="374"/>
      <c r="V215" s="293"/>
      <c r="W215" s="293"/>
      <c r="X215" s="293"/>
      <c r="Y215" s="293"/>
      <c r="Z215" s="293"/>
    </row>
    <row r="216" spans="1:26" ht="12" customHeight="1">
      <c r="A216" s="293"/>
      <c r="B216" s="293"/>
      <c r="C216" s="293"/>
      <c r="D216" s="293"/>
      <c r="E216" s="293"/>
      <c r="F216" s="293"/>
      <c r="G216" s="293"/>
      <c r="H216" s="293"/>
      <c r="I216" s="293"/>
      <c r="J216" s="293"/>
      <c r="K216" s="293"/>
      <c r="L216" s="293"/>
      <c r="M216" s="293"/>
      <c r="N216" s="293"/>
      <c r="O216" s="293"/>
      <c r="P216" s="293"/>
      <c r="Q216" s="293"/>
      <c r="R216" s="293"/>
      <c r="S216" s="293"/>
      <c r="T216" s="293"/>
      <c r="U216" s="374"/>
      <c r="V216" s="293"/>
      <c r="W216" s="293"/>
      <c r="X216" s="293"/>
      <c r="Y216" s="293"/>
      <c r="Z216" s="293"/>
    </row>
    <row r="217" spans="1:26" ht="12" customHeight="1">
      <c r="A217" s="293"/>
      <c r="B217" s="293"/>
      <c r="C217" s="293"/>
      <c r="D217" s="293"/>
      <c r="E217" s="293"/>
      <c r="F217" s="293"/>
      <c r="G217" s="293"/>
      <c r="H217" s="293"/>
      <c r="I217" s="293"/>
      <c r="J217" s="293"/>
      <c r="K217" s="293"/>
      <c r="L217" s="293"/>
      <c r="M217" s="293"/>
      <c r="N217" s="293"/>
      <c r="O217" s="293"/>
      <c r="P217" s="293"/>
      <c r="Q217" s="293"/>
      <c r="R217" s="293"/>
      <c r="S217" s="293"/>
      <c r="T217" s="293"/>
      <c r="U217" s="374"/>
      <c r="V217" s="293"/>
      <c r="W217" s="293"/>
      <c r="X217" s="293"/>
      <c r="Y217" s="293"/>
      <c r="Z217" s="293"/>
    </row>
    <row r="218" spans="1:26" ht="12" customHeight="1">
      <c r="A218" s="293"/>
      <c r="B218" s="293"/>
      <c r="C218" s="293"/>
      <c r="D218" s="293"/>
      <c r="E218" s="293"/>
      <c r="F218" s="293"/>
      <c r="G218" s="293"/>
      <c r="H218" s="293"/>
      <c r="I218" s="293"/>
      <c r="J218" s="293"/>
      <c r="K218" s="293"/>
      <c r="L218" s="293"/>
      <c r="M218" s="293"/>
      <c r="N218" s="293"/>
      <c r="O218" s="293"/>
      <c r="P218" s="293"/>
      <c r="Q218" s="293"/>
      <c r="R218" s="293"/>
      <c r="S218" s="293"/>
      <c r="T218" s="293"/>
      <c r="U218" s="374"/>
      <c r="V218" s="293"/>
      <c r="W218" s="293"/>
      <c r="X218" s="293"/>
      <c r="Y218" s="293"/>
      <c r="Z218" s="293"/>
    </row>
    <row r="219" spans="1:26" ht="12" customHeight="1">
      <c r="A219" s="293"/>
      <c r="B219" s="293"/>
      <c r="C219" s="293"/>
      <c r="D219" s="293"/>
      <c r="E219" s="293"/>
      <c r="F219" s="293"/>
      <c r="G219" s="293"/>
      <c r="H219" s="293"/>
      <c r="I219" s="293"/>
      <c r="J219" s="293"/>
      <c r="K219" s="293"/>
      <c r="L219" s="293"/>
      <c r="M219" s="293"/>
      <c r="N219" s="293"/>
      <c r="O219" s="293"/>
      <c r="P219" s="293"/>
      <c r="Q219" s="293"/>
      <c r="R219" s="293"/>
      <c r="S219" s="293"/>
      <c r="T219" s="293"/>
      <c r="U219" s="374"/>
      <c r="V219" s="293"/>
      <c r="W219" s="293"/>
      <c r="X219" s="293"/>
      <c r="Y219" s="293"/>
      <c r="Z219" s="293"/>
    </row>
    <row r="220" spans="1:26" ht="12" customHeight="1">
      <c r="A220" s="293"/>
      <c r="B220" s="293"/>
      <c r="C220" s="293"/>
      <c r="D220" s="293"/>
      <c r="E220" s="293"/>
      <c r="F220" s="293"/>
      <c r="G220" s="293"/>
      <c r="H220" s="293"/>
      <c r="I220" s="293"/>
      <c r="J220" s="293"/>
      <c r="K220" s="293"/>
      <c r="L220" s="293"/>
      <c r="M220" s="293"/>
      <c r="N220" s="293"/>
      <c r="O220" s="293"/>
      <c r="P220" s="293"/>
      <c r="Q220" s="293"/>
      <c r="R220" s="293"/>
      <c r="S220" s="293"/>
      <c r="T220" s="293"/>
      <c r="U220" s="374"/>
      <c r="V220" s="293"/>
      <c r="W220" s="293"/>
      <c r="X220" s="293"/>
      <c r="Y220" s="293"/>
      <c r="Z220" s="293"/>
    </row>
    <row r="221" spans="1:26" ht="12" customHeight="1">
      <c r="A221" s="293"/>
      <c r="B221" s="293"/>
      <c r="C221" s="293"/>
      <c r="D221" s="293"/>
      <c r="E221" s="293"/>
      <c r="F221" s="293"/>
      <c r="G221" s="293"/>
      <c r="H221" s="293"/>
      <c r="I221" s="293"/>
      <c r="J221" s="293"/>
      <c r="K221" s="293"/>
      <c r="L221" s="293"/>
      <c r="M221" s="293"/>
      <c r="N221" s="293"/>
      <c r="O221" s="293"/>
      <c r="P221" s="293"/>
      <c r="Q221" s="293"/>
      <c r="R221" s="293"/>
      <c r="S221" s="293"/>
      <c r="T221" s="293"/>
      <c r="U221" s="374"/>
      <c r="V221" s="293"/>
      <c r="W221" s="293"/>
      <c r="X221" s="293"/>
      <c r="Y221" s="293"/>
      <c r="Z221" s="293"/>
    </row>
    <row r="222" spans="1:26" ht="12" customHeight="1">
      <c r="A222" s="293"/>
      <c r="B222" s="293"/>
      <c r="C222" s="293"/>
      <c r="D222" s="293"/>
      <c r="E222" s="293"/>
      <c r="F222" s="293"/>
      <c r="G222" s="293"/>
      <c r="H222" s="293"/>
      <c r="I222" s="293"/>
      <c r="J222" s="293"/>
      <c r="K222" s="293"/>
      <c r="L222" s="293"/>
      <c r="M222" s="293"/>
      <c r="N222" s="293"/>
      <c r="O222" s="293"/>
      <c r="P222" s="293"/>
      <c r="Q222" s="293"/>
      <c r="R222" s="293"/>
      <c r="S222" s="293"/>
      <c r="T222" s="293"/>
      <c r="U222" s="374"/>
      <c r="V222" s="293"/>
      <c r="W222" s="293"/>
      <c r="X222" s="293"/>
      <c r="Y222" s="293"/>
      <c r="Z222" s="293"/>
    </row>
    <row r="223" spans="1:26" ht="12" customHeight="1">
      <c r="A223" s="293"/>
      <c r="B223" s="293"/>
      <c r="C223" s="293"/>
      <c r="D223" s="293"/>
      <c r="E223" s="293"/>
      <c r="F223" s="293"/>
      <c r="G223" s="293"/>
      <c r="H223" s="293"/>
      <c r="I223" s="293"/>
      <c r="J223" s="293"/>
      <c r="K223" s="293"/>
      <c r="L223" s="293"/>
      <c r="M223" s="293"/>
      <c r="N223" s="293"/>
      <c r="O223" s="293"/>
      <c r="P223" s="293"/>
      <c r="Q223" s="293"/>
      <c r="R223" s="293"/>
      <c r="S223" s="293"/>
      <c r="T223" s="293"/>
      <c r="U223" s="374"/>
      <c r="V223" s="293"/>
      <c r="W223" s="293"/>
      <c r="X223" s="293"/>
      <c r="Y223" s="293"/>
      <c r="Z223" s="293"/>
    </row>
    <row r="224" spans="1:26" ht="12" customHeight="1">
      <c r="A224" s="293"/>
      <c r="B224" s="293"/>
      <c r="C224" s="293"/>
      <c r="D224" s="293"/>
      <c r="E224" s="293"/>
      <c r="F224" s="293"/>
      <c r="G224" s="293"/>
      <c r="H224" s="293"/>
      <c r="I224" s="293"/>
      <c r="J224" s="293"/>
      <c r="K224" s="293"/>
      <c r="L224" s="293"/>
      <c r="M224" s="293"/>
      <c r="N224" s="293"/>
      <c r="O224" s="293"/>
      <c r="P224" s="293"/>
      <c r="Q224" s="293"/>
      <c r="R224" s="293"/>
      <c r="S224" s="293"/>
      <c r="T224" s="293"/>
      <c r="U224" s="374"/>
      <c r="V224" s="293"/>
      <c r="W224" s="293"/>
      <c r="X224" s="293"/>
      <c r="Y224" s="293"/>
      <c r="Z224" s="293"/>
    </row>
    <row r="225" spans="1:26" ht="12" customHeight="1">
      <c r="A225" s="293"/>
      <c r="B225" s="293"/>
      <c r="C225" s="293"/>
      <c r="D225" s="293"/>
      <c r="E225" s="293"/>
      <c r="F225" s="293"/>
      <c r="G225" s="293"/>
      <c r="H225" s="293"/>
      <c r="I225" s="293"/>
      <c r="J225" s="293"/>
      <c r="K225" s="293"/>
      <c r="L225" s="293"/>
      <c r="M225" s="293"/>
      <c r="N225" s="293"/>
      <c r="O225" s="293"/>
      <c r="P225" s="293"/>
      <c r="Q225" s="293"/>
      <c r="R225" s="293"/>
      <c r="S225" s="293"/>
      <c r="T225" s="293"/>
      <c r="U225" s="374"/>
      <c r="V225" s="293"/>
      <c r="W225" s="293"/>
      <c r="X225" s="293"/>
      <c r="Y225" s="293"/>
      <c r="Z225" s="293"/>
    </row>
    <row r="226" spans="1:26" ht="12" customHeight="1">
      <c r="A226" s="293"/>
      <c r="B226" s="293"/>
      <c r="C226" s="293"/>
      <c r="D226" s="293"/>
      <c r="E226" s="293"/>
      <c r="F226" s="293"/>
      <c r="G226" s="293"/>
      <c r="H226" s="293"/>
      <c r="I226" s="293"/>
      <c r="J226" s="293"/>
      <c r="K226" s="293"/>
      <c r="L226" s="293"/>
      <c r="M226" s="293"/>
      <c r="N226" s="293"/>
      <c r="O226" s="293"/>
      <c r="P226" s="293"/>
      <c r="Q226" s="293"/>
      <c r="R226" s="293"/>
      <c r="S226" s="293"/>
      <c r="T226" s="293"/>
      <c r="U226" s="374"/>
      <c r="V226" s="293"/>
      <c r="W226" s="293"/>
      <c r="X226" s="293"/>
      <c r="Y226" s="293"/>
      <c r="Z226" s="293"/>
    </row>
    <row r="227" spans="1:26" ht="12" customHeight="1">
      <c r="A227" s="293"/>
      <c r="B227" s="293"/>
      <c r="C227" s="293"/>
      <c r="D227" s="293"/>
      <c r="E227" s="293"/>
      <c r="F227" s="293"/>
      <c r="G227" s="293"/>
      <c r="H227" s="293"/>
      <c r="I227" s="293"/>
      <c r="J227" s="293"/>
      <c r="K227" s="293"/>
      <c r="L227" s="293"/>
      <c r="M227" s="293"/>
      <c r="N227" s="293"/>
      <c r="O227" s="293"/>
      <c r="P227" s="293"/>
      <c r="Q227" s="293"/>
      <c r="R227" s="293"/>
      <c r="S227" s="293"/>
      <c r="T227" s="293"/>
      <c r="U227" s="374"/>
      <c r="V227" s="293"/>
      <c r="W227" s="293"/>
      <c r="X227" s="293"/>
      <c r="Y227" s="293"/>
      <c r="Z227" s="293"/>
    </row>
    <row r="228" spans="1:26" ht="12" customHeight="1">
      <c r="A228" s="293"/>
      <c r="B228" s="293"/>
      <c r="C228" s="293"/>
      <c r="D228" s="293"/>
      <c r="E228" s="293"/>
      <c r="F228" s="293"/>
      <c r="G228" s="293"/>
      <c r="H228" s="293"/>
      <c r="I228" s="293"/>
      <c r="J228" s="293"/>
      <c r="K228" s="293"/>
      <c r="L228" s="293"/>
      <c r="M228" s="293"/>
      <c r="N228" s="293"/>
      <c r="O228" s="293"/>
      <c r="P228" s="293"/>
      <c r="Q228" s="293"/>
      <c r="R228" s="293"/>
      <c r="S228" s="293"/>
      <c r="T228" s="293"/>
      <c r="U228" s="374"/>
      <c r="V228" s="293"/>
      <c r="W228" s="293"/>
      <c r="X228" s="293"/>
      <c r="Y228" s="293"/>
      <c r="Z228" s="293"/>
    </row>
    <row r="229" spans="1:26" ht="12" customHeight="1">
      <c r="A229" s="293"/>
      <c r="B229" s="293"/>
      <c r="C229" s="293"/>
      <c r="D229" s="293"/>
      <c r="E229" s="293"/>
      <c r="F229" s="293"/>
      <c r="G229" s="293"/>
      <c r="H229" s="293"/>
      <c r="I229" s="293"/>
      <c r="J229" s="293"/>
      <c r="K229" s="293"/>
      <c r="L229" s="293"/>
      <c r="M229" s="293"/>
      <c r="N229" s="293"/>
      <c r="O229" s="293"/>
      <c r="P229" s="293"/>
      <c r="Q229" s="293"/>
      <c r="R229" s="293"/>
      <c r="S229" s="293"/>
      <c r="T229" s="293"/>
      <c r="U229" s="374"/>
      <c r="V229" s="293"/>
      <c r="W229" s="293"/>
      <c r="X229" s="293"/>
      <c r="Y229" s="293"/>
      <c r="Z229" s="293"/>
    </row>
    <row r="230" spans="1:26" ht="12" customHeight="1">
      <c r="A230" s="293"/>
      <c r="B230" s="293"/>
      <c r="C230" s="293"/>
      <c r="D230" s="293"/>
      <c r="E230" s="293"/>
      <c r="F230" s="293"/>
      <c r="G230" s="293"/>
      <c r="H230" s="293"/>
      <c r="I230" s="293"/>
      <c r="J230" s="293"/>
      <c r="K230" s="293"/>
      <c r="L230" s="293"/>
      <c r="M230" s="293"/>
      <c r="N230" s="293"/>
      <c r="O230" s="293"/>
      <c r="P230" s="293"/>
      <c r="Q230" s="293"/>
      <c r="R230" s="293"/>
      <c r="S230" s="293"/>
      <c r="T230" s="293"/>
      <c r="U230" s="374"/>
      <c r="V230" s="293"/>
      <c r="W230" s="293"/>
      <c r="X230" s="293"/>
      <c r="Y230" s="293"/>
      <c r="Z230" s="293"/>
    </row>
    <row r="231" spans="1:26" ht="12" customHeight="1">
      <c r="A231" s="293"/>
      <c r="B231" s="293"/>
      <c r="C231" s="293"/>
      <c r="D231" s="293"/>
      <c r="E231" s="293"/>
      <c r="F231" s="293"/>
      <c r="G231" s="293"/>
      <c r="H231" s="293"/>
      <c r="I231" s="293"/>
      <c r="J231" s="293"/>
      <c r="K231" s="293"/>
      <c r="L231" s="293"/>
      <c r="M231" s="293"/>
      <c r="N231" s="293"/>
      <c r="O231" s="293"/>
      <c r="P231" s="293"/>
      <c r="Q231" s="293"/>
      <c r="R231" s="293"/>
      <c r="S231" s="293"/>
      <c r="T231" s="293"/>
      <c r="U231" s="374"/>
      <c r="V231" s="293"/>
      <c r="W231" s="293"/>
      <c r="X231" s="293"/>
      <c r="Y231" s="293"/>
      <c r="Z231" s="293"/>
    </row>
    <row r="232" spans="1:26" ht="12" customHeight="1">
      <c r="A232" s="293"/>
      <c r="B232" s="293"/>
      <c r="C232" s="293"/>
      <c r="D232" s="293"/>
      <c r="E232" s="293"/>
      <c r="F232" s="293"/>
      <c r="G232" s="293"/>
      <c r="H232" s="293"/>
      <c r="I232" s="293"/>
      <c r="J232" s="293"/>
      <c r="K232" s="293"/>
      <c r="L232" s="293"/>
      <c r="M232" s="293"/>
      <c r="N232" s="293"/>
      <c r="O232" s="293"/>
      <c r="P232" s="293"/>
      <c r="Q232" s="293"/>
      <c r="R232" s="293"/>
      <c r="S232" s="293"/>
      <c r="T232" s="293"/>
      <c r="U232" s="374"/>
      <c r="V232" s="293"/>
      <c r="W232" s="293"/>
      <c r="X232" s="293"/>
      <c r="Y232" s="293"/>
      <c r="Z232" s="293"/>
    </row>
    <row r="233" spans="1:26" ht="12" customHeight="1">
      <c r="A233" s="293"/>
      <c r="B233" s="293"/>
      <c r="C233" s="293"/>
      <c r="D233" s="293"/>
      <c r="E233" s="293"/>
      <c r="F233" s="293"/>
      <c r="G233" s="293"/>
      <c r="H233" s="293"/>
      <c r="I233" s="293"/>
      <c r="J233" s="293"/>
      <c r="K233" s="293"/>
      <c r="L233" s="293"/>
      <c r="M233" s="293"/>
      <c r="N233" s="293"/>
      <c r="O233" s="293"/>
      <c r="P233" s="293"/>
      <c r="Q233" s="293"/>
      <c r="R233" s="293"/>
      <c r="S233" s="293"/>
      <c r="T233" s="293"/>
      <c r="U233" s="374"/>
      <c r="V233" s="293"/>
      <c r="W233" s="293"/>
      <c r="X233" s="293"/>
      <c r="Y233" s="293"/>
      <c r="Z233" s="293"/>
    </row>
    <row r="234" spans="1:26" ht="12" customHeight="1">
      <c r="A234" s="293"/>
      <c r="B234" s="293"/>
      <c r="C234" s="293"/>
      <c r="D234" s="293"/>
      <c r="E234" s="293"/>
      <c r="F234" s="293"/>
      <c r="G234" s="293"/>
      <c r="H234" s="293"/>
      <c r="I234" s="293"/>
      <c r="J234" s="293"/>
      <c r="K234" s="293"/>
      <c r="L234" s="293"/>
      <c r="M234" s="293"/>
      <c r="N234" s="293"/>
      <c r="O234" s="293"/>
      <c r="P234" s="293"/>
      <c r="Q234" s="293"/>
      <c r="R234" s="293"/>
      <c r="S234" s="293"/>
      <c r="T234" s="293"/>
      <c r="U234" s="374"/>
      <c r="V234" s="293"/>
      <c r="W234" s="293"/>
      <c r="X234" s="293"/>
      <c r="Y234" s="293"/>
      <c r="Z234" s="293"/>
    </row>
    <row r="235" spans="1:26" ht="12" customHeight="1">
      <c r="A235" s="293"/>
      <c r="B235" s="293"/>
      <c r="C235" s="293"/>
      <c r="D235" s="293"/>
      <c r="E235" s="293"/>
      <c r="F235" s="293"/>
      <c r="G235" s="293"/>
      <c r="H235" s="293"/>
      <c r="I235" s="293"/>
      <c r="J235" s="293"/>
      <c r="K235" s="293"/>
      <c r="L235" s="293"/>
      <c r="M235" s="293"/>
      <c r="N235" s="293"/>
      <c r="O235" s="293"/>
      <c r="P235" s="293"/>
      <c r="Q235" s="293"/>
      <c r="R235" s="293"/>
      <c r="S235" s="293"/>
      <c r="T235" s="293"/>
      <c r="U235" s="374"/>
      <c r="V235" s="293"/>
      <c r="W235" s="293"/>
      <c r="X235" s="293"/>
      <c r="Y235" s="293"/>
      <c r="Z235" s="293"/>
    </row>
    <row r="236" spans="1:26" ht="12" customHeight="1">
      <c r="A236" s="293"/>
      <c r="B236" s="293"/>
      <c r="C236" s="293"/>
      <c r="D236" s="293"/>
      <c r="E236" s="293"/>
      <c r="F236" s="293"/>
      <c r="G236" s="293"/>
      <c r="H236" s="293"/>
      <c r="I236" s="293"/>
      <c r="J236" s="293"/>
      <c r="K236" s="293"/>
      <c r="L236" s="293"/>
      <c r="M236" s="293"/>
      <c r="N236" s="293"/>
      <c r="O236" s="293"/>
      <c r="P236" s="293"/>
      <c r="Q236" s="293"/>
      <c r="R236" s="293"/>
      <c r="S236" s="293"/>
      <c r="T236" s="293"/>
      <c r="U236" s="374"/>
      <c r="V236" s="293"/>
      <c r="W236" s="293"/>
      <c r="X236" s="293"/>
      <c r="Y236" s="293"/>
      <c r="Z236" s="293"/>
    </row>
    <row r="237" spans="1:26" ht="12" customHeight="1">
      <c r="A237" s="293"/>
      <c r="B237" s="293"/>
      <c r="C237" s="293"/>
      <c r="D237" s="293"/>
      <c r="E237" s="293"/>
      <c r="F237" s="293"/>
      <c r="G237" s="293"/>
      <c r="H237" s="293"/>
      <c r="I237" s="293"/>
      <c r="J237" s="293"/>
      <c r="K237" s="293"/>
      <c r="L237" s="293"/>
      <c r="M237" s="293"/>
      <c r="N237" s="293"/>
      <c r="O237" s="293"/>
      <c r="P237" s="293"/>
      <c r="Q237" s="293"/>
      <c r="R237" s="293"/>
      <c r="S237" s="293"/>
      <c r="T237" s="293"/>
      <c r="U237" s="374"/>
      <c r="V237" s="293"/>
      <c r="W237" s="293"/>
      <c r="X237" s="293"/>
      <c r="Y237" s="293"/>
      <c r="Z237" s="293"/>
    </row>
    <row r="238" spans="1:26" ht="12" customHeight="1">
      <c r="A238" s="293"/>
      <c r="B238" s="293"/>
      <c r="C238" s="293"/>
      <c r="D238" s="293"/>
      <c r="E238" s="293"/>
      <c r="F238" s="293"/>
      <c r="G238" s="293"/>
      <c r="H238" s="293"/>
      <c r="I238" s="293"/>
      <c r="J238" s="293"/>
      <c r="K238" s="293"/>
      <c r="L238" s="293"/>
      <c r="M238" s="293"/>
      <c r="N238" s="293"/>
      <c r="O238" s="293"/>
      <c r="P238" s="293"/>
      <c r="Q238" s="293"/>
      <c r="R238" s="293"/>
      <c r="S238" s="293"/>
      <c r="T238" s="293"/>
      <c r="U238" s="374"/>
      <c r="V238" s="293"/>
      <c r="W238" s="293"/>
      <c r="X238" s="293"/>
      <c r="Y238" s="293"/>
      <c r="Z238" s="293"/>
    </row>
    <row r="239" spans="1:26" ht="12" customHeight="1">
      <c r="A239" s="293"/>
      <c r="B239" s="293"/>
      <c r="C239" s="293"/>
      <c r="D239" s="293"/>
      <c r="E239" s="293"/>
      <c r="F239" s="293"/>
      <c r="G239" s="293"/>
      <c r="H239" s="293"/>
      <c r="I239" s="293"/>
      <c r="J239" s="293"/>
      <c r="K239" s="293"/>
      <c r="L239" s="293"/>
      <c r="M239" s="293"/>
      <c r="N239" s="293"/>
      <c r="O239" s="293"/>
      <c r="P239" s="293"/>
      <c r="Q239" s="293"/>
      <c r="R239" s="293"/>
      <c r="S239" s="293"/>
      <c r="T239" s="293"/>
      <c r="U239" s="374"/>
      <c r="V239" s="293"/>
      <c r="W239" s="293"/>
      <c r="X239" s="293"/>
      <c r="Y239" s="293"/>
      <c r="Z239" s="293"/>
    </row>
    <row r="240" spans="1:26" ht="12" customHeight="1">
      <c r="A240" s="293"/>
      <c r="B240" s="293"/>
      <c r="C240" s="293"/>
      <c r="D240" s="293"/>
      <c r="E240" s="293"/>
      <c r="F240" s="293"/>
      <c r="G240" s="293"/>
      <c r="H240" s="293"/>
      <c r="I240" s="293"/>
      <c r="J240" s="293"/>
      <c r="K240" s="293"/>
      <c r="L240" s="293"/>
      <c r="M240" s="293"/>
      <c r="N240" s="293"/>
      <c r="O240" s="293"/>
      <c r="P240" s="293"/>
      <c r="Q240" s="293"/>
      <c r="R240" s="293"/>
      <c r="S240" s="293"/>
      <c r="T240" s="293"/>
      <c r="U240" s="374"/>
      <c r="V240" s="293"/>
      <c r="W240" s="293"/>
      <c r="X240" s="293"/>
      <c r="Y240" s="293"/>
      <c r="Z240" s="293"/>
    </row>
    <row r="241" spans="1:26" ht="12" customHeight="1">
      <c r="A241" s="293"/>
      <c r="B241" s="293"/>
      <c r="C241" s="293"/>
      <c r="D241" s="293"/>
      <c r="E241" s="293"/>
      <c r="F241" s="293"/>
      <c r="G241" s="293"/>
      <c r="H241" s="293"/>
      <c r="I241" s="293"/>
      <c r="J241" s="293"/>
      <c r="K241" s="293"/>
      <c r="L241" s="293"/>
      <c r="M241" s="293"/>
      <c r="N241" s="293"/>
      <c r="O241" s="293"/>
      <c r="P241" s="293"/>
      <c r="Q241" s="293"/>
      <c r="R241" s="293"/>
      <c r="S241" s="293"/>
      <c r="T241" s="293"/>
      <c r="U241" s="374"/>
      <c r="V241" s="293"/>
      <c r="W241" s="293"/>
      <c r="X241" s="293"/>
      <c r="Y241" s="293"/>
      <c r="Z241" s="293"/>
    </row>
    <row r="242" spans="1:26" ht="12" customHeight="1">
      <c r="A242" s="293"/>
      <c r="B242" s="293"/>
      <c r="C242" s="293"/>
      <c r="D242" s="293"/>
      <c r="E242" s="293"/>
      <c r="F242" s="293"/>
      <c r="G242" s="293"/>
      <c r="H242" s="293"/>
      <c r="I242" s="293"/>
      <c r="J242" s="293"/>
      <c r="K242" s="293"/>
      <c r="L242" s="293"/>
      <c r="M242" s="293"/>
      <c r="N242" s="293"/>
      <c r="O242" s="293"/>
      <c r="P242" s="293"/>
      <c r="Q242" s="293"/>
      <c r="R242" s="293"/>
      <c r="S242" s="293"/>
      <c r="T242" s="293"/>
      <c r="U242" s="374"/>
      <c r="V242" s="293"/>
      <c r="W242" s="293"/>
      <c r="X242" s="293"/>
      <c r="Y242" s="293"/>
      <c r="Z242" s="293"/>
    </row>
    <row r="243" spans="1:26" ht="12" customHeight="1">
      <c r="A243" s="293"/>
      <c r="B243" s="293"/>
      <c r="C243" s="293"/>
      <c r="D243" s="293"/>
      <c r="E243" s="293"/>
      <c r="F243" s="293"/>
      <c r="G243" s="293"/>
      <c r="H243" s="293"/>
      <c r="I243" s="293"/>
      <c r="J243" s="293"/>
      <c r="K243" s="293"/>
      <c r="L243" s="293"/>
      <c r="M243" s="293"/>
      <c r="N243" s="293"/>
      <c r="O243" s="293"/>
      <c r="P243" s="293"/>
      <c r="Q243" s="293"/>
      <c r="R243" s="293"/>
      <c r="S243" s="293"/>
      <c r="T243" s="293"/>
      <c r="U243" s="374"/>
      <c r="V243" s="293"/>
      <c r="W243" s="293"/>
      <c r="X243" s="293"/>
      <c r="Y243" s="293"/>
      <c r="Z243" s="293"/>
    </row>
    <row r="244" spans="1:26" ht="12" customHeight="1">
      <c r="A244" s="293"/>
      <c r="B244" s="293"/>
      <c r="C244" s="293"/>
      <c r="D244" s="293"/>
      <c r="E244" s="293"/>
      <c r="F244" s="293"/>
      <c r="G244" s="293"/>
      <c r="H244" s="293"/>
      <c r="I244" s="293"/>
      <c r="J244" s="293"/>
      <c r="K244" s="293"/>
      <c r="L244" s="293"/>
      <c r="M244" s="293"/>
      <c r="N244" s="293"/>
      <c r="O244" s="293"/>
      <c r="P244" s="293"/>
      <c r="Q244" s="293"/>
      <c r="R244" s="293"/>
      <c r="S244" s="293"/>
      <c r="T244" s="293"/>
      <c r="U244" s="374"/>
      <c r="V244" s="293"/>
      <c r="W244" s="293"/>
      <c r="X244" s="293"/>
      <c r="Y244" s="293"/>
      <c r="Z244" s="293"/>
    </row>
    <row r="245" spans="1:26" ht="12" customHeight="1">
      <c r="A245" s="293"/>
      <c r="B245" s="293"/>
      <c r="C245" s="293"/>
      <c r="D245" s="293"/>
      <c r="E245" s="293"/>
      <c r="F245" s="293"/>
      <c r="G245" s="293"/>
      <c r="H245" s="293"/>
      <c r="I245" s="293"/>
      <c r="J245" s="293"/>
      <c r="K245" s="293"/>
      <c r="L245" s="293"/>
      <c r="M245" s="293"/>
      <c r="N245" s="293"/>
      <c r="O245" s="293"/>
      <c r="P245" s="293"/>
      <c r="Q245" s="293"/>
      <c r="R245" s="293"/>
      <c r="S245" s="293"/>
      <c r="T245" s="293"/>
      <c r="U245" s="374"/>
      <c r="V245" s="293"/>
      <c r="W245" s="293"/>
      <c r="X245" s="293"/>
      <c r="Y245" s="293"/>
      <c r="Z245" s="293"/>
    </row>
    <row r="246" spans="1:26" ht="12" customHeight="1">
      <c r="A246" s="293"/>
      <c r="B246" s="293"/>
      <c r="C246" s="293"/>
      <c r="D246" s="293"/>
      <c r="E246" s="293"/>
      <c r="F246" s="293"/>
      <c r="G246" s="293"/>
      <c r="H246" s="293"/>
      <c r="I246" s="293"/>
      <c r="J246" s="293"/>
      <c r="K246" s="293"/>
      <c r="L246" s="293"/>
      <c r="M246" s="293"/>
      <c r="N246" s="293"/>
      <c r="O246" s="293"/>
      <c r="P246" s="293"/>
      <c r="Q246" s="293"/>
      <c r="R246" s="293"/>
      <c r="S246" s="293"/>
      <c r="T246" s="293"/>
      <c r="U246" s="374"/>
      <c r="V246" s="293"/>
      <c r="W246" s="293"/>
      <c r="X246" s="293"/>
      <c r="Y246" s="293"/>
      <c r="Z246" s="293"/>
    </row>
    <row r="247" spans="1:26" ht="12" customHeight="1">
      <c r="A247" s="293"/>
      <c r="B247" s="293"/>
      <c r="C247" s="293"/>
      <c r="D247" s="293"/>
      <c r="E247" s="293"/>
      <c r="F247" s="293"/>
      <c r="G247" s="293"/>
      <c r="H247" s="293"/>
      <c r="I247" s="293"/>
      <c r="J247" s="293"/>
      <c r="K247" s="293"/>
      <c r="L247" s="293"/>
      <c r="M247" s="293"/>
      <c r="N247" s="293"/>
      <c r="O247" s="293"/>
      <c r="P247" s="293"/>
      <c r="Q247" s="293"/>
      <c r="R247" s="293"/>
      <c r="S247" s="293"/>
      <c r="T247" s="293"/>
      <c r="U247" s="374"/>
      <c r="V247" s="293"/>
      <c r="W247" s="293"/>
      <c r="X247" s="293"/>
      <c r="Y247" s="293"/>
      <c r="Z247" s="293"/>
    </row>
    <row r="248" spans="1:26" ht="12" customHeight="1">
      <c r="A248" s="293"/>
      <c r="B248" s="293"/>
      <c r="C248" s="293"/>
      <c r="D248" s="293"/>
      <c r="E248" s="293"/>
      <c r="F248" s="293"/>
      <c r="G248" s="293"/>
      <c r="H248" s="293"/>
      <c r="I248" s="293"/>
      <c r="J248" s="293"/>
      <c r="K248" s="293"/>
      <c r="L248" s="293"/>
      <c r="M248" s="293"/>
      <c r="N248" s="293"/>
      <c r="O248" s="293"/>
      <c r="P248" s="293"/>
      <c r="Q248" s="293"/>
      <c r="R248" s="293"/>
      <c r="S248" s="293"/>
      <c r="T248" s="293"/>
      <c r="U248" s="374"/>
      <c r="V248" s="293"/>
      <c r="W248" s="293"/>
      <c r="X248" s="293"/>
      <c r="Y248" s="293"/>
      <c r="Z248" s="293"/>
    </row>
    <row r="249" spans="1:26" ht="12" customHeight="1">
      <c r="A249" s="293"/>
      <c r="B249" s="293"/>
      <c r="C249" s="293"/>
      <c r="D249" s="293"/>
      <c r="E249" s="293"/>
      <c r="F249" s="293"/>
      <c r="G249" s="293"/>
      <c r="H249" s="293"/>
      <c r="I249" s="293"/>
      <c r="J249" s="293"/>
      <c r="K249" s="293"/>
      <c r="L249" s="293"/>
      <c r="M249" s="293"/>
      <c r="N249" s="293"/>
      <c r="O249" s="293"/>
      <c r="P249" s="293"/>
      <c r="Q249" s="293"/>
      <c r="R249" s="293"/>
      <c r="S249" s="293"/>
      <c r="T249" s="293"/>
      <c r="U249" s="374"/>
      <c r="V249" s="293"/>
      <c r="W249" s="293"/>
      <c r="X249" s="293"/>
      <c r="Y249" s="293"/>
      <c r="Z249" s="293"/>
    </row>
    <row r="250" spans="1:26" ht="12" customHeight="1">
      <c r="A250" s="293"/>
      <c r="B250" s="293"/>
      <c r="C250" s="293"/>
      <c r="D250" s="293"/>
      <c r="E250" s="293"/>
      <c r="F250" s="293"/>
      <c r="G250" s="293"/>
      <c r="H250" s="293"/>
      <c r="I250" s="293"/>
      <c r="J250" s="293"/>
      <c r="K250" s="293"/>
      <c r="L250" s="293"/>
      <c r="M250" s="293"/>
      <c r="N250" s="293"/>
      <c r="O250" s="293"/>
      <c r="P250" s="293"/>
      <c r="Q250" s="293"/>
      <c r="R250" s="293"/>
      <c r="S250" s="293"/>
      <c r="T250" s="293"/>
      <c r="U250" s="374"/>
      <c r="V250" s="293"/>
      <c r="W250" s="293"/>
      <c r="X250" s="293"/>
      <c r="Y250" s="293"/>
      <c r="Z250" s="293"/>
    </row>
    <row r="251" spans="1:26" ht="12" customHeight="1">
      <c r="A251" s="293"/>
      <c r="B251" s="293"/>
      <c r="C251" s="293"/>
      <c r="D251" s="293"/>
      <c r="E251" s="293"/>
      <c r="F251" s="293"/>
      <c r="G251" s="293"/>
      <c r="H251" s="293"/>
      <c r="I251" s="293"/>
      <c r="J251" s="293"/>
      <c r="K251" s="293"/>
      <c r="L251" s="293"/>
      <c r="M251" s="293"/>
      <c r="N251" s="293"/>
      <c r="O251" s="293"/>
      <c r="P251" s="293"/>
      <c r="Q251" s="293"/>
      <c r="R251" s="293"/>
      <c r="S251" s="293"/>
      <c r="T251" s="293"/>
      <c r="U251" s="374"/>
      <c r="V251" s="293"/>
      <c r="W251" s="293"/>
      <c r="X251" s="293"/>
      <c r="Y251" s="293"/>
      <c r="Z251" s="293"/>
    </row>
    <row r="252" spans="1:26" ht="12" customHeight="1">
      <c r="A252" s="293"/>
      <c r="B252" s="293"/>
      <c r="C252" s="293"/>
      <c r="D252" s="293"/>
      <c r="E252" s="293"/>
      <c r="F252" s="293"/>
      <c r="G252" s="293"/>
      <c r="H252" s="293"/>
      <c r="I252" s="293"/>
      <c r="J252" s="293"/>
      <c r="K252" s="293"/>
      <c r="L252" s="293"/>
      <c r="M252" s="293"/>
      <c r="N252" s="293"/>
      <c r="O252" s="293"/>
      <c r="P252" s="293"/>
      <c r="Q252" s="293"/>
      <c r="R252" s="293"/>
      <c r="S252" s="293"/>
      <c r="T252" s="293"/>
      <c r="U252" s="374"/>
      <c r="V252" s="293"/>
      <c r="W252" s="293"/>
      <c r="X252" s="293"/>
      <c r="Y252" s="293"/>
      <c r="Z252" s="293"/>
    </row>
    <row r="253" spans="1:26" ht="12" customHeight="1">
      <c r="A253" s="293"/>
      <c r="B253" s="293"/>
      <c r="C253" s="293"/>
      <c r="D253" s="293"/>
      <c r="E253" s="293"/>
      <c r="F253" s="293"/>
      <c r="G253" s="293"/>
      <c r="H253" s="293"/>
      <c r="I253" s="293"/>
      <c r="J253" s="293"/>
      <c r="K253" s="293"/>
      <c r="L253" s="293"/>
      <c r="M253" s="293"/>
      <c r="N253" s="293"/>
      <c r="O253" s="293"/>
      <c r="P253" s="293"/>
      <c r="Q253" s="293"/>
      <c r="R253" s="293"/>
      <c r="S253" s="293"/>
      <c r="T253" s="293"/>
      <c r="U253" s="374"/>
      <c r="V253" s="293"/>
      <c r="W253" s="293"/>
      <c r="X253" s="293"/>
      <c r="Y253" s="293"/>
      <c r="Z253" s="293"/>
    </row>
    <row r="254" spans="1:26" ht="12" customHeight="1">
      <c r="A254" s="293"/>
      <c r="B254" s="293"/>
      <c r="C254" s="293"/>
      <c r="D254" s="293"/>
      <c r="E254" s="293"/>
      <c r="F254" s="293"/>
      <c r="G254" s="293"/>
      <c r="H254" s="293"/>
      <c r="I254" s="293"/>
      <c r="J254" s="293"/>
      <c r="K254" s="293"/>
      <c r="L254" s="293"/>
      <c r="M254" s="293"/>
      <c r="N254" s="293"/>
      <c r="O254" s="293"/>
      <c r="P254" s="293"/>
      <c r="Q254" s="293"/>
      <c r="R254" s="293"/>
      <c r="S254" s="293"/>
      <c r="T254" s="293"/>
      <c r="U254" s="374"/>
      <c r="V254" s="293"/>
      <c r="W254" s="293"/>
      <c r="X254" s="293"/>
      <c r="Y254" s="293"/>
      <c r="Z254" s="293"/>
    </row>
    <row r="255" spans="1:26" ht="12" customHeight="1">
      <c r="A255" s="293"/>
      <c r="B255" s="293"/>
      <c r="C255" s="293"/>
      <c r="D255" s="293"/>
      <c r="E255" s="293"/>
      <c r="F255" s="293"/>
      <c r="G255" s="293"/>
      <c r="H255" s="293"/>
      <c r="I255" s="293"/>
      <c r="J255" s="293"/>
      <c r="K255" s="293"/>
      <c r="L255" s="293"/>
      <c r="M255" s="293"/>
      <c r="N255" s="293"/>
      <c r="O255" s="293"/>
      <c r="P255" s="293"/>
      <c r="Q255" s="293"/>
      <c r="R255" s="293"/>
      <c r="S255" s="293"/>
      <c r="T255" s="293"/>
      <c r="U255" s="374"/>
      <c r="V255" s="293"/>
      <c r="W255" s="293"/>
      <c r="X255" s="293"/>
      <c r="Y255" s="293"/>
      <c r="Z255" s="293"/>
    </row>
    <row r="256" spans="1:26" ht="12" customHeight="1">
      <c r="A256" s="293"/>
      <c r="B256" s="293"/>
      <c r="C256" s="293"/>
      <c r="D256" s="293"/>
      <c r="E256" s="293"/>
      <c r="F256" s="293"/>
      <c r="G256" s="293"/>
      <c r="H256" s="293"/>
      <c r="I256" s="293"/>
      <c r="J256" s="293"/>
      <c r="K256" s="293"/>
      <c r="L256" s="293"/>
      <c r="M256" s="293"/>
      <c r="N256" s="293"/>
      <c r="O256" s="293"/>
      <c r="P256" s="293"/>
      <c r="Q256" s="293"/>
      <c r="R256" s="293"/>
      <c r="S256" s="293"/>
      <c r="T256" s="293"/>
      <c r="U256" s="374"/>
      <c r="V256" s="293"/>
      <c r="W256" s="293"/>
      <c r="X256" s="293"/>
      <c r="Y256" s="293"/>
      <c r="Z256" s="293"/>
    </row>
    <row r="257" spans="1:26" ht="12" customHeight="1">
      <c r="A257" s="293"/>
      <c r="B257" s="293"/>
      <c r="C257" s="293"/>
      <c r="D257" s="293"/>
      <c r="E257" s="293"/>
      <c r="F257" s="293"/>
      <c r="G257" s="293"/>
      <c r="H257" s="293"/>
      <c r="I257" s="293"/>
      <c r="J257" s="293"/>
      <c r="K257" s="293"/>
      <c r="L257" s="293"/>
      <c r="M257" s="293"/>
      <c r="N257" s="293"/>
      <c r="O257" s="293"/>
      <c r="P257" s="293"/>
      <c r="Q257" s="293"/>
      <c r="R257" s="293"/>
      <c r="S257" s="293"/>
      <c r="T257" s="293"/>
      <c r="U257" s="374"/>
      <c r="V257" s="293"/>
      <c r="W257" s="293"/>
      <c r="X257" s="293"/>
      <c r="Y257" s="293"/>
      <c r="Z257" s="293"/>
    </row>
    <row r="258" spans="1:26" ht="12" customHeight="1">
      <c r="A258" s="293"/>
      <c r="B258" s="293"/>
      <c r="C258" s="293"/>
      <c r="D258" s="293"/>
      <c r="E258" s="293"/>
      <c r="F258" s="293"/>
      <c r="G258" s="293"/>
      <c r="H258" s="293"/>
      <c r="I258" s="293"/>
      <c r="J258" s="293"/>
      <c r="K258" s="293"/>
      <c r="L258" s="293"/>
      <c r="M258" s="293"/>
      <c r="N258" s="293"/>
      <c r="O258" s="293"/>
      <c r="P258" s="293"/>
      <c r="Q258" s="293"/>
      <c r="R258" s="293"/>
      <c r="S258" s="293"/>
      <c r="T258" s="293"/>
      <c r="U258" s="374"/>
      <c r="V258" s="293"/>
      <c r="W258" s="293"/>
      <c r="X258" s="293"/>
      <c r="Y258" s="293"/>
      <c r="Z258" s="293"/>
    </row>
    <row r="259" spans="1:26" ht="12" customHeight="1">
      <c r="A259" s="293"/>
      <c r="B259" s="293"/>
      <c r="C259" s="293"/>
      <c r="D259" s="293"/>
      <c r="E259" s="293"/>
      <c r="F259" s="293"/>
      <c r="G259" s="293"/>
      <c r="H259" s="293"/>
      <c r="I259" s="293"/>
      <c r="J259" s="293"/>
      <c r="K259" s="293"/>
      <c r="L259" s="293"/>
      <c r="M259" s="293"/>
      <c r="N259" s="293"/>
      <c r="O259" s="293"/>
      <c r="P259" s="293"/>
      <c r="Q259" s="293"/>
      <c r="R259" s="293"/>
      <c r="S259" s="293"/>
      <c r="T259" s="293"/>
      <c r="U259" s="374"/>
      <c r="V259" s="293"/>
      <c r="W259" s="293"/>
      <c r="X259" s="293"/>
      <c r="Y259" s="293"/>
      <c r="Z259" s="293"/>
    </row>
    <row r="260" spans="1:26" ht="12" customHeight="1">
      <c r="A260" s="293"/>
      <c r="B260" s="293"/>
      <c r="C260" s="293"/>
      <c r="D260" s="293"/>
      <c r="E260" s="293"/>
      <c r="F260" s="293"/>
      <c r="G260" s="293"/>
      <c r="H260" s="293"/>
      <c r="I260" s="293"/>
      <c r="J260" s="293"/>
      <c r="K260" s="293"/>
      <c r="L260" s="293"/>
      <c r="M260" s="293"/>
      <c r="N260" s="293"/>
      <c r="O260" s="293"/>
      <c r="P260" s="293"/>
      <c r="Q260" s="293"/>
      <c r="R260" s="293"/>
      <c r="S260" s="293"/>
      <c r="T260" s="293"/>
      <c r="U260" s="374"/>
      <c r="V260" s="293"/>
      <c r="W260" s="293"/>
      <c r="X260" s="293"/>
      <c r="Y260" s="293"/>
      <c r="Z260" s="293"/>
    </row>
    <row r="261" spans="1:26" ht="12" customHeight="1">
      <c r="A261" s="293"/>
      <c r="B261" s="293"/>
      <c r="C261" s="293"/>
      <c r="D261" s="293"/>
      <c r="E261" s="293"/>
      <c r="F261" s="293"/>
      <c r="G261" s="293"/>
      <c r="H261" s="293"/>
      <c r="I261" s="293"/>
      <c r="J261" s="293"/>
      <c r="K261" s="293"/>
      <c r="L261" s="293"/>
      <c r="M261" s="293"/>
      <c r="N261" s="293"/>
      <c r="O261" s="293"/>
      <c r="P261" s="293"/>
      <c r="Q261" s="293"/>
      <c r="R261" s="293"/>
      <c r="S261" s="293"/>
      <c r="T261" s="293"/>
      <c r="U261" s="374"/>
      <c r="V261" s="293"/>
      <c r="W261" s="293"/>
      <c r="X261" s="293"/>
      <c r="Y261" s="293"/>
      <c r="Z261" s="293"/>
    </row>
    <row r="262" spans="1:26" ht="12" customHeight="1">
      <c r="A262" s="293"/>
      <c r="B262" s="293"/>
      <c r="C262" s="293"/>
      <c r="D262" s="293"/>
      <c r="E262" s="293"/>
      <c r="F262" s="293"/>
      <c r="G262" s="293"/>
      <c r="H262" s="293"/>
      <c r="I262" s="293"/>
      <c r="J262" s="293"/>
      <c r="K262" s="293"/>
      <c r="L262" s="293"/>
      <c r="M262" s="293"/>
      <c r="N262" s="293"/>
      <c r="O262" s="293"/>
      <c r="P262" s="293"/>
      <c r="Q262" s="293"/>
      <c r="R262" s="293"/>
      <c r="S262" s="293"/>
      <c r="T262" s="293"/>
      <c r="U262" s="374"/>
      <c r="V262" s="293"/>
      <c r="W262" s="293"/>
      <c r="X262" s="293"/>
      <c r="Y262" s="293"/>
      <c r="Z262" s="293"/>
    </row>
    <row r="263" spans="1:26" ht="12" customHeight="1">
      <c r="A263" s="293"/>
      <c r="B263" s="293"/>
      <c r="C263" s="293"/>
      <c r="D263" s="293"/>
      <c r="E263" s="293"/>
      <c r="F263" s="293"/>
      <c r="G263" s="293"/>
      <c r="H263" s="293"/>
      <c r="I263" s="293"/>
      <c r="J263" s="293"/>
      <c r="K263" s="293"/>
      <c r="L263" s="293"/>
      <c r="M263" s="293"/>
      <c r="N263" s="293"/>
      <c r="O263" s="293"/>
      <c r="P263" s="293"/>
      <c r="Q263" s="293"/>
      <c r="R263" s="293"/>
      <c r="S263" s="293"/>
      <c r="T263" s="293"/>
      <c r="U263" s="374"/>
      <c r="V263" s="293"/>
      <c r="W263" s="293"/>
      <c r="X263" s="293"/>
      <c r="Y263" s="293"/>
      <c r="Z263" s="293"/>
    </row>
    <row r="264" spans="1:26" ht="12" customHeight="1">
      <c r="A264" s="293"/>
      <c r="B264" s="293"/>
      <c r="C264" s="293"/>
      <c r="D264" s="293"/>
      <c r="E264" s="293"/>
      <c r="F264" s="293"/>
      <c r="G264" s="293"/>
      <c r="H264" s="293"/>
      <c r="I264" s="293"/>
      <c r="J264" s="293"/>
      <c r="K264" s="293"/>
      <c r="L264" s="293"/>
      <c r="M264" s="293"/>
      <c r="N264" s="293"/>
      <c r="O264" s="293"/>
      <c r="P264" s="293"/>
      <c r="Q264" s="293"/>
      <c r="R264" s="293"/>
      <c r="S264" s="293"/>
      <c r="T264" s="293"/>
      <c r="U264" s="374"/>
      <c r="V264" s="293"/>
      <c r="W264" s="293"/>
      <c r="X264" s="293"/>
      <c r="Y264" s="293"/>
      <c r="Z264" s="293"/>
    </row>
    <row r="265" spans="1:26" ht="15.75" customHeight="1">
      <c r="A265" s="292"/>
      <c r="B265" s="292"/>
      <c r="C265" s="292"/>
      <c r="D265" s="292"/>
      <c r="E265" s="292"/>
      <c r="F265" s="292"/>
      <c r="G265" s="292"/>
      <c r="H265" s="292"/>
      <c r="I265" s="292"/>
      <c r="J265" s="292"/>
      <c r="K265" s="292"/>
      <c r="L265" s="292"/>
      <c r="M265" s="292"/>
      <c r="N265" s="292"/>
      <c r="O265" s="292"/>
      <c r="P265" s="292"/>
      <c r="Q265" s="292"/>
      <c r="R265" s="292"/>
      <c r="S265" s="292"/>
      <c r="T265" s="292"/>
      <c r="V265" s="292"/>
      <c r="W265" s="292"/>
      <c r="X265" s="292"/>
      <c r="Y265" s="292"/>
      <c r="Z265" s="292"/>
    </row>
    <row r="266" spans="1:26" ht="15.75" customHeight="1">
      <c r="A266" s="292"/>
      <c r="B266" s="292"/>
      <c r="C266" s="292"/>
      <c r="D266" s="292"/>
      <c r="E266" s="292"/>
      <c r="F266" s="292"/>
      <c r="G266" s="292"/>
      <c r="H266" s="292"/>
      <c r="I266" s="292"/>
      <c r="J266" s="292"/>
      <c r="K266" s="292"/>
      <c r="L266" s="292"/>
      <c r="M266" s="292"/>
      <c r="N266" s="292"/>
      <c r="O266" s="292"/>
      <c r="P266" s="292"/>
      <c r="Q266" s="292"/>
      <c r="R266" s="292"/>
      <c r="S266" s="292"/>
      <c r="T266" s="292"/>
      <c r="V266" s="292"/>
      <c r="W266" s="292"/>
      <c r="X266" s="292"/>
      <c r="Y266" s="292"/>
      <c r="Z266" s="292"/>
    </row>
    <row r="267" spans="1:26" ht="15.75" customHeight="1">
      <c r="A267" s="292"/>
      <c r="B267" s="292"/>
      <c r="C267" s="292"/>
      <c r="D267" s="292"/>
      <c r="E267" s="292"/>
      <c r="F267" s="292"/>
      <c r="G267" s="292"/>
      <c r="H267" s="292"/>
      <c r="I267" s="292"/>
      <c r="J267" s="292"/>
      <c r="K267" s="292"/>
      <c r="L267" s="292"/>
      <c r="M267" s="292"/>
      <c r="N267" s="292"/>
      <c r="O267" s="292"/>
      <c r="P267" s="292"/>
      <c r="Q267" s="292"/>
      <c r="R267" s="292"/>
      <c r="S267" s="292"/>
      <c r="T267" s="292"/>
      <c r="V267" s="292"/>
      <c r="W267" s="292"/>
      <c r="X267" s="292"/>
      <c r="Y267" s="292"/>
      <c r="Z267" s="292"/>
    </row>
    <row r="268" spans="1:26" ht="15.75" customHeight="1">
      <c r="A268" s="292"/>
      <c r="B268" s="292"/>
      <c r="C268" s="292"/>
      <c r="D268" s="292"/>
      <c r="E268" s="292"/>
      <c r="F268" s="292"/>
      <c r="G268" s="292"/>
      <c r="H268" s="292"/>
      <c r="I268" s="292"/>
      <c r="J268" s="292"/>
      <c r="K268" s="292"/>
      <c r="L268" s="292"/>
      <c r="M268" s="292"/>
      <c r="N268" s="292"/>
      <c r="O268" s="292"/>
      <c r="P268" s="292"/>
      <c r="Q268" s="292"/>
      <c r="R268" s="292"/>
      <c r="S268" s="292"/>
      <c r="T268" s="292"/>
      <c r="V268" s="292"/>
      <c r="W268" s="292"/>
      <c r="X268" s="292"/>
      <c r="Y268" s="292"/>
      <c r="Z268" s="292"/>
    </row>
    <row r="269" spans="1:26" ht="15.75" customHeight="1">
      <c r="A269" s="292"/>
      <c r="B269" s="292"/>
      <c r="C269" s="292"/>
      <c r="D269" s="292"/>
      <c r="E269" s="292"/>
      <c r="F269" s="292"/>
      <c r="G269" s="292"/>
      <c r="H269" s="292"/>
      <c r="I269" s="292"/>
      <c r="J269" s="292"/>
      <c r="K269" s="292"/>
      <c r="L269" s="292"/>
      <c r="M269" s="292"/>
      <c r="N269" s="292"/>
      <c r="O269" s="292"/>
      <c r="P269" s="292"/>
      <c r="Q269" s="292"/>
      <c r="R269" s="292"/>
      <c r="S269" s="292"/>
      <c r="T269" s="292"/>
      <c r="V269" s="292"/>
      <c r="W269" s="292"/>
      <c r="X269" s="292"/>
      <c r="Y269" s="292"/>
      <c r="Z269" s="292"/>
    </row>
    <row r="270" spans="1:26" ht="15.75" customHeight="1">
      <c r="A270" s="292"/>
      <c r="B270" s="292"/>
      <c r="C270" s="292"/>
      <c r="D270" s="292"/>
      <c r="E270" s="292"/>
      <c r="F270" s="292"/>
      <c r="G270" s="292"/>
      <c r="H270" s="292"/>
      <c r="I270" s="292"/>
      <c r="J270" s="292"/>
      <c r="K270" s="292"/>
      <c r="L270" s="292"/>
      <c r="M270" s="292"/>
      <c r="N270" s="292"/>
      <c r="O270" s="292"/>
      <c r="P270" s="292"/>
      <c r="Q270" s="292"/>
      <c r="R270" s="292"/>
      <c r="S270" s="292"/>
      <c r="T270" s="292"/>
      <c r="V270" s="292"/>
      <c r="W270" s="292"/>
      <c r="X270" s="292"/>
      <c r="Y270" s="292"/>
      <c r="Z270" s="292"/>
    </row>
    <row r="271" spans="1:26" ht="15.75" customHeight="1">
      <c r="A271" s="292"/>
      <c r="B271" s="292"/>
      <c r="C271" s="292"/>
      <c r="D271" s="292"/>
      <c r="E271" s="292"/>
      <c r="F271" s="292"/>
      <c r="G271" s="292"/>
      <c r="H271" s="292"/>
      <c r="I271" s="292"/>
      <c r="J271" s="292"/>
      <c r="K271" s="292"/>
      <c r="L271" s="292"/>
      <c r="M271" s="292"/>
      <c r="N271" s="292"/>
      <c r="O271" s="292"/>
      <c r="P271" s="292"/>
      <c r="Q271" s="292"/>
      <c r="R271" s="292"/>
      <c r="S271" s="292"/>
      <c r="T271" s="292"/>
      <c r="V271" s="292"/>
      <c r="W271" s="292"/>
      <c r="X271" s="292"/>
      <c r="Y271" s="292"/>
      <c r="Z271" s="292"/>
    </row>
    <row r="272" spans="1:26" ht="15.75" customHeight="1">
      <c r="A272" s="292"/>
      <c r="B272" s="292"/>
      <c r="C272" s="292"/>
      <c r="D272" s="292"/>
      <c r="E272" s="292"/>
      <c r="F272" s="292"/>
      <c r="G272" s="292"/>
      <c r="H272" s="292"/>
      <c r="I272" s="292"/>
      <c r="J272" s="292"/>
      <c r="K272" s="292"/>
      <c r="L272" s="292"/>
      <c r="M272" s="292"/>
      <c r="N272" s="292"/>
      <c r="O272" s="292"/>
      <c r="P272" s="292"/>
      <c r="Q272" s="292"/>
      <c r="R272" s="292"/>
      <c r="S272" s="292"/>
      <c r="T272" s="292"/>
      <c r="V272" s="292"/>
      <c r="W272" s="292"/>
      <c r="X272" s="292"/>
      <c r="Y272" s="292"/>
      <c r="Z272" s="292"/>
    </row>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64:S64"/>
    <mergeCell ref="A1:S1"/>
    <mergeCell ref="A2:S2"/>
    <mergeCell ref="A4:A6"/>
    <mergeCell ref="A7:A34"/>
    <mergeCell ref="A35:A62"/>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showGridLines="0" zoomScale="80" zoomScaleNormal="80" workbookViewId="0">
      <pane ySplit="6" topLeftCell="A7" activePane="bottomLeft" state="frozen"/>
      <selection pane="bottomLeft" activeCell="D383" sqref="D383"/>
    </sheetView>
  </sheetViews>
  <sheetFormatPr defaultColWidth="14.453125" defaultRowHeight="15" customHeight="1"/>
  <cols>
    <col min="1" max="1" width="3.08984375" customWidth="1"/>
    <col min="2" max="2" width="25.453125" customWidth="1"/>
    <col min="3" max="18" width="5.453125" customWidth="1"/>
    <col min="19" max="19" width="6" customWidth="1"/>
    <col min="20" max="20" width="9.453125" customWidth="1"/>
    <col min="21" max="25" width="8" customWidth="1"/>
  </cols>
  <sheetData>
    <row r="1" spans="1:25" ht="14.25" customHeight="1">
      <c r="A1" s="345" t="s">
        <v>53</v>
      </c>
      <c r="B1" s="346"/>
      <c r="C1" s="346"/>
      <c r="D1" s="346"/>
      <c r="E1" s="346"/>
      <c r="F1" s="346"/>
      <c r="G1" s="346"/>
      <c r="H1" s="346"/>
      <c r="I1" s="346"/>
      <c r="J1" s="346"/>
      <c r="K1" s="346"/>
      <c r="L1" s="346"/>
      <c r="M1" s="346"/>
      <c r="N1" s="346"/>
      <c r="O1" s="346"/>
      <c r="P1" s="346"/>
      <c r="Q1" s="346"/>
      <c r="R1" s="346"/>
      <c r="S1" s="346"/>
      <c r="T1" s="293"/>
      <c r="U1" s="293"/>
      <c r="V1" s="293"/>
      <c r="W1" s="293"/>
      <c r="X1" s="293"/>
      <c r="Y1" s="293"/>
    </row>
    <row r="2" spans="1:25" ht="14.25" customHeight="1">
      <c r="A2" s="345" t="s">
        <v>189</v>
      </c>
      <c r="B2" s="346"/>
      <c r="C2" s="346"/>
      <c r="D2" s="346"/>
      <c r="E2" s="346"/>
      <c r="F2" s="346"/>
      <c r="G2" s="346"/>
      <c r="H2" s="346"/>
      <c r="I2" s="346"/>
      <c r="J2" s="346"/>
      <c r="K2" s="346"/>
      <c r="L2" s="346"/>
      <c r="M2" s="346"/>
      <c r="N2" s="346"/>
      <c r="O2" s="346"/>
      <c r="P2" s="346"/>
      <c r="Q2" s="346"/>
      <c r="R2" s="346"/>
      <c r="S2" s="346"/>
      <c r="T2" s="293"/>
      <c r="U2" s="293"/>
      <c r="V2" s="293"/>
      <c r="W2" s="293"/>
      <c r="X2" s="293"/>
      <c r="Y2" s="293"/>
    </row>
    <row r="3" spans="1:25" ht="12"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row>
    <row r="4" spans="1:25" ht="12" customHeight="1">
      <c r="A4" s="354"/>
      <c r="B4" s="6" t="s">
        <v>143</v>
      </c>
      <c r="C4" s="78" t="s">
        <v>144</v>
      </c>
      <c r="D4" s="79" t="s">
        <v>145</v>
      </c>
      <c r="E4" s="79" t="s">
        <v>146</v>
      </c>
      <c r="F4" s="79" t="s">
        <v>147</v>
      </c>
      <c r="G4" s="79" t="s">
        <v>148</v>
      </c>
      <c r="H4" s="79" t="s">
        <v>149</v>
      </c>
      <c r="I4" s="79" t="s">
        <v>150</v>
      </c>
      <c r="J4" s="79" t="s">
        <v>151</v>
      </c>
      <c r="K4" s="79" t="s">
        <v>152</v>
      </c>
      <c r="L4" s="79" t="s">
        <v>153</v>
      </c>
      <c r="M4" s="79" t="s">
        <v>154</v>
      </c>
      <c r="N4" s="79" t="s">
        <v>155</v>
      </c>
      <c r="O4" s="79" t="s">
        <v>156</v>
      </c>
      <c r="P4" s="79" t="s">
        <v>157</v>
      </c>
      <c r="Q4" s="79" t="s">
        <v>158</v>
      </c>
      <c r="R4" s="79" t="s">
        <v>159</v>
      </c>
      <c r="S4" s="6" t="s">
        <v>160</v>
      </c>
      <c r="T4" s="293"/>
      <c r="U4" s="293"/>
      <c r="V4" s="293"/>
      <c r="W4" s="293"/>
      <c r="X4" s="293"/>
      <c r="Y4" s="293"/>
    </row>
    <row r="5" spans="1:25" ht="12" customHeight="1">
      <c r="A5" s="355"/>
      <c r="B5" s="80"/>
      <c r="C5" s="81" t="s">
        <v>161</v>
      </c>
      <c r="D5" s="82" t="s">
        <v>161</v>
      </c>
      <c r="E5" s="82" t="s">
        <v>161</v>
      </c>
      <c r="F5" s="82" t="s">
        <v>161</v>
      </c>
      <c r="G5" s="82" t="s">
        <v>161</v>
      </c>
      <c r="H5" s="82" t="s">
        <v>161</v>
      </c>
      <c r="I5" s="82" t="s">
        <v>161</v>
      </c>
      <c r="J5" s="82" t="s">
        <v>161</v>
      </c>
      <c r="K5" s="82" t="s">
        <v>161</v>
      </c>
      <c r="L5" s="82" t="s">
        <v>161</v>
      </c>
      <c r="M5" s="82" t="s">
        <v>161</v>
      </c>
      <c r="N5" s="82" t="s">
        <v>161</v>
      </c>
      <c r="O5" s="82" t="s">
        <v>161</v>
      </c>
      <c r="P5" s="82" t="s">
        <v>161</v>
      </c>
      <c r="Q5" s="82" t="s">
        <v>161</v>
      </c>
      <c r="R5" s="82" t="s">
        <v>161</v>
      </c>
      <c r="S5" s="80"/>
      <c r="T5" s="293"/>
      <c r="U5" s="293"/>
      <c r="V5" s="293"/>
      <c r="W5" s="293"/>
      <c r="X5" s="293"/>
      <c r="Y5" s="293"/>
    </row>
    <row r="6" spans="1:25" ht="12" customHeight="1">
      <c r="A6" s="356"/>
      <c r="B6" s="7"/>
      <c r="C6" s="83" t="s">
        <v>145</v>
      </c>
      <c r="D6" s="84" t="s">
        <v>146</v>
      </c>
      <c r="E6" s="84" t="s">
        <v>147</v>
      </c>
      <c r="F6" s="84" t="s">
        <v>148</v>
      </c>
      <c r="G6" s="84" t="s">
        <v>149</v>
      </c>
      <c r="H6" s="84" t="s">
        <v>150</v>
      </c>
      <c r="I6" s="84" t="s">
        <v>151</v>
      </c>
      <c r="J6" s="84" t="s">
        <v>152</v>
      </c>
      <c r="K6" s="84" t="s">
        <v>153</v>
      </c>
      <c r="L6" s="84" t="s">
        <v>154</v>
      </c>
      <c r="M6" s="84" t="s">
        <v>155</v>
      </c>
      <c r="N6" s="84" t="s">
        <v>156</v>
      </c>
      <c r="O6" s="84" t="s">
        <v>157</v>
      </c>
      <c r="P6" s="84" t="s">
        <v>158</v>
      </c>
      <c r="Q6" s="84" t="s">
        <v>159</v>
      </c>
      <c r="R6" s="84" t="s">
        <v>162</v>
      </c>
      <c r="S6" s="7"/>
      <c r="T6" s="293"/>
      <c r="U6" s="293"/>
      <c r="V6" s="293"/>
      <c r="W6" s="293"/>
      <c r="X6" s="293"/>
      <c r="Y6" s="293"/>
    </row>
    <row r="7" spans="1:25" ht="12" customHeight="1">
      <c r="A7" s="351" t="s">
        <v>190</v>
      </c>
      <c r="B7" s="65" t="s">
        <v>191</v>
      </c>
      <c r="C7" s="96">
        <f>'PMD Breakdown Entering'!C15</f>
        <v>16</v>
      </c>
      <c r="D7" s="69">
        <f>'PMD Breakdown Entering'!D15</f>
        <v>23</v>
      </c>
      <c r="E7" s="97">
        <f>'PMD Breakdown Entering'!E15</f>
        <v>15</v>
      </c>
      <c r="F7" s="97">
        <f>'PMD Breakdown Entering'!F15</f>
        <v>17</v>
      </c>
      <c r="G7" s="69">
        <f>'PMD Breakdown Entering'!G15</f>
        <v>11</v>
      </c>
      <c r="H7" s="69">
        <f>'PMD Breakdown Entering'!H15</f>
        <v>2</v>
      </c>
      <c r="I7" s="69">
        <f>'PMD Breakdown Entering'!I15</f>
        <v>7</v>
      </c>
      <c r="J7" s="69">
        <f>'PMD Breakdown Entering'!J15</f>
        <v>8</v>
      </c>
      <c r="K7" s="69">
        <f>'PMD Breakdown Entering'!K15</f>
        <v>4</v>
      </c>
      <c r="L7" s="69">
        <f>'PMD Breakdown Entering'!L15</f>
        <v>7</v>
      </c>
      <c r="M7" s="69">
        <f>'PMD Breakdown Entering'!M15</f>
        <v>8</v>
      </c>
      <c r="N7" s="69">
        <f>'PMD Breakdown Entering'!N15</f>
        <v>5</v>
      </c>
      <c r="O7" s="69">
        <f>'PMD Breakdown Entering'!O15</f>
        <v>2</v>
      </c>
      <c r="P7" s="69">
        <f>'PMD Breakdown Entering'!P15</f>
        <v>2</v>
      </c>
      <c r="Q7" s="69">
        <f>'PMD Breakdown Entering'!Q15</f>
        <v>3</v>
      </c>
      <c r="R7" s="69">
        <f>'PMD Breakdown Entering'!R15</f>
        <v>2</v>
      </c>
      <c r="S7" s="73">
        <f t="shared" ref="S7:S9" si="0">SUM(C7:R7)</f>
        <v>132</v>
      </c>
      <c r="T7" s="293"/>
      <c r="U7" s="293"/>
      <c r="V7" s="293"/>
      <c r="W7" s="293"/>
      <c r="X7" s="293"/>
      <c r="Y7" s="293"/>
    </row>
    <row r="8" spans="1:25" ht="12" customHeight="1">
      <c r="A8" s="352"/>
      <c r="B8" s="86" t="s">
        <v>165</v>
      </c>
      <c r="C8" s="87">
        <f>SUM('Entering 1'!D16:D17)</f>
        <v>0</v>
      </c>
      <c r="D8" s="88">
        <f>SUM('Entering 1'!E16:E17)</f>
        <v>0</v>
      </c>
      <c r="E8" s="88">
        <f>SUM('Entering 1'!F16:F17)</f>
        <v>0</v>
      </c>
      <c r="F8" s="88">
        <f>SUM('Entering 1'!G16:G17)</f>
        <v>0</v>
      </c>
      <c r="G8" s="88">
        <f>SUM('Entering 1'!H16:H17)</f>
        <v>0</v>
      </c>
      <c r="H8" s="88">
        <f>SUM('Entering 1'!I16:I17)</f>
        <v>0</v>
      </c>
      <c r="I8" s="88">
        <f>SUM('Entering 1'!J16:J17)</f>
        <v>0</v>
      </c>
      <c r="J8" s="88">
        <f>SUM('Entering 1'!K16:K17)</f>
        <v>0</v>
      </c>
      <c r="K8" s="88">
        <f>SUM('Entering 1'!L16:L17)</f>
        <v>0</v>
      </c>
      <c r="L8" s="88">
        <f>SUM('Entering 1'!M16:M17)</f>
        <v>0</v>
      </c>
      <c r="M8" s="88">
        <f>SUM('Entering 1'!N16:N17)</f>
        <v>0</v>
      </c>
      <c r="N8" s="88">
        <f>SUM('Entering 1'!O16:O17)</f>
        <v>0</v>
      </c>
      <c r="O8" s="88">
        <f>SUM('Entering 1'!P16:P17)</f>
        <v>0</v>
      </c>
      <c r="P8" s="88">
        <f>SUM('Entering 1'!Q16:Q17)</f>
        <v>0</v>
      </c>
      <c r="Q8" s="88">
        <f>SUM('Entering 1'!R16:R17)</f>
        <v>0</v>
      </c>
      <c r="R8" s="88">
        <f>SUM('Entering 1'!S16:S17)</f>
        <v>0</v>
      </c>
      <c r="S8" s="75">
        <f t="shared" si="0"/>
        <v>0</v>
      </c>
      <c r="T8" s="293"/>
      <c r="U8" s="293"/>
      <c r="V8" s="293"/>
      <c r="W8" s="293"/>
      <c r="X8" s="293"/>
      <c r="Y8" s="293"/>
    </row>
    <row r="9" spans="1:25" ht="12" customHeight="1">
      <c r="A9" s="352"/>
      <c r="B9" s="86" t="s">
        <v>166</v>
      </c>
      <c r="C9" s="87">
        <f>('Entering 1'!D16)+('Entering 1'!D17*2)</f>
        <v>0</v>
      </c>
      <c r="D9" s="88">
        <f>('Entering 1'!E16)+('Entering 1'!E17*2)</f>
        <v>0</v>
      </c>
      <c r="E9" s="88">
        <f>('Entering 1'!F16)+('Entering 1'!F17*2)</f>
        <v>0</v>
      </c>
      <c r="F9" s="88">
        <f>('Entering 1'!G16)+('Entering 1'!G17*2)</f>
        <v>0</v>
      </c>
      <c r="G9" s="88">
        <f>('Entering 1'!H16)+('Entering 1'!H17*2)</f>
        <v>0</v>
      </c>
      <c r="H9" s="88">
        <f>('Entering 1'!I16)+('Entering 1'!I17*2)</f>
        <v>0</v>
      </c>
      <c r="I9" s="88">
        <f>('Entering 1'!J16)+('Entering 1'!J17*2)</f>
        <v>0</v>
      </c>
      <c r="J9" s="88">
        <f>('Entering 1'!K16)+('Entering 1'!K17*2)</f>
        <v>0</v>
      </c>
      <c r="K9" s="88">
        <f>('Entering 1'!L16)+('Entering 1'!L17*2)</f>
        <v>0</v>
      </c>
      <c r="L9" s="88">
        <f>('Entering 1'!M16)+('Entering 1'!M17*2)</f>
        <v>0</v>
      </c>
      <c r="M9" s="88">
        <f>('Entering 1'!N16)+('Entering 1'!N17*2)</f>
        <v>0</v>
      </c>
      <c r="N9" s="88">
        <f>('Entering 1'!O16)+('Entering 1'!O17*2)</f>
        <v>0</v>
      </c>
      <c r="O9" s="88">
        <f>('Entering 1'!P16)+('Entering 1'!P17*2)</f>
        <v>0</v>
      </c>
      <c r="P9" s="88">
        <f>('Entering 1'!Q16)+('Entering 1'!Q17*2)</f>
        <v>0</v>
      </c>
      <c r="Q9" s="88">
        <f>('Entering 1'!R16)+('Entering 1'!R17*2)</f>
        <v>0</v>
      </c>
      <c r="R9" s="88">
        <f>('Entering 1'!S16)+('Entering 1'!S17*2)</f>
        <v>0</v>
      </c>
      <c r="S9" s="75">
        <f t="shared" si="0"/>
        <v>0</v>
      </c>
      <c r="T9" s="293"/>
      <c r="U9" s="293"/>
      <c r="V9" s="293"/>
      <c r="W9" s="293"/>
      <c r="X9" s="293"/>
      <c r="Y9" s="293"/>
    </row>
    <row r="10" spans="1:25" ht="12" customHeight="1">
      <c r="A10" s="352"/>
      <c r="B10" s="65" t="s">
        <v>167</v>
      </c>
      <c r="C10" s="85"/>
      <c r="D10" s="293"/>
      <c r="E10" s="293"/>
      <c r="F10" s="293"/>
      <c r="G10" s="293"/>
      <c r="H10" s="293"/>
      <c r="I10" s="293"/>
      <c r="J10" s="293"/>
      <c r="K10" s="293"/>
      <c r="L10" s="293"/>
      <c r="M10" s="293"/>
      <c r="N10" s="293"/>
      <c r="O10" s="293"/>
      <c r="P10" s="293"/>
      <c r="Q10" s="293"/>
      <c r="R10" s="293"/>
      <c r="S10" s="73"/>
      <c r="T10" s="293"/>
      <c r="U10" s="293"/>
      <c r="V10" s="293"/>
      <c r="W10" s="293"/>
      <c r="X10" s="293"/>
      <c r="Y10" s="293"/>
    </row>
    <row r="11" spans="1:25" ht="12" customHeight="1">
      <c r="A11" s="352"/>
      <c r="B11" s="65" t="s">
        <v>168</v>
      </c>
      <c r="C11" s="85"/>
      <c r="D11" s="293"/>
      <c r="E11" s="293"/>
      <c r="F11" s="293"/>
      <c r="G11" s="293"/>
      <c r="H11" s="293"/>
      <c r="I11" s="293"/>
      <c r="J11" s="293"/>
      <c r="K11" s="293"/>
      <c r="L11" s="293"/>
      <c r="M11" s="293"/>
      <c r="N11" s="293"/>
      <c r="O11" s="293"/>
      <c r="P11" s="293"/>
      <c r="Q11" s="293"/>
      <c r="R11" s="293"/>
      <c r="S11" s="73"/>
      <c r="T11" s="293"/>
      <c r="U11" s="293"/>
      <c r="V11" s="293"/>
      <c r="W11" s="293"/>
      <c r="X11" s="293"/>
      <c r="Y11" s="293"/>
    </row>
    <row r="12" spans="1:25" ht="12" customHeight="1">
      <c r="A12" s="352"/>
      <c r="B12" s="86" t="s">
        <v>7</v>
      </c>
      <c r="C12" s="87"/>
      <c r="D12" s="88"/>
      <c r="E12" s="88"/>
      <c r="F12" s="88"/>
      <c r="G12" s="88"/>
      <c r="H12" s="88"/>
      <c r="I12" s="88"/>
      <c r="J12" s="88"/>
      <c r="K12" s="88"/>
      <c r="L12" s="88"/>
      <c r="M12" s="88"/>
      <c r="N12" s="88"/>
      <c r="O12" s="88"/>
      <c r="P12" s="88"/>
      <c r="Q12" s="88"/>
      <c r="R12" s="88"/>
      <c r="S12" s="75"/>
      <c r="T12" s="293"/>
      <c r="U12" s="293"/>
      <c r="V12" s="293"/>
      <c r="W12" s="293"/>
      <c r="X12" s="293"/>
      <c r="Y12" s="293"/>
    </row>
    <row r="13" spans="1:25" ht="12" customHeight="1">
      <c r="A13" s="352"/>
      <c r="B13" s="86" t="s">
        <v>169</v>
      </c>
      <c r="C13" s="87"/>
      <c r="D13" s="88"/>
      <c r="E13" s="88"/>
      <c r="F13" s="88"/>
      <c r="G13" s="88"/>
      <c r="H13" s="88"/>
      <c r="I13" s="88"/>
      <c r="J13" s="88"/>
      <c r="K13" s="88"/>
      <c r="L13" s="88"/>
      <c r="M13" s="88"/>
      <c r="N13" s="88"/>
      <c r="O13" s="88"/>
      <c r="P13" s="88"/>
      <c r="Q13" s="88"/>
      <c r="R13" s="88"/>
      <c r="S13" s="75"/>
      <c r="T13" s="293"/>
      <c r="U13" s="293"/>
      <c r="V13" s="293"/>
      <c r="W13" s="293"/>
      <c r="X13" s="293"/>
      <c r="Y13" s="293"/>
    </row>
    <row r="14" spans="1:25" ht="12" customHeight="1">
      <c r="A14" s="352"/>
      <c r="B14" s="86" t="s">
        <v>35</v>
      </c>
      <c r="C14" s="87"/>
      <c r="D14" s="88"/>
      <c r="E14" s="88"/>
      <c r="F14" s="88"/>
      <c r="G14" s="88"/>
      <c r="H14" s="88"/>
      <c r="I14" s="88"/>
      <c r="J14" s="88"/>
      <c r="K14" s="88"/>
      <c r="L14" s="88"/>
      <c r="M14" s="88"/>
      <c r="N14" s="88"/>
      <c r="O14" s="88"/>
      <c r="P14" s="88"/>
      <c r="Q14" s="88"/>
      <c r="R14" s="88"/>
      <c r="S14" s="75"/>
      <c r="T14" s="293"/>
      <c r="U14" s="293"/>
      <c r="V14" s="293"/>
      <c r="W14" s="293"/>
      <c r="X14" s="293"/>
      <c r="Y14" s="293"/>
    </row>
    <row r="15" spans="1:25" ht="12" customHeight="1">
      <c r="A15" s="352"/>
      <c r="B15" s="86" t="s">
        <v>170</v>
      </c>
      <c r="C15" s="87"/>
      <c r="D15" s="88"/>
      <c r="E15" s="88"/>
      <c r="F15" s="88"/>
      <c r="G15" s="88"/>
      <c r="H15" s="88"/>
      <c r="I15" s="88"/>
      <c r="J15" s="88"/>
      <c r="K15" s="88"/>
      <c r="L15" s="88"/>
      <c r="M15" s="88"/>
      <c r="N15" s="88"/>
      <c r="O15" s="88"/>
      <c r="P15" s="88"/>
      <c r="Q15" s="88"/>
      <c r="R15" s="88"/>
      <c r="S15" s="75"/>
      <c r="T15" s="293"/>
      <c r="U15" s="293"/>
      <c r="V15" s="293"/>
      <c r="W15" s="293"/>
      <c r="X15" s="293"/>
      <c r="Y15" s="293"/>
    </row>
    <row r="16" spans="1:25" ht="12" customHeight="1">
      <c r="A16" s="352"/>
      <c r="B16" s="86" t="s">
        <v>171</v>
      </c>
      <c r="C16" s="87"/>
      <c r="D16" s="88"/>
      <c r="E16" s="88"/>
      <c r="F16" s="88"/>
      <c r="G16" s="88"/>
      <c r="H16" s="88"/>
      <c r="I16" s="88"/>
      <c r="J16" s="88"/>
      <c r="K16" s="88"/>
      <c r="L16" s="88"/>
      <c r="M16" s="88"/>
      <c r="N16" s="88"/>
      <c r="O16" s="88"/>
      <c r="P16" s="88"/>
      <c r="Q16" s="88"/>
      <c r="R16" s="88"/>
      <c r="S16" s="75"/>
      <c r="T16" s="293"/>
      <c r="U16" s="293"/>
      <c r="V16" s="293"/>
      <c r="W16" s="293"/>
      <c r="X16" s="293"/>
      <c r="Y16" s="293"/>
    </row>
    <row r="17" spans="1:25" ht="12" customHeight="1">
      <c r="A17" s="352"/>
      <c r="B17" s="65" t="s">
        <v>172</v>
      </c>
      <c r="C17" s="85"/>
      <c r="D17" s="293"/>
      <c r="E17" s="293"/>
      <c r="F17" s="293"/>
      <c r="G17" s="293"/>
      <c r="H17" s="293"/>
      <c r="I17" s="293"/>
      <c r="J17" s="293"/>
      <c r="K17" s="293"/>
      <c r="L17" s="293"/>
      <c r="M17" s="293"/>
      <c r="N17" s="293"/>
      <c r="O17" s="293"/>
      <c r="P17" s="293"/>
      <c r="Q17" s="293"/>
      <c r="R17" s="293"/>
      <c r="S17" s="73"/>
      <c r="T17" s="293"/>
      <c r="U17" s="293"/>
      <c r="V17" s="293"/>
      <c r="W17" s="293"/>
      <c r="X17" s="293"/>
      <c r="Y17" s="293"/>
    </row>
    <row r="18" spans="1:25" ht="12" customHeight="1">
      <c r="A18" s="352"/>
      <c r="B18" s="65" t="s">
        <v>173</v>
      </c>
      <c r="C18" s="85"/>
      <c r="D18" s="293"/>
      <c r="E18" s="293"/>
      <c r="F18" s="293"/>
      <c r="G18" s="293"/>
      <c r="H18" s="293"/>
      <c r="I18" s="293"/>
      <c r="J18" s="293"/>
      <c r="K18" s="293"/>
      <c r="L18" s="293"/>
      <c r="M18" s="293"/>
      <c r="N18" s="293"/>
      <c r="O18" s="293"/>
      <c r="P18" s="293"/>
      <c r="Q18" s="293"/>
      <c r="R18" s="293"/>
      <c r="S18" s="73"/>
      <c r="T18" s="293"/>
      <c r="U18" s="293"/>
      <c r="V18" s="293"/>
      <c r="W18" s="293"/>
      <c r="X18" s="293"/>
      <c r="Y18" s="293"/>
    </row>
    <row r="19" spans="1:25" ht="12" customHeight="1">
      <c r="A19" s="352"/>
      <c r="B19" s="86" t="s">
        <v>174</v>
      </c>
      <c r="C19" s="87"/>
      <c r="D19" s="88"/>
      <c r="E19" s="88"/>
      <c r="F19" s="88"/>
      <c r="G19" s="88"/>
      <c r="H19" s="88"/>
      <c r="I19" s="88"/>
      <c r="J19" s="88"/>
      <c r="K19" s="88"/>
      <c r="L19" s="88"/>
      <c r="M19" s="88"/>
      <c r="N19" s="88"/>
      <c r="O19" s="88"/>
      <c r="P19" s="88"/>
      <c r="Q19" s="88"/>
      <c r="R19" s="88"/>
      <c r="S19" s="75"/>
      <c r="T19" s="293"/>
      <c r="U19" s="293"/>
      <c r="V19" s="293"/>
      <c r="W19" s="293"/>
      <c r="X19" s="293"/>
      <c r="Y19" s="293"/>
    </row>
    <row r="20" spans="1:25" ht="12" customHeight="1">
      <c r="A20" s="352"/>
      <c r="B20" s="86" t="s">
        <v>175</v>
      </c>
      <c r="C20" s="87"/>
      <c r="D20" s="88"/>
      <c r="E20" s="88"/>
      <c r="F20" s="88"/>
      <c r="G20" s="88"/>
      <c r="H20" s="88"/>
      <c r="I20" s="88"/>
      <c r="J20" s="88"/>
      <c r="K20" s="88"/>
      <c r="L20" s="88"/>
      <c r="M20" s="88"/>
      <c r="N20" s="88"/>
      <c r="O20" s="88"/>
      <c r="P20" s="88"/>
      <c r="Q20" s="88"/>
      <c r="R20" s="88"/>
      <c r="S20" s="75"/>
      <c r="T20" s="293"/>
      <c r="U20" s="293"/>
      <c r="V20" s="293"/>
      <c r="W20" s="293"/>
      <c r="X20" s="293"/>
      <c r="Y20" s="293"/>
    </row>
    <row r="21" spans="1:25" ht="12" customHeight="1">
      <c r="A21" s="352"/>
      <c r="B21" s="65" t="s">
        <v>176</v>
      </c>
      <c r="C21" s="85"/>
      <c r="D21" s="293"/>
      <c r="E21" s="293"/>
      <c r="F21" s="293"/>
      <c r="G21" s="293"/>
      <c r="H21" s="293"/>
      <c r="I21" s="293"/>
      <c r="J21" s="293"/>
      <c r="K21" s="293"/>
      <c r="L21" s="293"/>
      <c r="M21" s="293"/>
      <c r="N21" s="293"/>
      <c r="O21" s="293"/>
      <c r="P21" s="293"/>
      <c r="Q21" s="293"/>
      <c r="R21" s="293"/>
      <c r="S21" s="73">
        <f t="shared" ref="S21:S24" si="1">SUM(C21:R21)</f>
        <v>0</v>
      </c>
      <c r="T21" s="293"/>
      <c r="U21" s="293"/>
      <c r="V21" s="293"/>
      <c r="W21" s="293"/>
      <c r="X21" s="293"/>
      <c r="Y21" s="293"/>
    </row>
    <row r="22" spans="1:25" ht="12" customHeight="1">
      <c r="A22" s="352"/>
      <c r="B22" s="65" t="s">
        <v>177</v>
      </c>
      <c r="C22" s="89">
        <f>SUM('By Bus Stop Arriving'!D8)</f>
        <v>0</v>
      </c>
      <c r="D22" s="35">
        <f>SUM('By Bus Stop Arriving'!E8)</f>
        <v>0</v>
      </c>
      <c r="E22" s="35">
        <f>SUM('By Bus Stop Arriving'!F8)</f>
        <v>0</v>
      </c>
      <c r="F22" s="35">
        <f>SUM('By Bus Stop Arriving'!G8)</f>
        <v>0</v>
      </c>
      <c r="G22" s="35">
        <f>SUM('By Bus Stop Arriving'!H8)</f>
        <v>0</v>
      </c>
      <c r="H22" s="35">
        <f>SUM('By Bus Stop Arriving'!I8)</f>
        <v>0</v>
      </c>
      <c r="I22" s="35">
        <f>SUM('By Bus Stop Arriving'!J8)</f>
        <v>0</v>
      </c>
      <c r="J22" s="35">
        <f>SUM('By Bus Stop Arriving'!K8)</f>
        <v>0</v>
      </c>
      <c r="K22" s="35">
        <f>SUM('By Bus Stop Arriving'!L8)</f>
        <v>0</v>
      </c>
      <c r="L22" s="35">
        <f>SUM('By Bus Stop Arriving'!M8)</f>
        <v>0</v>
      </c>
      <c r="M22" s="35">
        <f>SUM('By Bus Stop Arriving'!N8)</f>
        <v>0</v>
      </c>
      <c r="N22" s="35">
        <f>SUM('By Bus Stop Arriving'!O8)</f>
        <v>0</v>
      </c>
      <c r="O22" s="35">
        <f>SUM('By Bus Stop Arriving'!P8)</f>
        <v>0</v>
      </c>
      <c r="P22" s="35">
        <f>SUM('By Bus Stop Arriving'!Q8)</f>
        <v>0</v>
      </c>
      <c r="Q22" s="35">
        <f>SUM('By Bus Stop Arriving'!R8)</f>
        <v>0</v>
      </c>
      <c r="R22" s="35">
        <f>SUM('By Bus Stop Arriving'!S8)</f>
        <v>0</v>
      </c>
      <c r="S22" s="90">
        <f t="shared" si="1"/>
        <v>0</v>
      </c>
      <c r="T22" s="293"/>
      <c r="U22" s="293"/>
      <c r="V22" s="293"/>
      <c r="W22" s="293"/>
      <c r="X22" s="293"/>
      <c r="Y22" s="293"/>
    </row>
    <row r="23" spans="1:25" ht="12" customHeight="1">
      <c r="A23" s="352"/>
      <c r="B23" s="8" t="s">
        <v>3</v>
      </c>
      <c r="C23" s="91">
        <f t="shared" ref="C23:R23" si="2">SUM(C8,C10,C15,C17,C19,C21)</f>
        <v>0</v>
      </c>
      <c r="D23" s="92">
        <f t="shared" si="2"/>
        <v>0</v>
      </c>
      <c r="E23" s="92">
        <f t="shared" si="2"/>
        <v>0</v>
      </c>
      <c r="F23" s="92">
        <f t="shared" si="2"/>
        <v>0</v>
      </c>
      <c r="G23" s="92">
        <f t="shared" si="2"/>
        <v>0</v>
      </c>
      <c r="H23" s="92">
        <f t="shared" si="2"/>
        <v>0</v>
      </c>
      <c r="I23" s="92">
        <f t="shared" si="2"/>
        <v>0</v>
      </c>
      <c r="J23" s="92">
        <f t="shared" si="2"/>
        <v>0</v>
      </c>
      <c r="K23" s="92">
        <f t="shared" si="2"/>
        <v>0</v>
      </c>
      <c r="L23" s="92">
        <f t="shared" si="2"/>
        <v>0</v>
      </c>
      <c r="M23" s="92">
        <f t="shared" si="2"/>
        <v>0</v>
      </c>
      <c r="N23" s="92">
        <f t="shared" si="2"/>
        <v>0</v>
      </c>
      <c r="O23" s="92">
        <f t="shared" si="2"/>
        <v>0</v>
      </c>
      <c r="P23" s="92">
        <f t="shared" si="2"/>
        <v>0</v>
      </c>
      <c r="Q23" s="92">
        <f t="shared" si="2"/>
        <v>0</v>
      </c>
      <c r="R23" s="92">
        <f t="shared" si="2"/>
        <v>0</v>
      </c>
      <c r="S23" s="9">
        <f t="shared" si="1"/>
        <v>0</v>
      </c>
      <c r="T23" s="293"/>
      <c r="U23" s="293"/>
      <c r="V23" s="293"/>
      <c r="W23" s="293"/>
      <c r="X23" s="293"/>
      <c r="Y23" s="293"/>
    </row>
    <row r="24" spans="1:25" ht="12" customHeight="1">
      <c r="A24" s="352"/>
      <c r="B24" s="10" t="s">
        <v>178</v>
      </c>
      <c r="C24" s="93">
        <f t="shared" ref="C24:R24" si="3">SUM(C7,C9,C11,C16,C18,C20,C22)</f>
        <v>16</v>
      </c>
      <c r="D24" s="94">
        <f t="shared" si="3"/>
        <v>23</v>
      </c>
      <c r="E24" s="95">
        <f t="shared" si="3"/>
        <v>15</v>
      </c>
      <c r="F24" s="95">
        <f t="shared" si="3"/>
        <v>17</v>
      </c>
      <c r="G24" s="94">
        <f t="shared" si="3"/>
        <v>11</v>
      </c>
      <c r="H24" s="94">
        <f t="shared" si="3"/>
        <v>2</v>
      </c>
      <c r="I24" s="94">
        <f t="shared" si="3"/>
        <v>7</v>
      </c>
      <c r="J24" s="94">
        <f t="shared" si="3"/>
        <v>8</v>
      </c>
      <c r="K24" s="94">
        <f t="shared" si="3"/>
        <v>4</v>
      </c>
      <c r="L24" s="94">
        <f t="shared" si="3"/>
        <v>7</v>
      </c>
      <c r="M24" s="94">
        <f t="shared" si="3"/>
        <v>8</v>
      </c>
      <c r="N24" s="94">
        <f t="shared" si="3"/>
        <v>5</v>
      </c>
      <c r="O24" s="94">
        <f t="shared" si="3"/>
        <v>2</v>
      </c>
      <c r="P24" s="94">
        <f t="shared" si="3"/>
        <v>2</v>
      </c>
      <c r="Q24" s="94">
        <f t="shared" si="3"/>
        <v>3</v>
      </c>
      <c r="R24" s="94">
        <f t="shared" si="3"/>
        <v>2</v>
      </c>
      <c r="S24" s="11">
        <f t="shared" si="1"/>
        <v>132</v>
      </c>
      <c r="T24" s="293"/>
      <c r="U24" s="293"/>
      <c r="V24" s="293"/>
      <c r="W24" s="293"/>
      <c r="X24" s="293"/>
      <c r="Y24" s="293"/>
    </row>
    <row r="25" spans="1:25" ht="12" customHeight="1">
      <c r="A25" s="352"/>
      <c r="B25" s="65" t="s">
        <v>179</v>
      </c>
      <c r="C25" s="85"/>
      <c r="D25" s="293"/>
      <c r="E25" s="293"/>
      <c r="F25" s="293"/>
      <c r="G25" s="293"/>
      <c r="H25" s="293"/>
      <c r="I25" s="293"/>
      <c r="J25" s="293"/>
      <c r="K25" s="293"/>
      <c r="L25" s="293"/>
      <c r="M25" s="293"/>
      <c r="N25" s="293"/>
      <c r="O25" s="293"/>
      <c r="P25" s="293"/>
      <c r="Q25" s="293"/>
      <c r="R25" s="293"/>
      <c r="S25" s="73"/>
      <c r="T25" s="293"/>
      <c r="U25" s="293"/>
      <c r="V25" s="293"/>
      <c r="W25" s="293"/>
      <c r="X25" s="293"/>
      <c r="Y25" s="293"/>
    </row>
    <row r="26" spans="1:25" ht="12" customHeight="1">
      <c r="A26" s="352"/>
      <c r="B26" s="65" t="s">
        <v>180</v>
      </c>
      <c r="C26" s="85"/>
      <c r="D26" s="293"/>
      <c r="E26" s="293"/>
      <c r="F26" s="293"/>
      <c r="G26" s="293"/>
      <c r="H26" s="293"/>
      <c r="I26" s="293"/>
      <c r="J26" s="293"/>
      <c r="K26" s="293"/>
      <c r="L26" s="293"/>
      <c r="M26" s="293"/>
      <c r="N26" s="293"/>
      <c r="O26" s="293"/>
      <c r="P26" s="293"/>
      <c r="Q26" s="293"/>
      <c r="R26" s="293"/>
      <c r="S26" s="73"/>
      <c r="T26" s="293"/>
      <c r="U26" s="293"/>
      <c r="V26" s="293"/>
      <c r="W26" s="293"/>
      <c r="X26" s="293"/>
      <c r="Y26" s="293"/>
    </row>
    <row r="27" spans="1:25" ht="12" customHeight="1">
      <c r="A27" s="352"/>
      <c r="B27" s="86" t="s">
        <v>181</v>
      </c>
      <c r="C27" s="87"/>
      <c r="D27" s="88"/>
      <c r="E27" s="88"/>
      <c r="F27" s="88"/>
      <c r="G27" s="88"/>
      <c r="H27" s="88"/>
      <c r="I27" s="88"/>
      <c r="J27" s="88"/>
      <c r="K27" s="88"/>
      <c r="L27" s="88"/>
      <c r="M27" s="88"/>
      <c r="N27" s="88"/>
      <c r="O27" s="88"/>
      <c r="P27" s="88"/>
      <c r="Q27" s="88"/>
      <c r="R27" s="88"/>
      <c r="S27" s="75"/>
      <c r="T27" s="293"/>
      <c r="U27" s="293"/>
      <c r="V27" s="293"/>
      <c r="W27" s="293"/>
      <c r="X27" s="293"/>
      <c r="Y27" s="293"/>
    </row>
    <row r="28" spans="1:25" ht="12" customHeight="1">
      <c r="A28" s="352"/>
      <c r="B28" s="86" t="s">
        <v>182</v>
      </c>
      <c r="C28" s="87"/>
      <c r="D28" s="88"/>
      <c r="E28" s="88"/>
      <c r="F28" s="88"/>
      <c r="G28" s="88"/>
      <c r="H28" s="88"/>
      <c r="I28" s="88"/>
      <c r="J28" s="88"/>
      <c r="K28" s="88"/>
      <c r="L28" s="88"/>
      <c r="M28" s="88"/>
      <c r="N28" s="88"/>
      <c r="O28" s="88"/>
      <c r="P28" s="88"/>
      <c r="Q28" s="88"/>
      <c r="R28" s="88"/>
      <c r="S28" s="75"/>
      <c r="T28" s="293"/>
      <c r="U28" s="293"/>
      <c r="V28" s="293"/>
      <c r="W28" s="293"/>
      <c r="X28" s="293"/>
      <c r="Y28" s="293"/>
    </row>
    <row r="29" spans="1:25" ht="12" customHeight="1">
      <c r="A29" s="352"/>
      <c r="B29" s="65" t="s">
        <v>183</v>
      </c>
      <c r="C29" s="85"/>
      <c r="D29" s="293"/>
      <c r="E29" s="293"/>
      <c r="F29" s="293"/>
      <c r="G29" s="293"/>
      <c r="H29" s="293"/>
      <c r="I29" s="293"/>
      <c r="J29" s="293"/>
      <c r="K29" s="293"/>
      <c r="L29" s="293"/>
      <c r="M29" s="293"/>
      <c r="N29" s="293"/>
      <c r="O29" s="293"/>
      <c r="P29" s="293"/>
      <c r="Q29" s="293"/>
      <c r="R29" s="293"/>
      <c r="S29" s="73"/>
      <c r="T29" s="293"/>
      <c r="U29" s="293"/>
      <c r="V29" s="293"/>
      <c r="W29" s="293"/>
      <c r="X29" s="293"/>
      <c r="Y29" s="293"/>
    </row>
    <row r="30" spans="1:25" ht="12" customHeight="1">
      <c r="A30" s="352"/>
      <c r="B30" s="65" t="s">
        <v>184</v>
      </c>
      <c r="C30" s="85"/>
      <c r="D30" s="293"/>
      <c r="E30" s="293"/>
      <c r="F30" s="293"/>
      <c r="G30" s="293"/>
      <c r="H30" s="293"/>
      <c r="I30" s="293"/>
      <c r="J30" s="293"/>
      <c r="K30" s="293"/>
      <c r="L30" s="293"/>
      <c r="M30" s="293"/>
      <c r="N30" s="293"/>
      <c r="O30" s="293"/>
      <c r="P30" s="293"/>
      <c r="Q30" s="293"/>
      <c r="R30" s="293"/>
      <c r="S30" s="73"/>
      <c r="T30" s="293"/>
      <c r="U30" s="293"/>
      <c r="V30" s="293"/>
      <c r="W30" s="293"/>
      <c r="X30" s="293"/>
      <c r="Y30" s="293"/>
    </row>
    <row r="31" spans="1:25" ht="12" customHeight="1">
      <c r="A31" s="352"/>
      <c r="B31" s="8" t="s">
        <v>18</v>
      </c>
      <c r="C31" s="91"/>
      <c r="D31" s="92"/>
      <c r="E31" s="92"/>
      <c r="F31" s="92"/>
      <c r="G31" s="92"/>
      <c r="H31" s="92"/>
      <c r="I31" s="92"/>
      <c r="J31" s="92"/>
      <c r="K31" s="92"/>
      <c r="L31" s="92"/>
      <c r="M31" s="92"/>
      <c r="N31" s="92"/>
      <c r="O31" s="92"/>
      <c r="P31" s="92"/>
      <c r="Q31" s="92"/>
      <c r="R31" s="92"/>
      <c r="S31" s="9"/>
      <c r="T31" s="293"/>
      <c r="U31" s="293"/>
      <c r="V31" s="293"/>
      <c r="W31" s="293"/>
      <c r="X31" s="293"/>
      <c r="Y31" s="293"/>
    </row>
    <row r="32" spans="1:25" ht="12" customHeight="1">
      <c r="A32" s="352"/>
      <c r="B32" s="10" t="s">
        <v>185</v>
      </c>
      <c r="C32" s="93"/>
      <c r="D32" s="94"/>
      <c r="E32" s="94"/>
      <c r="F32" s="94"/>
      <c r="G32" s="94"/>
      <c r="H32" s="94"/>
      <c r="I32" s="94"/>
      <c r="J32" s="94"/>
      <c r="K32" s="94"/>
      <c r="L32" s="94"/>
      <c r="M32" s="94"/>
      <c r="N32" s="94"/>
      <c r="O32" s="94"/>
      <c r="P32" s="94"/>
      <c r="Q32" s="94"/>
      <c r="R32" s="94"/>
      <c r="S32" s="11"/>
      <c r="T32" s="293"/>
      <c r="U32" s="293"/>
      <c r="V32" s="293"/>
      <c r="W32" s="293"/>
      <c r="X32" s="293"/>
      <c r="Y32" s="293"/>
    </row>
    <row r="33" spans="1:25" ht="12" customHeight="1">
      <c r="A33" s="352"/>
      <c r="B33" s="8" t="s">
        <v>2</v>
      </c>
      <c r="C33" s="91">
        <f t="shared" ref="C33:R33" si="4">SUM(C23,C31)</f>
        <v>0</v>
      </c>
      <c r="D33" s="92">
        <f t="shared" si="4"/>
        <v>0</v>
      </c>
      <c r="E33" s="92">
        <f t="shared" si="4"/>
        <v>0</v>
      </c>
      <c r="F33" s="92">
        <f t="shared" si="4"/>
        <v>0</v>
      </c>
      <c r="G33" s="92">
        <f t="shared" si="4"/>
        <v>0</v>
      </c>
      <c r="H33" s="92">
        <f t="shared" si="4"/>
        <v>0</v>
      </c>
      <c r="I33" s="92">
        <f t="shared" si="4"/>
        <v>0</v>
      </c>
      <c r="J33" s="92">
        <f t="shared" si="4"/>
        <v>0</v>
      </c>
      <c r="K33" s="92">
        <f t="shared" si="4"/>
        <v>0</v>
      </c>
      <c r="L33" s="92">
        <f t="shared" si="4"/>
        <v>0</v>
      </c>
      <c r="M33" s="92">
        <f t="shared" si="4"/>
        <v>0</v>
      </c>
      <c r="N33" s="92">
        <f t="shared" si="4"/>
        <v>0</v>
      </c>
      <c r="O33" s="92">
        <f t="shared" si="4"/>
        <v>0</v>
      </c>
      <c r="P33" s="92">
        <f t="shared" si="4"/>
        <v>0</v>
      </c>
      <c r="Q33" s="92">
        <f t="shared" si="4"/>
        <v>0</v>
      </c>
      <c r="R33" s="92">
        <f t="shared" si="4"/>
        <v>0</v>
      </c>
      <c r="S33" s="9">
        <f t="shared" ref="S33:S44" si="5">SUM(C33:R33)</f>
        <v>0</v>
      </c>
      <c r="T33" s="293"/>
      <c r="U33" s="293"/>
      <c r="V33" s="293"/>
      <c r="W33" s="293"/>
      <c r="X33" s="293"/>
      <c r="Y33" s="293"/>
    </row>
    <row r="34" spans="1:25" ht="12" customHeight="1">
      <c r="A34" s="353"/>
      <c r="B34" s="10" t="s">
        <v>25</v>
      </c>
      <c r="C34" s="93">
        <f t="shared" ref="C34:R34" si="6">SUM(C24,C32)</f>
        <v>16</v>
      </c>
      <c r="D34" s="94">
        <f t="shared" si="6"/>
        <v>23</v>
      </c>
      <c r="E34" s="95">
        <f t="shared" si="6"/>
        <v>15</v>
      </c>
      <c r="F34" s="95">
        <f t="shared" si="6"/>
        <v>17</v>
      </c>
      <c r="G34" s="94">
        <f t="shared" si="6"/>
        <v>11</v>
      </c>
      <c r="H34" s="94">
        <f t="shared" si="6"/>
        <v>2</v>
      </c>
      <c r="I34" s="94">
        <f t="shared" si="6"/>
        <v>7</v>
      </c>
      <c r="J34" s="94">
        <f t="shared" si="6"/>
        <v>8</v>
      </c>
      <c r="K34" s="94">
        <f t="shared" si="6"/>
        <v>4</v>
      </c>
      <c r="L34" s="94">
        <f t="shared" si="6"/>
        <v>7</v>
      </c>
      <c r="M34" s="94">
        <f t="shared" si="6"/>
        <v>8</v>
      </c>
      <c r="N34" s="94">
        <f t="shared" si="6"/>
        <v>5</v>
      </c>
      <c r="O34" s="94">
        <f t="shared" si="6"/>
        <v>2</v>
      </c>
      <c r="P34" s="94">
        <f t="shared" si="6"/>
        <v>2</v>
      </c>
      <c r="Q34" s="94">
        <f t="shared" si="6"/>
        <v>3</v>
      </c>
      <c r="R34" s="94">
        <f t="shared" si="6"/>
        <v>2</v>
      </c>
      <c r="S34" s="11">
        <f t="shared" si="5"/>
        <v>132</v>
      </c>
      <c r="T34" s="293"/>
      <c r="U34" s="293"/>
      <c r="V34" s="293"/>
      <c r="W34" s="293"/>
      <c r="X34" s="293"/>
      <c r="Y34" s="293"/>
    </row>
    <row r="35" spans="1:25" ht="12" customHeight="1">
      <c r="A35" s="351" t="s">
        <v>192</v>
      </c>
      <c r="B35" s="65" t="s">
        <v>191</v>
      </c>
      <c r="C35" s="98">
        <f>'PMD Breakdown Entering'!C24</f>
        <v>0</v>
      </c>
      <c r="D35" s="69">
        <f>'PMD Breakdown Entering'!D24</f>
        <v>0</v>
      </c>
      <c r="E35" s="69">
        <f>'PMD Breakdown Entering'!E24</f>
        <v>0</v>
      </c>
      <c r="F35" s="69">
        <f>'PMD Breakdown Entering'!F24</f>
        <v>0</v>
      </c>
      <c r="G35" s="69">
        <f>'PMD Breakdown Entering'!G24</f>
        <v>0</v>
      </c>
      <c r="H35" s="69">
        <f>'PMD Breakdown Entering'!H24</f>
        <v>4</v>
      </c>
      <c r="I35" s="69">
        <f>'PMD Breakdown Entering'!I24</f>
        <v>0</v>
      </c>
      <c r="J35" s="69">
        <f>'PMD Breakdown Entering'!J24</f>
        <v>0</v>
      </c>
      <c r="K35" s="69">
        <f>'PMD Breakdown Entering'!K24</f>
        <v>0</v>
      </c>
      <c r="L35" s="69">
        <f>'PMD Breakdown Entering'!L24</f>
        <v>0</v>
      </c>
      <c r="M35" s="69">
        <f>'PMD Breakdown Entering'!M24</f>
        <v>0</v>
      </c>
      <c r="N35" s="69">
        <f>'PMD Breakdown Entering'!N24</f>
        <v>0</v>
      </c>
      <c r="O35" s="69">
        <f>'PMD Breakdown Entering'!O24</f>
        <v>1</v>
      </c>
      <c r="P35" s="69">
        <f>'PMD Breakdown Entering'!P24</f>
        <v>0</v>
      </c>
      <c r="Q35" s="69">
        <f>'PMD Breakdown Entering'!Q24</f>
        <v>0</v>
      </c>
      <c r="R35" s="69">
        <f>'PMD Breakdown Entering'!R24</f>
        <v>0</v>
      </c>
      <c r="S35" s="90">
        <f t="shared" si="5"/>
        <v>5</v>
      </c>
      <c r="T35" s="293"/>
      <c r="U35" s="293"/>
      <c r="V35" s="293"/>
      <c r="W35" s="293"/>
      <c r="X35" s="293"/>
      <c r="Y35" s="293"/>
    </row>
    <row r="36" spans="1:25" ht="12" customHeight="1">
      <c r="A36" s="352"/>
      <c r="B36" s="86" t="s">
        <v>165</v>
      </c>
      <c r="C36" s="99">
        <f>SUM('Entering 1'!D56:D57)</f>
        <v>0</v>
      </c>
      <c r="D36" s="106">
        <f>SUM('Entering 1'!E56:E57)</f>
        <v>0</v>
      </c>
      <c r="E36" s="106">
        <f>SUM('Entering 1'!F56:F57)</f>
        <v>0</v>
      </c>
      <c r="F36" s="106">
        <f>SUM('Entering 1'!G56:G57)</f>
        <v>0</v>
      </c>
      <c r="G36" s="106">
        <f>SUM('Entering 1'!H56:H57)</f>
        <v>0</v>
      </c>
      <c r="H36" s="106">
        <f>SUM('Entering 1'!I56:I57)</f>
        <v>0</v>
      </c>
      <c r="I36" s="106">
        <f>SUM('Entering 1'!J56:J57)</f>
        <v>0</v>
      </c>
      <c r="J36" s="106">
        <f>SUM('Entering 1'!K56:K57)</f>
        <v>0</v>
      </c>
      <c r="K36" s="106">
        <f>SUM('Entering 1'!L56:L57)</f>
        <v>1</v>
      </c>
      <c r="L36" s="106">
        <f>SUM('Entering 1'!M56:M57)</f>
        <v>0</v>
      </c>
      <c r="M36" s="106">
        <f>SUM('Entering 1'!N56:N57)</f>
        <v>1</v>
      </c>
      <c r="N36" s="106">
        <f>SUM('Entering 1'!O56:O57)</f>
        <v>0</v>
      </c>
      <c r="O36" s="106">
        <f>SUM('Entering 1'!P56:P57)</f>
        <v>0</v>
      </c>
      <c r="P36" s="106">
        <f>SUM('Entering 1'!Q56:Q57)</f>
        <v>0</v>
      </c>
      <c r="Q36" s="106">
        <f>SUM('Entering 1'!R56:R57)</f>
        <v>0</v>
      </c>
      <c r="R36" s="106">
        <f>SUM('Entering 1'!S56:S57)</f>
        <v>0</v>
      </c>
      <c r="S36" s="100">
        <f t="shared" si="5"/>
        <v>2</v>
      </c>
      <c r="T36" s="293"/>
      <c r="U36" s="293"/>
      <c r="V36" s="293"/>
      <c r="W36" s="293"/>
      <c r="X36" s="293"/>
      <c r="Y36" s="293"/>
    </row>
    <row r="37" spans="1:25" ht="12" customHeight="1">
      <c r="A37" s="352"/>
      <c r="B37" s="86" t="s">
        <v>166</v>
      </c>
      <c r="C37" s="99">
        <f>('Entering 1'!D56)+('Entering 1'!D57*2)</f>
        <v>0</v>
      </c>
      <c r="D37" s="106">
        <f>('Entering 1'!E56)+('Entering 1'!E57*2)</f>
        <v>0</v>
      </c>
      <c r="E37" s="106">
        <f>('Entering 1'!F56)+('Entering 1'!F57*2)</f>
        <v>0</v>
      </c>
      <c r="F37" s="106">
        <f>('Entering 1'!G56)+('Entering 1'!G57*2)</f>
        <v>0</v>
      </c>
      <c r="G37" s="106">
        <f>('Entering 1'!H56)+('Entering 1'!H57*2)</f>
        <v>0</v>
      </c>
      <c r="H37" s="106">
        <f>('Entering 1'!I56)+('Entering 1'!I57*2)</f>
        <v>0</v>
      </c>
      <c r="I37" s="106">
        <f>('Entering 1'!J56)+('Entering 1'!J57*2)</f>
        <v>0</v>
      </c>
      <c r="J37" s="106">
        <f>('Entering 1'!K56)+('Entering 1'!K57*2)</f>
        <v>0</v>
      </c>
      <c r="K37" s="106">
        <f>('Entering 1'!L56)+('Entering 1'!L57*2)</f>
        <v>1</v>
      </c>
      <c r="L37" s="106">
        <f>('Entering 1'!M56)+('Entering 1'!M57*2)</f>
        <v>0</v>
      </c>
      <c r="M37" s="106">
        <f>('Entering 1'!N56)+('Entering 1'!N57*2)</f>
        <v>1</v>
      </c>
      <c r="N37" s="106">
        <f>('Entering 1'!O56)+('Entering 1'!O57*2)</f>
        <v>0</v>
      </c>
      <c r="O37" s="106">
        <f>('Entering 1'!P56)+('Entering 1'!P57*2)</f>
        <v>0</v>
      </c>
      <c r="P37" s="106">
        <f>('Entering 1'!Q56)+('Entering 1'!Q57*2)</f>
        <v>0</v>
      </c>
      <c r="Q37" s="106">
        <f>('Entering 1'!R56)+('Entering 1'!R57*2)</f>
        <v>0</v>
      </c>
      <c r="R37" s="106">
        <f>('Entering 1'!S56)+('Entering 1'!S57*2)</f>
        <v>0</v>
      </c>
      <c r="S37" s="100">
        <f t="shared" si="5"/>
        <v>2</v>
      </c>
      <c r="T37" s="293"/>
      <c r="U37" s="293"/>
      <c r="V37" s="293"/>
      <c r="W37" s="293"/>
      <c r="X37" s="293"/>
      <c r="Y37" s="293"/>
    </row>
    <row r="38" spans="1:25" ht="12" customHeight="1">
      <c r="A38" s="352"/>
      <c r="B38" s="63" t="s">
        <v>167</v>
      </c>
      <c r="C38" s="89">
        <f>SUM('Entering 1'!D56:D57)</f>
        <v>0</v>
      </c>
      <c r="D38" s="35">
        <f>SUM('Entering 1'!E56:E57)</f>
        <v>0</v>
      </c>
      <c r="E38" s="35">
        <f>SUM('Entering 1'!F56:F57)</f>
        <v>0</v>
      </c>
      <c r="F38" s="35">
        <f>SUM('Entering 1'!G56:G57)</f>
        <v>0</v>
      </c>
      <c r="G38" s="35">
        <f>SUM('Entering 1'!H56:H57)</f>
        <v>0</v>
      </c>
      <c r="H38" s="35">
        <f>SUM('Entering 1'!I56:I57)</f>
        <v>0</v>
      </c>
      <c r="I38" s="35">
        <f>SUM('Entering 1'!J56:J57)</f>
        <v>0</v>
      </c>
      <c r="J38" s="35">
        <f>SUM('Entering 1'!K56:K57)</f>
        <v>0</v>
      </c>
      <c r="K38" s="35">
        <f>SUM('Entering 1'!L56:L57)</f>
        <v>1</v>
      </c>
      <c r="L38" s="35">
        <f>SUM('Entering 1'!M56:M57)</f>
        <v>0</v>
      </c>
      <c r="M38" s="35">
        <f>SUM('Entering 1'!N56:N57)</f>
        <v>1</v>
      </c>
      <c r="N38" s="35">
        <f>SUM('Entering 1'!O56:O57)</f>
        <v>0</v>
      </c>
      <c r="O38" s="35">
        <f>SUM('Entering 1'!P56:P57)</f>
        <v>0</v>
      </c>
      <c r="P38" s="35">
        <f>SUM('Entering 1'!Q56:Q57)</f>
        <v>0</v>
      </c>
      <c r="Q38" s="35">
        <f>SUM('Entering 1'!R56:R57)</f>
        <v>0</v>
      </c>
      <c r="R38" s="101">
        <f>SUM('Entering 1'!S56:S57)</f>
        <v>0</v>
      </c>
      <c r="S38" s="101">
        <f t="shared" si="5"/>
        <v>2</v>
      </c>
      <c r="T38" s="293"/>
      <c r="U38" s="293"/>
      <c r="V38" s="293"/>
      <c r="W38" s="293"/>
      <c r="X38" s="293"/>
      <c r="Y38" s="293"/>
    </row>
    <row r="39" spans="1:25" ht="12" customHeight="1">
      <c r="A39" s="352"/>
      <c r="B39" s="63" t="s">
        <v>168</v>
      </c>
      <c r="C39" s="89">
        <f>('Entering 1'!D56)+('Entering 1'!D57*2)</f>
        <v>0</v>
      </c>
      <c r="D39" s="35">
        <f>('Entering 1'!E56)+('Entering 1'!E57*2)</f>
        <v>0</v>
      </c>
      <c r="E39" s="35">
        <f>('Entering 1'!F56)+('Entering 1'!F57*2)</f>
        <v>0</v>
      </c>
      <c r="F39" s="35">
        <f>('Entering 1'!G56)+('Entering 1'!G57*2)</f>
        <v>0</v>
      </c>
      <c r="G39" s="35">
        <f>('Entering 1'!H56)+('Entering 1'!H57*2)</f>
        <v>0</v>
      </c>
      <c r="H39" s="35">
        <f>('Entering 1'!I56)+('Entering 1'!I57*2)</f>
        <v>0</v>
      </c>
      <c r="I39" s="35">
        <f>('Entering 1'!J56)+('Entering 1'!J57*2)</f>
        <v>0</v>
      </c>
      <c r="J39" s="35">
        <f>('Entering 1'!K56)+('Entering 1'!K57*2)</f>
        <v>0</v>
      </c>
      <c r="K39" s="35">
        <f>('Entering 1'!L56)+('Entering 1'!L57*2)</f>
        <v>1</v>
      </c>
      <c r="L39" s="35">
        <f>('Entering 1'!M56)+('Entering 1'!M57*2)</f>
        <v>0</v>
      </c>
      <c r="M39" s="35">
        <f>('Entering 1'!N56)+('Entering 1'!N57*2)</f>
        <v>1</v>
      </c>
      <c r="N39" s="35">
        <f>('Entering 1'!O56)+('Entering 1'!O57*2)</f>
        <v>0</v>
      </c>
      <c r="O39" s="35">
        <f>('Entering 1'!P56)+('Entering 1'!P57*2)</f>
        <v>0</v>
      </c>
      <c r="P39" s="35">
        <f>('Entering 1'!Q56)+('Entering 1'!Q57*2)</f>
        <v>0</v>
      </c>
      <c r="Q39" s="35">
        <f>('Entering 1'!R56)+('Entering 1'!R57*2)</f>
        <v>0</v>
      </c>
      <c r="R39" s="101">
        <f>('Entering 1'!S56)+('Entering 1'!S57*2)</f>
        <v>0</v>
      </c>
      <c r="S39" s="101">
        <f t="shared" si="5"/>
        <v>2</v>
      </c>
      <c r="T39" s="293"/>
      <c r="U39" s="293"/>
      <c r="V39" s="293"/>
      <c r="W39" s="293"/>
      <c r="X39" s="293"/>
      <c r="Y39" s="293"/>
    </row>
    <row r="40" spans="1:25" ht="12" customHeight="1">
      <c r="A40" s="352"/>
      <c r="B40" s="86" t="s">
        <v>7</v>
      </c>
      <c r="C40" s="99">
        <f>'Entering 1'!D60</f>
        <v>0</v>
      </c>
      <c r="D40" s="106">
        <f>'Entering 1'!E60</f>
        <v>0</v>
      </c>
      <c r="E40" s="106">
        <f>'Entering 1'!F60</f>
        <v>0</v>
      </c>
      <c r="F40" s="106">
        <f>'Entering 1'!G60</f>
        <v>0</v>
      </c>
      <c r="G40" s="106">
        <f>'Entering 1'!H60</f>
        <v>0</v>
      </c>
      <c r="H40" s="106">
        <f>'Entering 1'!I60</f>
        <v>0</v>
      </c>
      <c r="I40" s="106">
        <f>'Entering 1'!J60</f>
        <v>0</v>
      </c>
      <c r="J40" s="106">
        <f>'Entering 1'!K60</f>
        <v>0</v>
      </c>
      <c r="K40" s="106">
        <f>'Entering 1'!L60</f>
        <v>0</v>
      </c>
      <c r="L40" s="106">
        <f>'Entering 1'!M60</f>
        <v>0</v>
      </c>
      <c r="M40" s="106">
        <f>'Entering 1'!N60</f>
        <v>0</v>
      </c>
      <c r="N40" s="106">
        <f>'Entering 1'!O60</f>
        <v>0</v>
      </c>
      <c r="O40" s="106">
        <f>'Entering 1'!P60</f>
        <v>0</v>
      </c>
      <c r="P40" s="106">
        <f>'Entering 1'!Q60</f>
        <v>0</v>
      </c>
      <c r="Q40" s="106">
        <f>'Entering 1'!R60</f>
        <v>0</v>
      </c>
      <c r="R40" s="106">
        <f>'Entering 1'!S60</f>
        <v>0</v>
      </c>
      <c r="S40" s="75">
        <f t="shared" si="5"/>
        <v>0</v>
      </c>
      <c r="T40" s="293"/>
      <c r="U40" s="293"/>
      <c r="V40" s="293"/>
      <c r="W40" s="293"/>
      <c r="X40" s="293"/>
      <c r="Y40" s="293"/>
    </row>
    <row r="41" spans="1:25" ht="12" customHeight="1">
      <c r="A41" s="352"/>
      <c r="B41" s="86" t="s">
        <v>169</v>
      </c>
      <c r="C41" s="99">
        <f>'Carpool Breakdown Entering'!C47</f>
        <v>4</v>
      </c>
      <c r="D41" s="106">
        <f>'Carpool Breakdown Entering'!D47</f>
        <v>2</v>
      </c>
      <c r="E41" s="106">
        <f>'Carpool Breakdown Entering'!E47</f>
        <v>1</v>
      </c>
      <c r="F41" s="106">
        <f>'Carpool Breakdown Entering'!F47</f>
        <v>0</v>
      </c>
      <c r="G41" s="106">
        <f>'Carpool Breakdown Entering'!G47</f>
        <v>13</v>
      </c>
      <c r="H41" s="106">
        <f>'Carpool Breakdown Entering'!H47</f>
        <v>0</v>
      </c>
      <c r="I41" s="106">
        <f>'Carpool Breakdown Entering'!I47</f>
        <v>0</v>
      </c>
      <c r="J41" s="106">
        <f>'Carpool Breakdown Entering'!J47</f>
        <v>0</v>
      </c>
      <c r="K41" s="106">
        <f>'Carpool Breakdown Entering'!K47</f>
        <v>0</v>
      </c>
      <c r="L41" s="106">
        <f>'Carpool Breakdown Entering'!L47</f>
        <v>1</v>
      </c>
      <c r="M41" s="106">
        <f>'Carpool Breakdown Entering'!M47</f>
        <v>0</v>
      </c>
      <c r="N41" s="106">
        <f>'Carpool Breakdown Entering'!N47</f>
        <v>0</v>
      </c>
      <c r="O41" s="106">
        <f>'Carpool Breakdown Entering'!O47</f>
        <v>0</v>
      </c>
      <c r="P41" s="106">
        <f>'Carpool Breakdown Entering'!P47</f>
        <v>0</v>
      </c>
      <c r="Q41" s="106">
        <f>'Carpool Breakdown Entering'!Q47</f>
        <v>1</v>
      </c>
      <c r="R41" s="106">
        <f>'Carpool Breakdown Entering'!R47</f>
        <v>0</v>
      </c>
      <c r="S41" s="75">
        <f t="shared" si="5"/>
        <v>22</v>
      </c>
      <c r="T41" s="293"/>
      <c r="U41" s="293"/>
      <c r="V41" s="293"/>
      <c r="W41" s="293"/>
      <c r="X41" s="293"/>
      <c r="Y41" s="293"/>
    </row>
    <row r="42" spans="1:25" ht="12" customHeight="1">
      <c r="A42" s="352"/>
      <c r="B42" s="86" t="s">
        <v>35</v>
      </c>
      <c r="C42" s="99">
        <f>'Carpool Breakdown Entering'!C48</f>
        <v>0</v>
      </c>
      <c r="D42" s="106">
        <f>'Carpool Breakdown Entering'!D48</f>
        <v>0</v>
      </c>
      <c r="E42" s="106">
        <f>'Carpool Breakdown Entering'!E48</f>
        <v>0</v>
      </c>
      <c r="F42" s="106">
        <f>'Carpool Breakdown Entering'!F48</f>
        <v>0</v>
      </c>
      <c r="G42" s="106">
        <f>'Carpool Breakdown Entering'!G48</f>
        <v>0</v>
      </c>
      <c r="H42" s="106">
        <f>'Carpool Breakdown Entering'!H48</f>
        <v>0</v>
      </c>
      <c r="I42" s="106">
        <f>'Carpool Breakdown Entering'!I48</f>
        <v>0</v>
      </c>
      <c r="J42" s="106">
        <f>'Carpool Breakdown Entering'!J48</f>
        <v>0</v>
      </c>
      <c r="K42" s="106">
        <f>'Carpool Breakdown Entering'!K48</f>
        <v>0</v>
      </c>
      <c r="L42" s="106">
        <f>'Carpool Breakdown Entering'!L48</f>
        <v>2</v>
      </c>
      <c r="M42" s="106">
        <f>'Carpool Breakdown Entering'!M48</f>
        <v>0</v>
      </c>
      <c r="N42" s="106">
        <f>'Carpool Breakdown Entering'!N48</f>
        <v>0</v>
      </c>
      <c r="O42" s="106">
        <f>'Carpool Breakdown Entering'!O48</f>
        <v>0</v>
      </c>
      <c r="P42" s="106">
        <f>'Carpool Breakdown Entering'!P48</f>
        <v>0</v>
      </c>
      <c r="Q42" s="106">
        <f>'Carpool Breakdown Entering'!Q48</f>
        <v>2</v>
      </c>
      <c r="R42" s="106">
        <f>'Carpool Breakdown Entering'!R48</f>
        <v>0</v>
      </c>
      <c r="S42" s="75">
        <f t="shared" si="5"/>
        <v>4</v>
      </c>
      <c r="T42" s="293"/>
      <c r="U42" s="293"/>
      <c r="V42" s="293"/>
      <c r="W42" s="293"/>
      <c r="X42" s="293"/>
      <c r="Y42" s="293"/>
    </row>
    <row r="43" spans="1:25" ht="12" customHeight="1">
      <c r="A43" s="352"/>
      <c r="B43" s="86" t="s">
        <v>170</v>
      </c>
      <c r="C43" s="99">
        <f t="shared" ref="C43:R43" si="7">SUM(C40:C41)</f>
        <v>4</v>
      </c>
      <c r="D43" s="106">
        <f t="shared" si="7"/>
        <v>2</v>
      </c>
      <c r="E43" s="106">
        <f t="shared" si="7"/>
        <v>1</v>
      </c>
      <c r="F43" s="106">
        <f t="shared" si="7"/>
        <v>0</v>
      </c>
      <c r="G43" s="106">
        <f t="shared" si="7"/>
        <v>13</v>
      </c>
      <c r="H43" s="106">
        <f t="shared" si="7"/>
        <v>0</v>
      </c>
      <c r="I43" s="106">
        <f t="shared" si="7"/>
        <v>0</v>
      </c>
      <c r="J43" s="106">
        <f t="shared" si="7"/>
        <v>0</v>
      </c>
      <c r="K43" s="106">
        <f t="shared" si="7"/>
        <v>0</v>
      </c>
      <c r="L43" s="106">
        <f t="shared" si="7"/>
        <v>1</v>
      </c>
      <c r="M43" s="106">
        <f t="shared" si="7"/>
        <v>0</v>
      </c>
      <c r="N43" s="106">
        <f t="shared" si="7"/>
        <v>0</v>
      </c>
      <c r="O43" s="106">
        <f t="shared" si="7"/>
        <v>0</v>
      </c>
      <c r="P43" s="106">
        <f t="shared" si="7"/>
        <v>0</v>
      </c>
      <c r="Q43" s="106">
        <f t="shared" si="7"/>
        <v>1</v>
      </c>
      <c r="R43" s="106">
        <f t="shared" si="7"/>
        <v>0</v>
      </c>
      <c r="S43" s="75">
        <f t="shared" si="5"/>
        <v>22</v>
      </c>
      <c r="T43" s="293"/>
      <c r="U43" s="293"/>
      <c r="V43" s="293"/>
      <c r="W43" s="293"/>
      <c r="X43" s="293"/>
      <c r="Y43" s="293"/>
    </row>
    <row r="44" spans="1:25" ht="12" customHeight="1">
      <c r="A44" s="352"/>
      <c r="B44" s="86" t="s">
        <v>171</v>
      </c>
      <c r="C44" s="99">
        <f t="shared" ref="C44:R44" si="8">SUM(C40,C42)</f>
        <v>0</v>
      </c>
      <c r="D44" s="106">
        <f t="shared" si="8"/>
        <v>0</v>
      </c>
      <c r="E44" s="106">
        <f t="shared" si="8"/>
        <v>0</v>
      </c>
      <c r="F44" s="106">
        <f t="shared" si="8"/>
        <v>0</v>
      </c>
      <c r="G44" s="106">
        <f t="shared" si="8"/>
        <v>0</v>
      </c>
      <c r="H44" s="106">
        <f t="shared" si="8"/>
        <v>0</v>
      </c>
      <c r="I44" s="106">
        <f t="shared" si="8"/>
        <v>0</v>
      </c>
      <c r="J44" s="106">
        <f t="shared" si="8"/>
        <v>0</v>
      </c>
      <c r="K44" s="106">
        <f t="shared" si="8"/>
        <v>0</v>
      </c>
      <c r="L44" s="106">
        <f t="shared" si="8"/>
        <v>2</v>
      </c>
      <c r="M44" s="106">
        <f t="shared" si="8"/>
        <v>0</v>
      </c>
      <c r="N44" s="106">
        <f t="shared" si="8"/>
        <v>0</v>
      </c>
      <c r="O44" s="106">
        <f t="shared" si="8"/>
        <v>0</v>
      </c>
      <c r="P44" s="106">
        <f t="shared" si="8"/>
        <v>0</v>
      </c>
      <c r="Q44" s="106">
        <f t="shared" si="8"/>
        <v>2</v>
      </c>
      <c r="R44" s="106">
        <f t="shared" si="8"/>
        <v>0</v>
      </c>
      <c r="S44" s="75">
        <f t="shared" si="5"/>
        <v>4</v>
      </c>
      <c r="T44" s="293"/>
      <c r="U44" s="293"/>
      <c r="V44" s="293"/>
      <c r="W44" s="293"/>
      <c r="X44" s="293"/>
      <c r="Y44" s="293"/>
    </row>
    <row r="45" spans="1:25" ht="12" customHeight="1">
      <c r="A45" s="352"/>
      <c r="B45" s="65" t="s">
        <v>172</v>
      </c>
      <c r="C45" s="85"/>
      <c r="D45" s="293"/>
      <c r="E45" s="293"/>
      <c r="F45" s="293"/>
      <c r="G45" s="293"/>
      <c r="H45" s="293"/>
      <c r="I45" s="293"/>
      <c r="J45" s="293"/>
      <c r="K45" s="293"/>
      <c r="L45" s="293"/>
      <c r="M45" s="293"/>
      <c r="N45" s="293"/>
      <c r="O45" s="293"/>
      <c r="P45" s="293"/>
      <c r="Q45" s="293"/>
      <c r="R45" s="293"/>
      <c r="S45" s="73"/>
      <c r="T45" s="293"/>
      <c r="U45" s="293"/>
      <c r="V45" s="293"/>
      <c r="W45" s="293"/>
      <c r="X45" s="293"/>
      <c r="Y45" s="293"/>
    </row>
    <row r="46" spans="1:25" ht="12" customHeight="1">
      <c r="A46" s="352"/>
      <c r="B46" s="65" t="s">
        <v>173</v>
      </c>
      <c r="C46" s="85"/>
      <c r="D46" s="293"/>
      <c r="E46" s="293"/>
      <c r="F46" s="293"/>
      <c r="G46" s="293"/>
      <c r="H46" s="293"/>
      <c r="I46" s="293"/>
      <c r="J46" s="293"/>
      <c r="K46" s="293"/>
      <c r="L46" s="293"/>
      <c r="M46" s="293"/>
      <c r="N46" s="293"/>
      <c r="O46" s="293"/>
      <c r="P46" s="293"/>
      <c r="Q46" s="293"/>
      <c r="R46" s="293"/>
      <c r="S46" s="73"/>
      <c r="T46" s="293"/>
      <c r="U46" s="293"/>
      <c r="V46" s="293"/>
      <c r="W46" s="293"/>
      <c r="X46" s="293"/>
      <c r="Y46" s="293"/>
    </row>
    <row r="47" spans="1:25" ht="12" customHeight="1">
      <c r="A47" s="352"/>
      <c r="B47" s="86" t="s">
        <v>174</v>
      </c>
      <c r="C47" s="87"/>
      <c r="D47" s="88"/>
      <c r="E47" s="88"/>
      <c r="F47" s="88"/>
      <c r="G47" s="88"/>
      <c r="H47" s="88"/>
      <c r="I47" s="88"/>
      <c r="J47" s="88"/>
      <c r="K47" s="88"/>
      <c r="L47" s="88"/>
      <c r="M47" s="88"/>
      <c r="N47" s="88"/>
      <c r="O47" s="88"/>
      <c r="P47" s="88"/>
      <c r="Q47" s="88"/>
      <c r="R47" s="88"/>
      <c r="S47" s="75">
        <v>0</v>
      </c>
      <c r="T47" s="293"/>
      <c r="U47" s="293"/>
      <c r="V47" s="293"/>
      <c r="W47" s="293"/>
      <c r="X47" s="293"/>
      <c r="Y47" s="293"/>
    </row>
    <row r="48" spans="1:25" ht="12" customHeight="1">
      <c r="A48" s="352"/>
      <c r="B48" s="86" t="s">
        <v>175</v>
      </c>
      <c r="C48" s="87"/>
      <c r="D48" s="88"/>
      <c r="E48" s="88"/>
      <c r="F48" s="88"/>
      <c r="G48" s="88"/>
      <c r="H48" s="88"/>
      <c r="I48" s="88"/>
      <c r="J48" s="88"/>
      <c r="K48" s="88"/>
      <c r="L48" s="88"/>
      <c r="M48" s="88"/>
      <c r="N48" s="88"/>
      <c r="O48" s="88"/>
      <c r="P48" s="88"/>
      <c r="Q48" s="88"/>
      <c r="R48" s="88"/>
      <c r="S48" s="75">
        <v>0</v>
      </c>
      <c r="T48" s="293"/>
      <c r="U48" s="293"/>
      <c r="V48" s="293"/>
      <c r="W48" s="293"/>
      <c r="X48" s="293"/>
      <c r="Y48" s="293"/>
    </row>
    <row r="49" spans="1:25" ht="12" customHeight="1">
      <c r="A49" s="352"/>
      <c r="B49" s="65" t="s">
        <v>176</v>
      </c>
      <c r="C49" s="212">
        <f>SUM('Buses Arriving'!C106)</f>
        <v>2</v>
      </c>
      <c r="D49" s="213">
        <f>SUM('Buses Arriving'!D106)</f>
        <v>2</v>
      </c>
      <c r="E49" s="213">
        <f>SUM('Buses Arriving'!E106)</f>
        <v>1</v>
      </c>
      <c r="F49" s="213">
        <f>SUM('Buses Arriving'!F106)</f>
        <v>3</v>
      </c>
      <c r="G49" s="213">
        <f>SUM('Buses Arriving'!G106)</f>
        <v>1</v>
      </c>
      <c r="H49" s="213">
        <f>SUM('Buses Arriving'!H106)</f>
        <v>2</v>
      </c>
      <c r="I49" s="213">
        <f>SUM('Buses Arriving'!I106)</f>
        <v>2</v>
      </c>
      <c r="J49" s="213">
        <f>SUM('Buses Arriving'!J106)</f>
        <v>2</v>
      </c>
      <c r="K49" s="213">
        <f>SUM('Buses Arriving'!K106)</f>
        <v>2</v>
      </c>
      <c r="L49" s="213">
        <f>SUM('Buses Arriving'!L106)</f>
        <v>2</v>
      </c>
      <c r="M49" s="213">
        <f>SUM('Buses Arriving'!M106)</f>
        <v>2</v>
      </c>
      <c r="N49" s="213">
        <f>SUM('Buses Arriving'!N106)</f>
        <v>2</v>
      </c>
      <c r="O49" s="213">
        <f>SUM('Buses Arriving'!O106)</f>
        <v>2</v>
      </c>
      <c r="P49" s="213">
        <f>SUM('Buses Arriving'!P106)</f>
        <v>2</v>
      </c>
      <c r="Q49" s="213">
        <f>SUM('Buses Arriving'!Q106)</f>
        <v>2</v>
      </c>
      <c r="R49" s="213">
        <f>SUM('Buses Arriving'!R106)</f>
        <v>1</v>
      </c>
      <c r="S49" s="90">
        <f t="shared" ref="S49:S56" si="9">SUM(C49:R49)</f>
        <v>30</v>
      </c>
      <c r="T49" s="293"/>
      <c r="U49" s="293"/>
      <c r="V49" s="293"/>
      <c r="W49" s="293"/>
      <c r="X49" s="293"/>
      <c r="Y49" s="293"/>
    </row>
    <row r="50" spans="1:25" ht="12" customHeight="1">
      <c r="A50" s="352"/>
      <c r="B50" s="63" t="s">
        <v>177</v>
      </c>
      <c r="C50" s="215">
        <f>SUM('By Bus Stop Arriving'!D16,'By Bus Stop Arriving'!D18,'By Bus Stop Arriving'!D24,'By Bus Stop Arriving'!D34,'By Bus Stop Arriving'!D50,'By Bus Stop Arriving'!D146,'By Bus Stop Arriving'!D154)</f>
        <v>1</v>
      </c>
      <c r="D50" s="216">
        <f>SUM('By Bus Stop Arriving'!E16,'By Bus Stop Arriving'!E18,'By Bus Stop Arriving'!E24,'By Bus Stop Arriving'!E34,'By Bus Stop Arriving'!E50,'By Bus Stop Arriving'!E146,'By Bus Stop Arriving'!E154)</f>
        <v>22</v>
      </c>
      <c r="E50" s="216">
        <f>SUM('By Bus Stop Arriving'!F16,'By Bus Stop Arriving'!F18,'By Bus Stop Arriving'!F24,'By Bus Stop Arriving'!F34,'By Bus Stop Arriving'!F50,'By Bus Stop Arriving'!F146,'By Bus Stop Arriving'!F154)</f>
        <v>5</v>
      </c>
      <c r="F50" s="216">
        <f>SUM('By Bus Stop Arriving'!G16,'By Bus Stop Arriving'!G18,'By Bus Stop Arriving'!G24,'By Bus Stop Arriving'!G34,'By Bus Stop Arriving'!G50,'By Bus Stop Arriving'!G146,'By Bus Stop Arriving'!G154)</f>
        <v>2</v>
      </c>
      <c r="G50" s="216">
        <f>SUM('By Bus Stop Arriving'!H16,'By Bus Stop Arriving'!H18,'By Bus Stop Arriving'!H24,'By Bus Stop Arriving'!H34,'By Bus Stop Arriving'!H50,'By Bus Stop Arriving'!H146,'By Bus Stop Arriving'!H154)</f>
        <v>1</v>
      </c>
      <c r="H50" s="216">
        <f>SUM('By Bus Stop Arriving'!I16,'By Bus Stop Arriving'!I18,'By Bus Stop Arriving'!I24,'By Bus Stop Arriving'!I34,'By Bus Stop Arriving'!I50,'By Bus Stop Arriving'!I146,'By Bus Stop Arriving'!I154)</f>
        <v>1</v>
      </c>
      <c r="I50" s="216">
        <f>SUM('By Bus Stop Arriving'!J16,'By Bus Stop Arriving'!J18,'By Bus Stop Arriving'!J24,'By Bus Stop Arriving'!J34,'By Bus Stop Arriving'!J50,'By Bus Stop Arriving'!J146,'By Bus Stop Arriving'!J154)</f>
        <v>3</v>
      </c>
      <c r="J50" s="216">
        <f>SUM('By Bus Stop Arriving'!K16,'By Bus Stop Arriving'!K18,'By Bus Stop Arriving'!K24,'By Bus Stop Arriving'!K34,'By Bus Stop Arriving'!K50,'By Bus Stop Arriving'!K146,'By Bus Stop Arriving'!K154)</f>
        <v>4</v>
      </c>
      <c r="K50" s="216">
        <f>SUM('By Bus Stop Arriving'!L16,'By Bus Stop Arriving'!L18,'By Bus Stop Arriving'!L24,'By Bus Stop Arriving'!L34,'By Bus Stop Arriving'!L50,'By Bus Stop Arriving'!L146,'By Bus Stop Arriving'!L154)</f>
        <v>2</v>
      </c>
      <c r="L50" s="216">
        <f>SUM('By Bus Stop Arriving'!M16,'By Bus Stop Arriving'!M18,'By Bus Stop Arriving'!M24,'By Bus Stop Arriving'!M34,'By Bus Stop Arriving'!M50,'By Bus Stop Arriving'!M146,'By Bus Stop Arriving'!M154)</f>
        <v>0</v>
      </c>
      <c r="M50" s="216">
        <f>SUM('By Bus Stop Arriving'!N16,'By Bus Stop Arriving'!N18,'By Bus Stop Arriving'!N24,'By Bus Stop Arriving'!N34,'By Bus Stop Arriving'!N50,'By Bus Stop Arriving'!N146,'By Bus Stop Arriving'!N154)</f>
        <v>2</v>
      </c>
      <c r="N50" s="216">
        <f>SUM('By Bus Stop Arriving'!O16,'By Bus Stop Arriving'!O18,'By Bus Stop Arriving'!O24,'By Bus Stop Arriving'!O34,'By Bus Stop Arriving'!O50,'By Bus Stop Arriving'!O146,'By Bus Stop Arriving'!O154)</f>
        <v>3</v>
      </c>
      <c r="O50" s="216">
        <f>SUM('By Bus Stop Arriving'!P16,'By Bus Stop Arriving'!P18,'By Bus Stop Arriving'!P24,'By Bus Stop Arriving'!P34,'By Bus Stop Arriving'!P50,'By Bus Stop Arriving'!P146,'By Bus Stop Arriving'!P154)</f>
        <v>1</v>
      </c>
      <c r="P50" s="216">
        <f>SUM('By Bus Stop Arriving'!Q16,'By Bus Stop Arriving'!Q18,'By Bus Stop Arriving'!Q24,'By Bus Stop Arriving'!Q34,'By Bus Stop Arriving'!Q50,'By Bus Stop Arriving'!Q146,'By Bus Stop Arriving'!Q154)</f>
        <v>0</v>
      </c>
      <c r="Q50" s="216">
        <f>SUM('By Bus Stop Arriving'!R16,'By Bus Stop Arriving'!R18,'By Bus Stop Arriving'!R24,'By Bus Stop Arriving'!R34,'By Bus Stop Arriving'!R50,'By Bus Stop Arriving'!R146,'By Bus Stop Arriving'!R154)</f>
        <v>1</v>
      </c>
      <c r="R50" s="217">
        <f>SUM('By Bus Stop Arriving'!S16,'By Bus Stop Arriving'!S18,'By Bus Stop Arriving'!S24,'By Bus Stop Arriving'!S34,'By Bus Stop Arriving'!S50,'By Bus Stop Arriving'!S146,'By Bus Stop Arriving'!S154)</f>
        <v>0</v>
      </c>
      <c r="S50" s="101">
        <f t="shared" si="9"/>
        <v>48</v>
      </c>
      <c r="T50" s="293"/>
      <c r="U50" s="293"/>
      <c r="V50" s="293"/>
      <c r="W50" s="293"/>
      <c r="X50" s="293"/>
      <c r="Y50" s="293"/>
    </row>
    <row r="51" spans="1:25" ht="12" customHeight="1">
      <c r="A51" s="352"/>
      <c r="B51" s="8" t="s">
        <v>3</v>
      </c>
      <c r="C51" s="214">
        <f t="shared" ref="C51:R51" si="10">SUM(C36,C38,C43,C45,C47,C49)</f>
        <v>6</v>
      </c>
      <c r="D51" s="140">
        <f t="shared" si="10"/>
        <v>4</v>
      </c>
      <c r="E51" s="140">
        <f t="shared" si="10"/>
        <v>2</v>
      </c>
      <c r="F51" s="140">
        <f t="shared" si="10"/>
        <v>3</v>
      </c>
      <c r="G51" s="140">
        <f t="shared" si="10"/>
        <v>14</v>
      </c>
      <c r="H51" s="140">
        <f t="shared" si="10"/>
        <v>2</v>
      </c>
      <c r="I51" s="140">
        <f t="shared" si="10"/>
        <v>2</v>
      </c>
      <c r="J51" s="140">
        <f t="shared" si="10"/>
        <v>2</v>
      </c>
      <c r="K51" s="140">
        <f t="shared" si="10"/>
        <v>4</v>
      </c>
      <c r="L51" s="140">
        <f t="shared" si="10"/>
        <v>3</v>
      </c>
      <c r="M51" s="140">
        <f t="shared" si="10"/>
        <v>4</v>
      </c>
      <c r="N51" s="140">
        <f t="shared" si="10"/>
        <v>2</v>
      </c>
      <c r="O51" s="140">
        <f t="shared" si="10"/>
        <v>2</v>
      </c>
      <c r="P51" s="140">
        <f t="shared" si="10"/>
        <v>2</v>
      </c>
      <c r="Q51" s="140">
        <f t="shared" si="10"/>
        <v>3</v>
      </c>
      <c r="R51" s="140">
        <f t="shared" si="10"/>
        <v>1</v>
      </c>
      <c r="S51" s="12">
        <f t="shared" si="9"/>
        <v>56</v>
      </c>
      <c r="T51" s="293"/>
      <c r="U51" s="293"/>
      <c r="V51" s="293"/>
      <c r="W51" s="293"/>
      <c r="X51" s="293"/>
      <c r="Y51" s="293"/>
    </row>
    <row r="52" spans="1:25" ht="12" customHeight="1">
      <c r="A52" s="352"/>
      <c r="B52" s="10" t="s">
        <v>178</v>
      </c>
      <c r="C52" s="103">
        <f t="shared" ref="C52:R52" si="11">SUM(C35,C37,C39,C44,C46,C48,C50)</f>
        <v>1</v>
      </c>
      <c r="D52" s="94">
        <f t="shared" si="11"/>
        <v>22</v>
      </c>
      <c r="E52" s="94">
        <f t="shared" si="11"/>
        <v>5</v>
      </c>
      <c r="F52" s="94">
        <f t="shared" si="11"/>
        <v>2</v>
      </c>
      <c r="G52" s="94">
        <f t="shared" si="11"/>
        <v>1</v>
      </c>
      <c r="H52" s="94">
        <f t="shared" si="11"/>
        <v>5</v>
      </c>
      <c r="I52" s="94">
        <f t="shared" si="11"/>
        <v>3</v>
      </c>
      <c r="J52" s="94">
        <f t="shared" si="11"/>
        <v>4</v>
      </c>
      <c r="K52" s="94">
        <f t="shared" si="11"/>
        <v>4</v>
      </c>
      <c r="L52" s="94">
        <f t="shared" si="11"/>
        <v>2</v>
      </c>
      <c r="M52" s="94">
        <f t="shared" si="11"/>
        <v>4</v>
      </c>
      <c r="N52" s="94">
        <f t="shared" si="11"/>
        <v>3</v>
      </c>
      <c r="O52" s="94">
        <f t="shared" si="11"/>
        <v>2</v>
      </c>
      <c r="P52" s="94">
        <f t="shared" si="11"/>
        <v>0</v>
      </c>
      <c r="Q52" s="94">
        <f t="shared" si="11"/>
        <v>3</v>
      </c>
      <c r="R52" s="94">
        <f t="shared" si="11"/>
        <v>0</v>
      </c>
      <c r="S52" s="13">
        <f t="shared" si="9"/>
        <v>61</v>
      </c>
      <c r="T52" s="293"/>
      <c r="U52" s="293"/>
      <c r="V52" s="293"/>
      <c r="W52" s="293"/>
      <c r="X52" s="293"/>
      <c r="Y52" s="293"/>
    </row>
    <row r="53" spans="1:25" ht="12" customHeight="1">
      <c r="A53" s="352"/>
      <c r="B53" s="65" t="s">
        <v>179</v>
      </c>
      <c r="C53" s="85">
        <f>SUM('Entering 1'!D74:D79)</f>
        <v>7</v>
      </c>
      <c r="D53" s="293">
        <f>SUM('Entering 1'!E74:E79)</f>
        <v>6</v>
      </c>
      <c r="E53" s="293">
        <f>SUM('Entering 1'!F74:F79)</f>
        <v>8</v>
      </c>
      <c r="F53" s="293">
        <f>SUM('Entering 1'!G74:G79)</f>
        <v>8</v>
      </c>
      <c r="G53" s="293">
        <f>SUM('Entering 1'!H74:H79)</f>
        <v>8</v>
      </c>
      <c r="H53" s="293">
        <f>SUM('Entering 1'!I74:I79)</f>
        <v>6</v>
      </c>
      <c r="I53" s="293">
        <f>SUM('Entering 1'!J74:J79)</f>
        <v>13</v>
      </c>
      <c r="J53" s="293">
        <f>SUM('Entering 1'!K74:K79)</f>
        <v>6</v>
      </c>
      <c r="K53" s="293">
        <f>SUM('Entering 1'!L74:L79)</f>
        <v>8</v>
      </c>
      <c r="L53" s="293">
        <f>SUM('Entering 1'!M74:M79)</f>
        <v>4</v>
      </c>
      <c r="M53" s="293">
        <f>SUM('Entering 1'!N74:N79)</f>
        <v>3</v>
      </c>
      <c r="N53" s="293">
        <f>SUM('Entering 1'!O74:O79)</f>
        <v>3</v>
      </c>
      <c r="O53" s="293">
        <f>SUM('Entering 1'!P74:P79)</f>
        <v>0</v>
      </c>
      <c r="P53" s="293">
        <f>SUM('Entering 1'!Q74:Q79)</f>
        <v>1</v>
      </c>
      <c r="Q53" s="293">
        <f>SUM('Entering 1'!R74:R79)</f>
        <v>0</v>
      </c>
      <c r="R53" s="293">
        <f>SUM('Entering 1'!S74:S79)</f>
        <v>2</v>
      </c>
      <c r="S53" s="73">
        <f t="shared" si="9"/>
        <v>83</v>
      </c>
      <c r="T53" s="293"/>
      <c r="U53" s="293"/>
      <c r="V53" s="293"/>
      <c r="W53" s="293"/>
      <c r="X53" s="293"/>
      <c r="Y53" s="293"/>
    </row>
    <row r="54" spans="1:25" ht="12" customHeight="1">
      <c r="A54" s="352"/>
      <c r="B54" s="65" t="s">
        <v>180</v>
      </c>
      <c r="C54" s="85">
        <f>('Entering 1'!D74)+('Entering 1'!D73*2)+('Entering 1'!D78*3)+('Entering 1'!D79*4)</f>
        <v>28</v>
      </c>
      <c r="D54" s="293">
        <f>('Entering 1'!E74)+('Entering 1'!E73*2)+('Entering 1'!E78*3)+('Entering 1'!E79*4)</f>
        <v>12</v>
      </c>
      <c r="E54" s="293">
        <f>('Entering 1'!F74)+('Entering 1'!F73*2)+('Entering 1'!F78*3)+('Entering 1'!F79*4)</f>
        <v>28</v>
      </c>
      <c r="F54" s="293">
        <f>('Entering 1'!G74)+('Entering 1'!G73*2)+('Entering 1'!G78*3)+('Entering 1'!G79*4)</f>
        <v>32</v>
      </c>
      <c r="G54" s="293">
        <f>('Entering 1'!H74)+('Entering 1'!H73*2)+('Entering 1'!H78*3)+('Entering 1'!H79*4)</f>
        <v>32</v>
      </c>
      <c r="H54" s="293">
        <f>('Entering 1'!I74)+('Entering 1'!I73*2)+('Entering 1'!I78*3)+('Entering 1'!I79*4)</f>
        <v>16</v>
      </c>
      <c r="I54" s="293">
        <f>('Entering 1'!J74)+('Entering 1'!J73*2)+('Entering 1'!J78*3)+('Entering 1'!J79*4)</f>
        <v>40</v>
      </c>
      <c r="J54" s="293">
        <f>('Entering 1'!K74)+('Entering 1'!K73*2)+('Entering 1'!K78*3)+('Entering 1'!K79*4)</f>
        <v>24</v>
      </c>
      <c r="K54" s="293">
        <f>('Entering 1'!L74)+('Entering 1'!L73*2)+('Entering 1'!L78*3)+('Entering 1'!L79*4)</f>
        <v>28</v>
      </c>
      <c r="L54" s="293">
        <f>('Entering 1'!M74)+('Entering 1'!M73*2)+('Entering 1'!M78*3)+('Entering 1'!M79*4)</f>
        <v>16</v>
      </c>
      <c r="M54" s="293">
        <f>('Entering 1'!N74)+('Entering 1'!N73*2)+('Entering 1'!N78*3)+('Entering 1'!N79*4)</f>
        <v>12</v>
      </c>
      <c r="N54" s="293">
        <f>('Entering 1'!O74)+('Entering 1'!O73*2)+('Entering 1'!O78*3)+('Entering 1'!O79*4)</f>
        <v>12</v>
      </c>
      <c r="O54" s="293">
        <f>('Entering 1'!P74)+('Entering 1'!P73*2)+('Entering 1'!P78*3)+('Entering 1'!P79*4)</f>
        <v>0</v>
      </c>
      <c r="P54" s="293">
        <f>('Entering 1'!Q74)+('Entering 1'!Q73*2)+('Entering 1'!Q78*3)+('Entering 1'!Q79*4)</f>
        <v>4</v>
      </c>
      <c r="Q54" s="293">
        <f>('Entering 1'!R74)+('Entering 1'!R73*2)+('Entering 1'!R78*3)+('Entering 1'!R79*4)</f>
        <v>0</v>
      </c>
      <c r="R54" s="293">
        <f>('Entering 1'!S74)+('Entering 1'!S73*2)+('Entering 1'!S78*3)+('Entering 1'!S79*4)</f>
        <v>8</v>
      </c>
      <c r="S54" s="73">
        <f t="shared" si="9"/>
        <v>292</v>
      </c>
      <c r="T54" s="293"/>
      <c r="U54" s="293"/>
      <c r="V54" s="293"/>
      <c r="W54" s="293"/>
      <c r="X54" s="293"/>
      <c r="Y54" s="293"/>
    </row>
    <row r="55" spans="1:25" ht="12" customHeight="1">
      <c r="A55" s="352"/>
      <c r="B55" s="86" t="s">
        <v>181</v>
      </c>
      <c r="C55" s="87">
        <f>SUM('Entering 1'!D75:D78)</f>
        <v>0</v>
      </c>
      <c r="D55" s="88">
        <f>SUM('Entering 1'!E75:E78)</f>
        <v>3</v>
      </c>
      <c r="E55" s="88">
        <f>SUM('Entering 1'!F75:F78)</f>
        <v>1</v>
      </c>
      <c r="F55" s="88">
        <f>SUM('Entering 1'!G75:G78)</f>
        <v>0</v>
      </c>
      <c r="G55" s="88">
        <f>SUM('Entering 1'!H75:H78)</f>
        <v>0</v>
      </c>
      <c r="H55" s="88">
        <f>SUM('Entering 1'!I75:I78)</f>
        <v>2</v>
      </c>
      <c r="I55" s="88">
        <f>SUM('Entering 1'!J75:J78)</f>
        <v>3</v>
      </c>
      <c r="J55" s="88">
        <f>SUM('Entering 1'!K75:K78)</f>
        <v>0</v>
      </c>
      <c r="K55" s="88">
        <f>SUM('Entering 1'!L75:L78)</f>
        <v>1</v>
      </c>
      <c r="L55" s="88">
        <f>SUM('Entering 1'!M75:M78)</f>
        <v>0</v>
      </c>
      <c r="M55" s="88">
        <f>SUM('Entering 1'!N75:N78)</f>
        <v>0</v>
      </c>
      <c r="N55" s="88">
        <f>SUM('Entering 1'!O75:O78)</f>
        <v>0</v>
      </c>
      <c r="O55" s="88">
        <f>SUM('Entering 1'!P75:P78)</f>
        <v>0</v>
      </c>
      <c r="P55" s="88">
        <f>SUM('Entering 1'!Q75:Q78)</f>
        <v>0</v>
      </c>
      <c r="Q55" s="88">
        <f>SUM('Entering 1'!R75:R78)</f>
        <v>0</v>
      </c>
      <c r="R55" s="88">
        <f>SUM('Entering 1'!S75:S78)</f>
        <v>0</v>
      </c>
      <c r="S55" s="75">
        <f t="shared" si="9"/>
        <v>10</v>
      </c>
      <c r="T55" s="293"/>
      <c r="U55" s="293"/>
      <c r="V55" s="293"/>
      <c r="W55" s="293"/>
      <c r="X55" s="293"/>
      <c r="Y55" s="293"/>
    </row>
    <row r="56" spans="1:25" ht="12" customHeight="1">
      <c r="A56" s="352"/>
      <c r="B56" s="86" t="s">
        <v>182</v>
      </c>
      <c r="C56" s="87">
        <f>('Entering 1'!D75)+('Entering 1'!D76*2)+('Entering 1'!D77*3)+('Entering 1'!D78*4)</f>
        <v>0</v>
      </c>
      <c r="D56" s="88">
        <f>('Entering 1'!E75)+('Entering 1'!E76*2)+('Entering 1'!E77*3)+('Entering 1'!E78*4)</f>
        <v>3</v>
      </c>
      <c r="E56" s="88">
        <f>('Entering 1'!F75)+('Entering 1'!F76*2)+('Entering 1'!F77*3)+('Entering 1'!F78*4)</f>
        <v>1</v>
      </c>
      <c r="F56" s="88">
        <f>('Entering 1'!G75)+('Entering 1'!G76*2)+('Entering 1'!G77*3)+('Entering 1'!G78*4)</f>
        <v>0</v>
      </c>
      <c r="G56" s="88">
        <f>('Entering 1'!H75)+('Entering 1'!H76*2)+('Entering 1'!H77*3)+('Entering 1'!H78*4)</f>
        <v>0</v>
      </c>
      <c r="H56" s="88">
        <f>('Entering 1'!I75)+('Entering 1'!I76*2)+('Entering 1'!I77*3)+('Entering 1'!I78*4)</f>
        <v>2</v>
      </c>
      <c r="I56" s="88">
        <f>('Entering 1'!J75)+('Entering 1'!J76*2)+('Entering 1'!J77*3)+('Entering 1'!J78*4)</f>
        <v>3</v>
      </c>
      <c r="J56" s="88">
        <f>('Entering 1'!K75)+('Entering 1'!K76*2)+('Entering 1'!K77*3)+('Entering 1'!K78*4)</f>
        <v>0</v>
      </c>
      <c r="K56" s="88">
        <f>('Entering 1'!L75)+('Entering 1'!L76*2)+('Entering 1'!L77*3)+('Entering 1'!L78*4)</f>
        <v>1</v>
      </c>
      <c r="L56" s="88">
        <f>('Entering 1'!M75)+('Entering 1'!M76*2)+('Entering 1'!M77*3)+('Entering 1'!M78*4)</f>
        <v>0</v>
      </c>
      <c r="M56" s="88">
        <f>('Entering 1'!N75)+('Entering 1'!N76*2)+('Entering 1'!N77*3)+('Entering 1'!N78*4)</f>
        <v>0</v>
      </c>
      <c r="N56" s="88">
        <f>('Entering 1'!O75)+('Entering 1'!O76*2)+('Entering 1'!O77*3)+('Entering 1'!O78*4)</f>
        <v>0</v>
      </c>
      <c r="O56" s="88">
        <f>('Entering 1'!P75)+('Entering 1'!P76*2)+('Entering 1'!P77*3)+('Entering 1'!P78*4)</f>
        <v>0</v>
      </c>
      <c r="P56" s="88">
        <f>('Entering 1'!Q75)+('Entering 1'!Q76*2)+('Entering 1'!Q77*3)+('Entering 1'!Q78*4)</f>
        <v>0</v>
      </c>
      <c r="Q56" s="88">
        <f>('Entering 1'!R75)+('Entering 1'!R76*2)+('Entering 1'!R77*3)+('Entering 1'!R78*4)</f>
        <v>0</v>
      </c>
      <c r="R56" s="88">
        <f>('Entering 1'!S75)+('Entering 1'!S76*2)+('Entering 1'!S77*3)+('Entering 1'!S78*4)</f>
        <v>0</v>
      </c>
      <c r="S56" s="75">
        <f t="shared" si="9"/>
        <v>10</v>
      </c>
      <c r="T56" s="293"/>
      <c r="U56" s="293"/>
      <c r="V56" s="293"/>
      <c r="W56" s="293"/>
      <c r="X56" s="293"/>
      <c r="Y56" s="293"/>
    </row>
    <row r="57" spans="1:25" ht="12" customHeight="1">
      <c r="A57" s="352"/>
      <c r="B57" s="65" t="s">
        <v>183</v>
      </c>
      <c r="C57" s="85"/>
      <c r="D57" s="293"/>
      <c r="E57" s="293"/>
      <c r="F57" s="293"/>
      <c r="G57" s="293"/>
      <c r="H57" s="293"/>
      <c r="I57" s="293"/>
      <c r="J57" s="293"/>
      <c r="K57" s="293"/>
      <c r="L57" s="293"/>
      <c r="M57" s="293"/>
      <c r="N57" s="293"/>
      <c r="O57" s="293"/>
      <c r="P57" s="293"/>
      <c r="Q57" s="293"/>
      <c r="R57" s="293"/>
      <c r="S57" s="73"/>
      <c r="T57" s="293"/>
      <c r="U57" s="293"/>
      <c r="V57" s="293"/>
      <c r="W57" s="293"/>
      <c r="X57" s="293"/>
      <c r="Y57" s="293"/>
    </row>
    <row r="58" spans="1:25" ht="12" customHeight="1">
      <c r="A58" s="352"/>
      <c r="B58" s="65" t="s">
        <v>184</v>
      </c>
      <c r="C58" s="85"/>
      <c r="D58" s="293"/>
      <c r="E58" s="293"/>
      <c r="F58" s="293"/>
      <c r="G58" s="293"/>
      <c r="H58" s="293"/>
      <c r="I58" s="293"/>
      <c r="J58" s="293"/>
      <c r="K58" s="293"/>
      <c r="L58" s="293"/>
      <c r="M58" s="293"/>
      <c r="N58" s="293"/>
      <c r="O58" s="293"/>
      <c r="P58" s="293"/>
      <c r="Q58" s="293"/>
      <c r="R58" s="293"/>
      <c r="S58" s="73"/>
      <c r="T58" s="293"/>
      <c r="U58" s="293"/>
      <c r="V58" s="293"/>
      <c r="W58" s="293"/>
      <c r="X58" s="293"/>
      <c r="Y58" s="293"/>
    </row>
    <row r="59" spans="1:25" ht="12" customHeight="1">
      <c r="A59" s="352"/>
      <c r="B59" s="8" t="s">
        <v>18</v>
      </c>
      <c r="C59" s="91">
        <f t="shared" ref="C59:R59" si="12">SUM(C53,C55,C57)</f>
        <v>7</v>
      </c>
      <c r="D59" s="92">
        <f t="shared" si="12"/>
        <v>9</v>
      </c>
      <c r="E59" s="92">
        <f t="shared" si="12"/>
        <v>9</v>
      </c>
      <c r="F59" s="92">
        <f t="shared" si="12"/>
        <v>8</v>
      </c>
      <c r="G59" s="92">
        <f t="shared" si="12"/>
        <v>8</v>
      </c>
      <c r="H59" s="92">
        <f t="shared" si="12"/>
        <v>8</v>
      </c>
      <c r="I59" s="92">
        <f t="shared" si="12"/>
        <v>16</v>
      </c>
      <c r="J59" s="92">
        <f t="shared" si="12"/>
        <v>6</v>
      </c>
      <c r="K59" s="92">
        <f t="shared" si="12"/>
        <v>9</v>
      </c>
      <c r="L59" s="92">
        <f t="shared" si="12"/>
        <v>4</v>
      </c>
      <c r="M59" s="92">
        <f t="shared" si="12"/>
        <v>3</v>
      </c>
      <c r="N59" s="92">
        <f t="shared" si="12"/>
        <v>3</v>
      </c>
      <c r="O59" s="92">
        <f t="shared" si="12"/>
        <v>0</v>
      </c>
      <c r="P59" s="92">
        <f t="shared" si="12"/>
        <v>1</v>
      </c>
      <c r="Q59" s="92">
        <f t="shared" si="12"/>
        <v>0</v>
      </c>
      <c r="R59" s="92">
        <f t="shared" si="12"/>
        <v>2</v>
      </c>
      <c r="S59" s="9">
        <f t="shared" ref="S59:S84" si="13">SUM(C59:R59)</f>
        <v>93</v>
      </c>
      <c r="T59" s="293"/>
      <c r="U59" s="293"/>
      <c r="V59" s="293"/>
      <c r="W59" s="293"/>
      <c r="X59" s="293"/>
      <c r="Y59" s="293"/>
    </row>
    <row r="60" spans="1:25" ht="12" customHeight="1">
      <c r="A60" s="352"/>
      <c r="B60" s="10" t="s">
        <v>185</v>
      </c>
      <c r="C60" s="93">
        <f t="shared" ref="C60:R60" si="14">SUM(C54,C56,C58)</f>
        <v>28</v>
      </c>
      <c r="D60" s="94">
        <f t="shared" si="14"/>
        <v>15</v>
      </c>
      <c r="E60" s="94">
        <f t="shared" si="14"/>
        <v>29</v>
      </c>
      <c r="F60" s="94">
        <f t="shared" si="14"/>
        <v>32</v>
      </c>
      <c r="G60" s="94">
        <f t="shared" si="14"/>
        <v>32</v>
      </c>
      <c r="H60" s="94">
        <f t="shared" si="14"/>
        <v>18</v>
      </c>
      <c r="I60" s="94">
        <f t="shared" si="14"/>
        <v>43</v>
      </c>
      <c r="J60" s="94">
        <f t="shared" si="14"/>
        <v>24</v>
      </c>
      <c r="K60" s="94">
        <f t="shared" si="14"/>
        <v>29</v>
      </c>
      <c r="L60" s="94">
        <f t="shared" si="14"/>
        <v>16</v>
      </c>
      <c r="M60" s="94">
        <f t="shared" si="14"/>
        <v>12</v>
      </c>
      <c r="N60" s="94">
        <f t="shared" si="14"/>
        <v>12</v>
      </c>
      <c r="O60" s="94">
        <f t="shared" si="14"/>
        <v>0</v>
      </c>
      <c r="P60" s="94">
        <f t="shared" si="14"/>
        <v>4</v>
      </c>
      <c r="Q60" s="94">
        <f t="shared" si="14"/>
        <v>0</v>
      </c>
      <c r="R60" s="94">
        <f t="shared" si="14"/>
        <v>8</v>
      </c>
      <c r="S60" s="11">
        <f t="shared" si="13"/>
        <v>302</v>
      </c>
      <c r="T60" s="293"/>
      <c r="U60" s="293"/>
      <c r="V60" s="293"/>
      <c r="W60" s="293"/>
      <c r="X60" s="293"/>
      <c r="Y60" s="293"/>
    </row>
    <row r="61" spans="1:25" ht="12" customHeight="1">
      <c r="A61" s="352"/>
      <c r="B61" s="8" t="s">
        <v>2</v>
      </c>
      <c r="C61" s="102">
        <f t="shared" ref="C61:R61" si="15">SUM(C51,C59)</f>
        <v>13</v>
      </c>
      <c r="D61" s="92">
        <f t="shared" si="15"/>
        <v>13</v>
      </c>
      <c r="E61" s="92">
        <f t="shared" si="15"/>
        <v>11</v>
      </c>
      <c r="F61" s="92">
        <f t="shared" si="15"/>
        <v>11</v>
      </c>
      <c r="G61" s="92">
        <f t="shared" si="15"/>
        <v>22</v>
      </c>
      <c r="H61" s="92">
        <f t="shared" si="15"/>
        <v>10</v>
      </c>
      <c r="I61" s="92">
        <f t="shared" si="15"/>
        <v>18</v>
      </c>
      <c r="J61" s="92">
        <f t="shared" si="15"/>
        <v>8</v>
      </c>
      <c r="K61" s="92">
        <f t="shared" si="15"/>
        <v>13</v>
      </c>
      <c r="L61" s="92">
        <f t="shared" si="15"/>
        <v>7</v>
      </c>
      <c r="M61" s="92">
        <f t="shared" si="15"/>
        <v>7</v>
      </c>
      <c r="N61" s="92">
        <f t="shared" si="15"/>
        <v>5</v>
      </c>
      <c r="O61" s="92">
        <f t="shared" si="15"/>
        <v>2</v>
      </c>
      <c r="P61" s="92">
        <f t="shared" si="15"/>
        <v>3</v>
      </c>
      <c r="Q61" s="92">
        <f t="shared" si="15"/>
        <v>3</v>
      </c>
      <c r="R61" s="92">
        <f t="shared" si="15"/>
        <v>3</v>
      </c>
      <c r="S61" s="12">
        <f t="shared" si="13"/>
        <v>149</v>
      </c>
      <c r="T61" s="293"/>
      <c r="U61" s="293"/>
      <c r="V61" s="293"/>
      <c r="W61" s="293"/>
      <c r="X61" s="293"/>
      <c r="Y61" s="293"/>
    </row>
    <row r="62" spans="1:25" ht="12" customHeight="1">
      <c r="A62" s="353"/>
      <c r="B62" s="10" t="s">
        <v>25</v>
      </c>
      <c r="C62" s="103">
        <f t="shared" ref="C62:R62" si="16">SUM(C52,C60)</f>
        <v>29</v>
      </c>
      <c r="D62" s="94">
        <f t="shared" si="16"/>
        <v>37</v>
      </c>
      <c r="E62" s="94">
        <f t="shared" si="16"/>
        <v>34</v>
      </c>
      <c r="F62" s="94">
        <f t="shared" si="16"/>
        <v>34</v>
      </c>
      <c r="G62" s="94">
        <f t="shared" si="16"/>
        <v>33</v>
      </c>
      <c r="H62" s="94">
        <f t="shared" si="16"/>
        <v>23</v>
      </c>
      <c r="I62" s="94">
        <f t="shared" si="16"/>
        <v>46</v>
      </c>
      <c r="J62" s="94">
        <f t="shared" si="16"/>
        <v>28</v>
      </c>
      <c r="K62" s="94">
        <f t="shared" si="16"/>
        <v>33</v>
      </c>
      <c r="L62" s="94">
        <f t="shared" si="16"/>
        <v>18</v>
      </c>
      <c r="M62" s="94">
        <f t="shared" si="16"/>
        <v>16</v>
      </c>
      <c r="N62" s="94">
        <f t="shared" si="16"/>
        <v>15</v>
      </c>
      <c r="O62" s="94">
        <f t="shared" si="16"/>
        <v>2</v>
      </c>
      <c r="P62" s="94">
        <f t="shared" si="16"/>
        <v>4</v>
      </c>
      <c r="Q62" s="94">
        <f t="shared" si="16"/>
        <v>3</v>
      </c>
      <c r="R62" s="94">
        <f t="shared" si="16"/>
        <v>8</v>
      </c>
      <c r="S62" s="13">
        <f t="shared" si="13"/>
        <v>363</v>
      </c>
      <c r="T62" s="293"/>
      <c r="U62" s="293"/>
      <c r="V62" s="293"/>
      <c r="W62" s="293"/>
      <c r="X62" s="293"/>
      <c r="Y62" s="293"/>
    </row>
    <row r="63" spans="1:25" ht="12" customHeight="1">
      <c r="A63" s="351" t="s">
        <v>193</v>
      </c>
      <c r="B63" s="65" t="s">
        <v>191</v>
      </c>
      <c r="C63" s="96">
        <f>'PMD Breakdown Entering'!C33</f>
        <v>5</v>
      </c>
      <c r="D63" s="69">
        <f>'PMD Breakdown Entering'!D33</f>
        <v>17</v>
      </c>
      <c r="E63" s="69">
        <f>'PMD Breakdown Entering'!E33</f>
        <v>15</v>
      </c>
      <c r="F63" s="69">
        <f>'PMD Breakdown Entering'!F33</f>
        <v>21</v>
      </c>
      <c r="G63" s="69">
        <f>'PMD Breakdown Entering'!G33</f>
        <v>23</v>
      </c>
      <c r="H63" s="69">
        <f>'PMD Breakdown Entering'!H33</f>
        <v>21</v>
      </c>
      <c r="I63" s="69">
        <f>'PMD Breakdown Entering'!I33</f>
        <v>22</v>
      </c>
      <c r="J63" s="69">
        <f>'PMD Breakdown Entering'!J33</f>
        <v>20</v>
      </c>
      <c r="K63" s="69">
        <f>'PMD Breakdown Entering'!K33</f>
        <v>26</v>
      </c>
      <c r="L63" s="69">
        <f>'PMD Breakdown Entering'!L33</f>
        <v>21</v>
      </c>
      <c r="M63" s="69">
        <f>'PMD Breakdown Entering'!M33</f>
        <v>20</v>
      </c>
      <c r="N63" s="69">
        <f>'PMD Breakdown Entering'!N33</f>
        <v>18</v>
      </c>
      <c r="O63" s="69">
        <f>'PMD Breakdown Entering'!O33</f>
        <v>4</v>
      </c>
      <c r="P63" s="69">
        <f>'PMD Breakdown Entering'!P33</f>
        <v>7</v>
      </c>
      <c r="Q63" s="69">
        <f>'PMD Breakdown Entering'!Q33</f>
        <v>11</v>
      </c>
      <c r="R63" s="69">
        <f>'PMD Breakdown Entering'!R33</f>
        <v>1</v>
      </c>
      <c r="S63" s="73">
        <f t="shared" si="13"/>
        <v>252</v>
      </c>
      <c r="T63" s="293"/>
      <c r="U63" s="293"/>
      <c r="V63" s="293"/>
      <c r="W63" s="293"/>
      <c r="X63" s="293"/>
      <c r="Y63" s="293"/>
    </row>
    <row r="64" spans="1:25" ht="12" customHeight="1">
      <c r="A64" s="352"/>
      <c r="B64" s="86" t="s">
        <v>165</v>
      </c>
      <c r="C64" s="87">
        <f>SUM('Entering 1'!D94:D95)</f>
        <v>0</v>
      </c>
      <c r="D64" s="88">
        <f>SUM('Entering 1'!E94:E95)</f>
        <v>3</v>
      </c>
      <c r="E64" s="88">
        <f>SUM('Entering 1'!F94:F95)</f>
        <v>7</v>
      </c>
      <c r="F64" s="88">
        <f>SUM('Entering 1'!G94:G95)</f>
        <v>1</v>
      </c>
      <c r="G64" s="88">
        <f>SUM('Entering 1'!H94:H95)</f>
        <v>7</v>
      </c>
      <c r="H64" s="88">
        <f>SUM('Entering 1'!I94:I95)</f>
        <v>4</v>
      </c>
      <c r="I64" s="88">
        <f>SUM('Entering 1'!J94:J95)</f>
        <v>2</v>
      </c>
      <c r="J64" s="88">
        <f>SUM('Entering 1'!K94:K95)</f>
        <v>3</v>
      </c>
      <c r="K64" s="88">
        <f>SUM('Entering 1'!L94:L95)</f>
        <v>3</v>
      </c>
      <c r="L64" s="88">
        <f>SUM('Entering 1'!M94:M95)</f>
        <v>1</v>
      </c>
      <c r="M64" s="88">
        <f>SUM('Entering 1'!N94:N95)</f>
        <v>0</v>
      </c>
      <c r="N64" s="88">
        <f>SUM('Entering 1'!O94:O95)</f>
        <v>3</v>
      </c>
      <c r="O64" s="88">
        <f>SUM('Entering 1'!P94:P95)</f>
        <v>1</v>
      </c>
      <c r="P64" s="88">
        <f>SUM('Entering 1'!Q94:Q95)</f>
        <v>0</v>
      </c>
      <c r="Q64" s="88">
        <f>SUM('Entering 1'!R94:R95)</f>
        <v>1</v>
      </c>
      <c r="R64" s="88">
        <f>SUM('Entering 1'!S94:S95)</f>
        <v>1</v>
      </c>
      <c r="S64" s="75">
        <f t="shared" si="13"/>
        <v>37</v>
      </c>
      <c r="T64" s="293"/>
      <c r="U64" s="293"/>
      <c r="V64" s="293"/>
      <c r="W64" s="293"/>
      <c r="X64" s="293"/>
      <c r="Y64" s="293"/>
    </row>
    <row r="65" spans="1:25" ht="12" customHeight="1">
      <c r="A65" s="352"/>
      <c r="B65" s="86" t="s">
        <v>166</v>
      </c>
      <c r="C65" s="87">
        <f>('Entering 1'!D94)+('Entering 1'!D95*2)</f>
        <v>0</v>
      </c>
      <c r="D65" s="88">
        <f>('Entering 1'!E94)+('Entering 1'!E95*2)</f>
        <v>3</v>
      </c>
      <c r="E65" s="88">
        <f>('Entering 1'!F94)+('Entering 1'!F95*2)</f>
        <v>7</v>
      </c>
      <c r="F65" s="88">
        <f>('Entering 1'!G94)+('Entering 1'!G95*2)</f>
        <v>1</v>
      </c>
      <c r="G65" s="88">
        <f>('Entering 1'!H94)+('Entering 1'!H95*2)</f>
        <v>7</v>
      </c>
      <c r="H65" s="88">
        <f>('Entering 1'!I94)+('Entering 1'!I95*2)</f>
        <v>4</v>
      </c>
      <c r="I65" s="88">
        <f>('Entering 1'!J94)+('Entering 1'!J95*2)</f>
        <v>2</v>
      </c>
      <c r="J65" s="88">
        <f>('Entering 1'!K94)+('Entering 1'!K95*2)</f>
        <v>3</v>
      </c>
      <c r="K65" s="88">
        <f>('Entering 1'!L94)+('Entering 1'!L95*2)</f>
        <v>3</v>
      </c>
      <c r="L65" s="88">
        <f>('Entering 1'!M94)+('Entering 1'!M95*2)</f>
        <v>1</v>
      </c>
      <c r="M65" s="88">
        <f>('Entering 1'!N94)+('Entering 1'!N95*2)</f>
        <v>0</v>
      </c>
      <c r="N65" s="88">
        <f>('Entering 1'!O94)+('Entering 1'!O95*2)</f>
        <v>3</v>
      </c>
      <c r="O65" s="88">
        <f>('Entering 1'!P94)+('Entering 1'!P95*2)</f>
        <v>1</v>
      </c>
      <c r="P65" s="88">
        <f>('Entering 1'!Q94)+('Entering 1'!Q95*2)</f>
        <v>0</v>
      </c>
      <c r="Q65" s="88">
        <f>('Entering 1'!R94)+('Entering 1'!R95*2)</f>
        <v>1</v>
      </c>
      <c r="R65" s="88">
        <f>('Entering 1'!S94)+('Entering 1'!S95*2)</f>
        <v>1</v>
      </c>
      <c r="S65" s="75">
        <f t="shared" si="13"/>
        <v>37</v>
      </c>
      <c r="T65" s="293"/>
      <c r="U65" s="293"/>
      <c r="V65" s="293"/>
      <c r="W65" s="293"/>
      <c r="X65" s="293"/>
      <c r="Y65" s="293"/>
    </row>
    <row r="66" spans="1:25" ht="12" customHeight="1">
      <c r="A66" s="352"/>
      <c r="B66" s="65" t="s">
        <v>167</v>
      </c>
      <c r="C66" s="85">
        <f>SUM('Entering 1'!D96:D97)</f>
        <v>0</v>
      </c>
      <c r="D66" s="293">
        <f>SUM('Entering 1'!E96:E97)</f>
        <v>0</v>
      </c>
      <c r="E66" s="293">
        <f>SUM('Entering 1'!F96:F97)</f>
        <v>1</v>
      </c>
      <c r="F66" s="293">
        <f>SUM('Entering 1'!G96:G97)</f>
        <v>0</v>
      </c>
      <c r="G66" s="293">
        <f>SUM('Entering 1'!H96:H97)</f>
        <v>0</v>
      </c>
      <c r="H66" s="293">
        <f>SUM('Entering 1'!I96:I97)</f>
        <v>0</v>
      </c>
      <c r="I66" s="293">
        <f>SUM('Entering 1'!J96:J97)</f>
        <v>1</v>
      </c>
      <c r="J66" s="293">
        <f>SUM('Entering 1'!K96:K97)</f>
        <v>0</v>
      </c>
      <c r="K66" s="293">
        <f>SUM('Entering 1'!L96:L97)</f>
        <v>0</v>
      </c>
      <c r="L66" s="293">
        <f>SUM('Entering 1'!M96:M97)</f>
        <v>0</v>
      </c>
      <c r="M66" s="293">
        <f>SUM('Entering 1'!N96:N97)</f>
        <v>0</v>
      </c>
      <c r="N66" s="293">
        <f>SUM('Entering 1'!O96:O97)</f>
        <v>0</v>
      </c>
      <c r="O66" s="293">
        <f>SUM('Entering 1'!P96:P97)</f>
        <v>0</v>
      </c>
      <c r="P66" s="293">
        <f>SUM('Entering 1'!Q96:Q97)</f>
        <v>0</v>
      </c>
      <c r="Q66" s="293">
        <f>SUM('Entering 1'!R96:R97)</f>
        <v>0</v>
      </c>
      <c r="R66" s="293">
        <f>SUM('Entering 1'!S96:S97)</f>
        <v>0</v>
      </c>
      <c r="S66" s="73">
        <f t="shared" si="13"/>
        <v>2</v>
      </c>
      <c r="T66" s="293"/>
      <c r="U66" s="293"/>
      <c r="V66" s="293"/>
      <c r="W66" s="293"/>
      <c r="X66" s="293"/>
      <c r="Y66" s="293"/>
    </row>
    <row r="67" spans="1:25" ht="12" customHeight="1">
      <c r="A67" s="352"/>
      <c r="B67" s="65" t="s">
        <v>168</v>
      </c>
      <c r="C67" s="85">
        <f>('Entering 1'!D96)+('Entering 1'!D97*2)</f>
        <v>0</v>
      </c>
      <c r="D67" s="293">
        <f>('Entering 1'!E96)+('Entering 1'!E97*2)</f>
        <v>0</v>
      </c>
      <c r="E67" s="293">
        <f>('Entering 1'!F96)+('Entering 1'!F97*2)</f>
        <v>1</v>
      </c>
      <c r="F67" s="293">
        <f>('Entering 1'!G96)+('Entering 1'!G97*2)</f>
        <v>0</v>
      </c>
      <c r="G67" s="293">
        <f>('Entering 1'!H96)+('Entering 1'!H97*2)</f>
        <v>0</v>
      </c>
      <c r="H67" s="293">
        <f>('Entering 1'!I96)+('Entering 1'!I97*2)</f>
        <v>0</v>
      </c>
      <c r="I67" s="293">
        <f>('Entering 1'!J96)+('Entering 1'!J97*2)</f>
        <v>1</v>
      </c>
      <c r="J67" s="293">
        <f>('Entering 1'!K96)+('Entering 1'!K97*2)</f>
        <v>0</v>
      </c>
      <c r="K67" s="293">
        <f>('Entering 1'!L96)+('Entering 1'!L97*2)</f>
        <v>0</v>
      </c>
      <c r="L67" s="293">
        <f>('Entering 1'!M96)+('Entering 1'!M97*2)</f>
        <v>0</v>
      </c>
      <c r="M67" s="293">
        <f>('Entering 1'!N96)+('Entering 1'!N97*2)</f>
        <v>0</v>
      </c>
      <c r="N67" s="293">
        <f>('Entering 1'!O96)+('Entering 1'!O97*2)</f>
        <v>0</v>
      </c>
      <c r="O67" s="293">
        <f>('Entering 1'!P96)+('Entering 1'!P97*2)</f>
        <v>0</v>
      </c>
      <c r="P67" s="293">
        <f>('Entering 1'!Q96)+('Entering 1'!Q97*2)</f>
        <v>0</v>
      </c>
      <c r="Q67" s="293">
        <f>('Entering 1'!R96)+('Entering 1'!R97*2)</f>
        <v>0</v>
      </c>
      <c r="R67" s="293">
        <f>('Entering 1'!S96)+('Entering 1'!S97*2)</f>
        <v>0</v>
      </c>
      <c r="S67" s="73">
        <f t="shared" si="13"/>
        <v>2</v>
      </c>
      <c r="T67" s="293"/>
      <c r="U67" s="293"/>
      <c r="V67" s="293"/>
      <c r="W67" s="293"/>
      <c r="X67" s="293"/>
      <c r="Y67" s="293"/>
    </row>
    <row r="68" spans="1:25" ht="12" customHeight="1">
      <c r="A68" s="352"/>
      <c r="B68" s="86" t="s">
        <v>7</v>
      </c>
      <c r="C68" s="87">
        <f>'Entering 1'!D98</f>
        <v>40</v>
      </c>
      <c r="D68" s="88">
        <f>'Entering 1'!E98</f>
        <v>37</v>
      </c>
      <c r="E68" s="88">
        <f>'Entering 1'!F98</f>
        <v>50</v>
      </c>
      <c r="F68" s="88">
        <f>'Entering 1'!G98</f>
        <v>29</v>
      </c>
      <c r="G68" s="88">
        <f>'Entering 1'!H98</f>
        <v>34</v>
      </c>
      <c r="H68" s="88">
        <f>'Entering 1'!I98</f>
        <v>32</v>
      </c>
      <c r="I68" s="88">
        <f>'Entering 1'!J98</f>
        <v>52</v>
      </c>
      <c r="J68" s="88">
        <f>'Entering 1'!K98</f>
        <v>44</v>
      </c>
      <c r="K68" s="88">
        <f>'Entering 1'!L98</f>
        <v>36</v>
      </c>
      <c r="L68" s="88">
        <f>'Entering 1'!M98</f>
        <v>22</v>
      </c>
      <c r="M68" s="88">
        <f>'Entering 1'!N98</f>
        <v>43</v>
      </c>
      <c r="N68" s="88">
        <f>'Entering 1'!O98</f>
        <v>47</v>
      </c>
      <c r="O68" s="88">
        <f>'Entering 1'!P98</f>
        <v>43</v>
      </c>
      <c r="P68" s="88">
        <f>'Entering 1'!Q98</f>
        <v>31</v>
      </c>
      <c r="Q68" s="88">
        <f>'Entering 1'!R98</f>
        <v>19</v>
      </c>
      <c r="R68" s="88">
        <f>'Entering 1'!S98</f>
        <v>18</v>
      </c>
      <c r="S68" s="75">
        <f t="shared" si="13"/>
        <v>577</v>
      </c>
      <c r="T68" s="293"/>
      <c r="U68" s="293"/>
      <c r="V68" s="293"/>
      <c r="W68" s="293"/>
      <c r="X68" s="293"/>
      <c r="Y68" s="293"/>
    </row>
    <row r="69" spans="1:25" ht="12" customHeight="1">
      <c r="A69" s="352"/>
      <c r="B69" s="86" t="s">
        <v>169</v>
      </c>
      <c r="C69" s="87">
        <f>'Carpool Breakdown Entering'!C68</f>
        <v>0</v>
      </c>
      <c r="D69" s="88">
        <f>'Carpool Breakdown Entering'!D68</f>
        <v>3</v>
      </c>
      <c r="E69" s="88">
        <f>'Carpool Breakdown Entering'!E68</f>
        <v>0</v>
      </c>
      <c r="F69" s="88">
        <f>'Carpool Breakdown Entering'!F68</f>
        <v>0</v>
      </c>
      <c r="G69" s="88">
        <f>'Carpool Breakdown Entering'!G68</f>
        <v>0</v>
      </c>
      <c r="H69" s="88">
        <f>'Carpool Breakdown Entering'!H68</f>
        <v>5</v>
      </c>
      <c r="I69" s="88">
        <f>'Carpool Breakdown Entering'!I68</f>
        <v>10</v>
      </c>
      <c r="J69" s="88">
        <f>'Carpool Breakdown Entering'!J68</f>
        <v>6</v>
      </c>
      <c r="K69" s="88">
        <f>'Carpool Breakdown Entering'!K68</f>
        <v>13</v>
      </c>
      <c r="L69" s="88">
        <f>'Carpool Breakdown Entering'!L68</f>
        <v>14</v>
      </c>
      <c r="M69" s="88">
        <f>'Carpool Breakdown Entering'!M68</f>
        <v>21</v>
      </c>
      <c r="N69" s="88">
        <f>'Carpool Breakdown Entering'!N68</f>
        <v>10</v>
      </c>
      <c r="O69" s="88">
        <f>'Carpool Breakdown Entering'!O68</f>
        <v>13</v>
      </c>
      <c r="P69" s="88">
        <f>'Carpool Breakdown Entering'!P68</f>
        <v>9</v>
      </c>
      <c r="Q69" s="88">
        <f>'Carpool Breakdown Entering'!Q68</f>
        <v>3</v>
      </c>
      <c r="R69" s="88">
        <f>'Carpool Breakdown Entering'!R68</f>
        <v>4</v>
      </c>
      <c r="S69" s="75">
        <f t="shared" si="13"/>
        <v>111</v>
      </c>
      <c r="T69" s="293"/>
      <c r="U69" s="293"/>
      <c r="V69" s="293"/>
      <c r="W69" s="293"/>
      <c r="X69" s="293"/>
      <c r="Y69" s="293"/>
    </row>
    <row r="70" spans="1:25" ht="12" customHeight="1">
      <c r="A70" s="352"/>
      <c r="B70" s="86" t="s">
        <v>35</v>
      </c>
      <c r="C70" s="87">
        <f>'Carpool Breakdown Entering'!C69</f>
        <v>0</v>
      </c>
      <c r="D70" s="88">
        <f>'Carpool Breakdown Entering'!D69</f>
        <v>6</v>
      </c>
      <c r="E70" s="88">
        <f>'Carpool Breakdown Entering'!E69</f>
        <v>0</v>
      </c>
      <c r="F70" s="88">
        <f>'Carpool Breakdown Entering'!F69</f>
        <v>0</v>
      </c>
      <c r="G70" s="88">
        <f>'Carpool Breakdown Entering'!G69</f>
        <v>0</v>
      </c>
      <c r="H70" s="88">
        <f>'Carpool Breakdown Entering'!H69</f>
        <v>10</v>
      </c>
      <c r="I70" s="88">
        <f>'Carpool Breakdown Entering'!I69</f>
        <v>20</v>
      </c>
      <c r="J70" s="88">
        <f>'Carpool Breakdown Entering'!J69</f>
        <v>13</v>
      </c>
      <c r="K70" s="88">
        <f>'Carpool Breakdown Entering'!K69</f>
        <v>26</v>
      </c>
      <c r="L70" s="88">
        <f>'Carpool Breakdown Entering'!L69</f>
        <v>33</v>
      </c>
      <c r="M70" s="88">
        <f>'Carpool Breakdown Entering'!M69</f>
        <v>43</v>
      </c>
      <c r="N70" s="88">
        <f>'Carpool Breakdown Entering'!N69</f>
        <v>20</v>
      </c>
      <c r="O70" s="88">
        <f>'Carpool Breakdown Entering'!O69</f>
        <v>28</v>
      </c>
      <c r="P70" s="88">
        <f>'Carpool Breakdown Entering'!P69</f>
        <v>18</v>
      </c>
      <c r="Q70" s="88">
        <f>'Carpool Breakdown Entering'!Q69</f>
        <v>6</v>
      </c>
      <c r="R70" s="88">
        <f>'Carpool Breakdown Entering'!R69</f>
        <v>8</v>
      </c>
      <c r="S70" s="75">
        <f t="shared" si="13"/>
        <v>231</v>
      </c>
      <c r="T70" s="293"/>
      <c r="U70" s="293"/>
      <c r="V70" s="293"/>
      <c r="W70" s="293"/>
      <c r="X70" s="293"/>
      <c r="Y70" s="293"/>
    </row>
    <row r="71" spans="1:25" ht="12" customHeight="1">
      <c r="A71" s="352"/>
      <c r="B71" s="86" t="s">
        <v>170</v>
      </c>
      <c r="C71" s="87">
        <f t="shared" ref="C71:R71" si="17">SUM(C68:C69)</f>
        <v>40</v>
      </c>
      <c r="D71" s="88">
        <f t="shared" si="17"/>
        <v>40</v>
      </c>
      <c r="E71" s="88">
        <f t="shared" si="17"/>
        <v>50</v>
      </c>
      <c r="F71" s="88">
        <f t="shared" si="17"/>
        <v>29</v>
      </c>
      <c r="G71" s="88">
        <f t="shared" si="17"/>
        <v>34</v>
      </c>
      <c r="H71" s="88">
        <f t="shared" si="17"/>
        <v>37</v>
      </c>
      <c r="I71" s="88">
        <f t="shared" si="17"/>
        <v>62</v>
      </c>
      <c r="J71" s="88">
        <f t="shared" si="17"/>
        <v>50</v>
      </c>
      <c r="K71" s="88">
        <f t="shared" si="17"/>
        <v>49</v>
      </c>
      <c r="L71" s="88">
        <f t="shared" si="17"/>
        <v>36</v>
      </c>
      <c r="M71" s="88">
        <f t="shared" si="17"/>
        <v>64</v>
      </c>
      <c r="N71" s="88">
        <f t="shared" si="17"/>
        <v>57</v>
      </c>
      <c r="O71" s="88">
        <f t="shared" si="17"/>
        <v>56</v>
      </c>
      <c r="P71" s="88">
        <f t="shared" si="17"/>
        <v>40</v>
      </c>
      <c r="Q71" s="88">
        <f t="shared" si="17"/>
        <v>22</v>
      </c>
      <c r="R71" s="88">
        <f t="shared" si="17"/>
        <v>22</v>
      </c>
      <c r="S71" s="75">
        <f t="shared" si="13"/>
        <v>688</v>
      </c>
      <c r="T71" s="293"/>
      <c r="U71" s="293"/>
      <c r="V71" s="293"/>
      <c r="W71" s="293"/>
      <c r="X71" s="293"/>
      <c r="Y71" s="293"/>
    </row>
    <row r="72" spans="1:25" ht="12" customHeight="1">
      <c r="A72" s="352"/>
      <c r="B72" s="86" t="s">
        <v>171</v>
      </c>
      <c r="C72" s="87">
        <f t="shared" ref="C72:R72" si="18">SUM(C68,C70)</f>
        <v>40</v>
      </c>
      <c r="D72" s="88">
        <f t="shared" si="18"/>
        <v>43</v>
      </c>
      <c r="E72" s="88">
        <f t="shared" si="18"/>
        <v>50</v>
      </c>
      <c r="F72" s="88">
        <f t="shared" si="18"/>
        <v>29</v>
      </c>
      <c r="G72" s="88">
        <f t="shared" si="18"/>
        <v>34</v>
      </c>
      <c r="H72" s="88">
        <f t="shared" si="18"/>
        <v>42</v>
      </c>
      <c r="I72" s="88">
        <f t="shared" si="18"/>
        <v>72</v>
      </c>
      <c r="J72" s="88">
        <f t="shared" si="18"/>
        <v>57</v>
      </c>
      <c r="K72" s="88">
        <f t="shared" si="18"/>
        <v>62</v>
      </c>
      <c r="L72" s="88">
        <f t="shared" si="18"/>
        <v>55</v>
      </c>
      <c r="M72" s="88">
        <f t="shared" si="18"/>
        <v>86</v>
      </c>
      <c r="N72" s="88">
        <f t="shared" si="18"/>
        <v>67</v>
      </c>
      <c r="O72" s="88">
        <f t="shared" si="18"/>
        <v>71</v>
      </c>
      <c r="P72" s="88">
        <f t="shared" si="18"/>
        <v>49</v>
      </c>
      <c r="Q72" s="88">
        <f t="shared" si="18"/>
        <v>25</v>
      </c>
      <c r="R72" s="104">
        <f t="shared" si="18"/>
        <v>26</v>
      </c>
      <c r="S72" s="75">
        <f t="shared" si="13"/>
        <v>808</v>
      </c>
      <c r="T72" s="293"/>
      <c r="U72" s="293"/>
      <c r="V72" s="293"/>
      <c r="W72" s="293"/>
      <c r="X72" s="293"/>
      <c r="Y72" s="293"/>
    </row>
    <row r="73" spans="1:25" ht="12" customHeight="1">
      <c r="A73" s="352"/>
      <c r="B73" s="65" t="s">
        <v>172</v>
      </c>
      <c r="C73" s="85"/>
      <c r="D73" s="293"/>
      <c r="E73" s="293"/>
      <c r="F73" s="293"/>
      <c r="G73" s="293"/>
      <c r="H73" s="293"/>
      <c r="I73" s="293"/>
      <c r="J73" s="293"/>
      <c r="K73" s="293"/>
      <c r="L73" s="293"/>
      <c r="M73" s="293"/>
      <c r="N73" s="293"/>
      <c r="O73" s="293"/>
      <c r="P73" s="293"/>
      <c r="Q73" s="293"/>
      <c r="R73" s="293"/>
      <c r="S73" s="73"/>
      <c r="T73" s="293"/>
      <c r="U73" s="293"/>
      <c r="V73" s="293"/>
      <c r="W73" s="293"/>
      <c r="X73" s="293"/>
      <c r="Y73" s="293"/>
    </row>
    <row r="74" spans="1:25" ht="12" customHeight="1">
      <c r="A74" s="352"/>
      <c r="B74" s="65" t="s">
        <v>173</v>
      </c>
      <c r="C74" s="85"/>
      <c r="D74" s="293"/>
      <c r="E74" s="293"/>
      <c r="F74" s="293"/>
      <c r="G74" s="293"/>
      <c r="H74" s="293"/>
      <c r="I74" s="293"/>
      <c r="J74" s="293"/>
      <c r="K74" s="293"/>
      <c r="L74" s="293"/>
      <c r="M74" s="293"/>
      <c r="N74" s="293"/>
      <c r="O74" s="293"/>
      <c r="P74" s="293"/>
      <c r="Q74" s="293"/>
      <c r="R74" s="293"/>
      <c r="S74" s="73"/>
      <c r="T74" s="293"/>
      <c r="U74" s="293"/>
      <c r="V74" s="293"/>
      <c r="W74" s="293"/>
      <c r="X74" s="293"/>
      <c r="Y74" s="293"/>
    </row>
    <row r="75" spans="1:25" ht="12" customHeight="1">
      <c r="A75" s="352"/>
      <c r="B75" s="86" t="s">
        <v>174</v>
      </c>
      <c r="C75" s="87"/>
      <c r="D75" s="88"/>
      <c r="E75" s="88"/>
      <c r="F75" s="88"/>
      <c r="G75" s="88"/>
      <c r="H75" s="88"/>
      <c r="I75" s="88"/>
      <c r="J75" s="88"/>
      <c r="K75" s="88"/>
      <c r="L75" s="88"/>
      <c r="M75" s="88"/>
      <c r="N75" s="88"/>
      <c r="O75" s="88"/>
      <c r="P75" s="88"/>
      <c r="Q75" s="88"/>
      <c r="R75" s="88"/>
      <c r="S75" s="75">
        <f t="shared" si="13"/>
        <v>0</v>
      </c>
      <c r="T75" s="293"/>
      <c r="U75" s="293"/>
      <c r="V75" s="293"/>
      <c r="W75" s="293"/>
      <c r="X75" s="293"/>
      <c r="Y75" s="293"/>
    </row>
    <row r="76" spans="1:25" ht="12" customHeight="1">
      <c r="A76" s="352"/>
      <c r="B76" s="86" t="s">
        <v>175</v>
      </c>
      <c r="C76" s="87"/>
      <c r="D76" s="88"/>
      <c r="E76" s="88"/>
      <c r="F76" s="88"/>
      <c r="G76" s="88"/>
      <c r="H76" s="88"/>
      <c r="I76" s="88"/>
      <c r="J76" s="88"/>
      <c r="K76" s="88"/>
      <c r="L76" s="88"/>
      <c r="M76" s="88"/>
      <c r="N76" s="88"/>
      <c r="O76" s="88"/>
      <c r="P76" s="88"/>
      <c r="Q76" s="88"/>
      <c r="R76" s="88"/>
      <c r="S76" s="75">
        <f t="shared" si="13"/>
        <v>0</v>
      </c>
      <c r="T76" s="293"/>
      <c r="U76" s="293"/>
      <c r="V76" s="293"/>
      <c r="W76" s="293"/>
      <c r="X76" s="293"/>
      <c r="Y76" s="293"/>
    </row>
    <row r="77" spans="1:25" ht="12" customHeight="1">
      <c r="A77" s="352"/>
      <c r="B77" s="63" t="s">
        <v>176</v>
      </c>
      <c r="C77" s="85"/>
      <c r="D77" s="293"/>
      <c r="E77" s="293"/>
      <c r="F77" s="293"/>
      <c r="G77" s="293"/>
      <c r="H77" s="293"/>
      <c r="I77" s="293"/>
      <c r="J77" s="293"/>
      <c r="K77" s="293"/>
      <c r="L77" s="293"/>
      <c r="M77" s="293"/>
      <c r="N77" s="293"/>
      <c r="O77" s="293"/>
      <c r="P77" s="293"/>
      <c r="Q77" s="293"/>
      <c r="R77" s="105"/>
      <c r="S77" s="105">
        <f t="shared" si="13"/>
        <v>0</v>
      </c>
      <c r="T77" s="293"/>
      <c r="U77" s="293"/>
      <c r="V77" s="293"/>
      <c r="W77" s="293"/>
      <c r="X77" s="293"/>
      <c r="Y77" s="293"/>
    </row>
    <row r="78" spans="1:25" ht="12" customHeight="1">
      <c r="A78" s="352"/>
      <c r="B78" s="65" t="s">
        <v>177</v>
      </c>
      <c r="C78" s="89">
        <f>SUM('By Bus Stop Arriving'!D56,'By Bus Stop Arriving'!D58,'By Bus Stop Arriving'!D64,'By Bus Stop Arriving'!D66)</f>
        <v>2</v>
      </c>
      <c r="D78" s="35">
        <f>SUM('By Bus Stop Arriving'!E56,'By Bus Stop Arriving'!E58,'By Bus Stop Arriving'!E64,'By Bus Stop Arriving'!E66)</f>
        <v>5</v>
      </c>
      <c r="E78" s="35">
        <f>SUM('By Bus Stop Arriving'!F56,'By Bus Stop Arriving'!F58,'By Bus Stop Arriving'!F64,'By Bus Stop Arriving'!F66)</f>
        <v>3</v>
      </c>
      <c r="F78" s="35">
        <f>SUM('By Bus Stop Arriving'!G56,'By Bus Stop Arriving'!G58,'By Bus Stop Arriving'!G64,'By Bus Stop Arriving'!G66)</f>
        <v>2</v>
      </c>
      <c r="G78" s="35">
        <f>SUM('By Bus Stop Arriving'!H56,'By Bus Stop Arriving'!H58,'By Bus Stop Arriving'!H64,'By Bus Stop Arriving'!H66)</f>
        <v>1</v>
      </c>
      <c r="H78" s="35">
        <f>SUM('By Bus Stop Arriving'!I56,'By Bus Stop Arriving'!I58,'By Bus Stop Arriving'!I64,'By Bus Stop Arriving'!I66)</f>
        <v>1</v>
      </c>
      <c r="I78" s="35">
        <f>SUM('By Bus Stop Arriving'!J56,'By Bus Stop Arriving'!J58,'By Bus Stop Arriving'!J64,'By Bus Stop Arriving'!J66)</f>
        <v>1</v>
      </c>
      <c r="J78" s="35">
        <f>SUM('By Bus Stop Arriving'!K56,'By Bus Stop Arriving'!K58,'By Bus Stop Arriving'!K64,'By Bus Stop Arriving'!K66)</f>
        <v>4</v>
      </c>
      <c r="K78" s="35">
        <f>SUM('By Bus Stop Arriving'!L56,'By Bus Stop Arriving'!L58,'By Bus Stop Arriving'!L64,'By Bus Stop Arriving'!L66)</f>
        <v>4</v>
      </c>
      <c r="L78" s="35">
        <f>SUM('By Bus Stop Arriving'!M56,'By Bus Stop Arriving'!M58,'By Bus Stop Arriving'!M64,'By Bus Stop Arriving'!M66)</f>
        <v>6</v>
      </c>
      <c r="M78" s="35">
        <f>SUM('By Bus Stop Arriving'!N56,'By Bus Stop Arriving'!N58,'By Bus Stop Arriving'!N64,'By Bus Stop Arriving'!N66)</f>
        <v>3</v>
      </c>
      <c r="N78" s="35">
        <f>SUM('By Bus Stop Arriving'!O56,'By Bus Stop Arriving'!O58,'By Bus Stop Arriving'!O64,'By Bus Stop Arriving'!O66)</f>
        <v>6</v>
      </c>
      <c r="O78" s="35">
        <f>SUM('By Bus Stop Arriving'!P56,'By Bus Stop Arriving'!P58,'By Bus Stop Arriving'!P64,'By Bus Stop Arriving'!P66)</f>
        <v>1</v>
      </c>
      <c r="P78" s="35">
        <f>SUM('By Bus Stop Arriving'!Q56,'By Bus Stop Arriving'!Q58,'By Bus Stop Arriving'!Q64,'By Bus Stop Arriving'!Q66)</f>
        <v>0</v>
      </c>
      <c r="Q78" s="35">
        <f>SUM('By Bus Stop Arriving'!R56,'By Bus Stop Arriving'!R58,'By Bus Stop Arriving'!R64,'By Bus Stop Arriving'!R66)</f>
        <v>1</v>
      </c>
      <c r="R78" s="35">
        <f>SUM('By Bus Stop Arriving'!S56,'By Bus Stop Arriving'!S58,'By Bus Stop Arriving'!S64,'By Bus Stop Arriving'!S66)</f>
        <v>1</v>
      </c>
      <c r="S78" s="90">
        <f t="shared" si="13"/>
        <v>41</v>
      </c>
      <c r="T78" s="293"/>
      <c r="U78" s="293"/>
      <c r="V78" s="293"/>
      <c r="W78" s="293"/>
      <c r="X78" s="293"/>
      <c r="Y78" s="293"/>
    </row>
    <row r="79" spans="1:25" ht="12" customHeight="1">
      <c r="A79" s="352"/>
      <c r="B79" s="8" t="s">
        <v>3</v>
      </c>
      <c r="C79" s="91">
        <f t="shared" ref="C79:R79" si="19">SUM(C64,C66,C71,C73,C75,C77)</f>
        <v>40</v>
      </c>
      <c r="D79" s="92">
        <f t="shared" si="19"/>
        <v>43</v>
      </c>
      <c r="E79" s="92">
        <f t="shared" si="19"/>
        <v>58</v>
      </c>
      <c r="F79" s="92">
        <f t="shared" si="19"/>
        <v>30</v>
      </c>
      <c r="G79" s="92">
        <f t="shared" si="19"/>
        <v>41</v>
      </c>
      <c r="H79" s="92">
        <f t="shared" si="19"/>
        <v>41</v>
      </c>
      <c r="I79" s="92">
        <f t="shared" si="19"/>
        <v>65</v>
      </c>
      <c r="J79" s="92">
        <f t="shared" si="19"/>
        <v>53</v>
      </c>
      <c r="K79" s="92">
        <f t="shared" si="19"/>
        <v>52</v>
      </c>
      <c r="L79" s="92">
        <f t="shared" si="19"/>
        <v>37</v>
      </c>
      <c r="M79" s="92">
        <f t="shared" si="19"/>
        <v>64</v>
      </c>
      <c r="N79" s="92">
        <f t="shared" si="19"/>
        <v>60</v>
      </c>
      <c r="O79" s="92">
        <f t="shared" si="19"/>
        <v>57</v>
      </c>
      <c r="P79" s="92">
        <f t="shared" si="19"/>
        <v>40</v>
      </c>
      <c r="Q79" s="92">
        <f t="shared" si="19"/>
        <v>23</v>
      </c>
      <c r="R79" s="92">
        <f t="shared" si="19"/>
        <v>23</v>
      </c>
      <c r="S79" s="9">
        <f t="shared" si="13"/>
        <v>727</v>
      </c>
      <c r="T79" s="293"/>
      <c r="U79" s="293"/>
      <c r="V79" s="293"/>
      <c r="W79" s="293"/>
      <c r="X79" s="293"/>
      <c r="Y79" s="293"/>
    </row>
    <row r="80" spans="1:25" ht="12" customHeight="1">
      <c r="A80" s="352"/>
      <c r="B80" s="10" t="s">
        <v>178</v>
      </c>
      <c r="C80" s="93">
        <f t="shared" ref="C80:R80" si="20">SUM(C63,C65,C67,C72,C74,C76,C78)</f>
        <v>47</v>
      </c>
      <c r="D80" s="94">
        <f t="shared" si="20"/>
        <v>68</v>
      </c>
      <c r="E80" s="94">
        <f t="shared" si="20"/>
        <v>76</v>
      </c>
      <c r="F80" s="94">
        <f t="shared" si="20"/>
        <v>53</v>
      </c>
      <c r="G80" s="94">
        <f t="shared" si="20"/>
        <v>65</v>
      </c>
      <c r="H80" s="94">
        <f t="shared" si="20"/>
        <v>68</v>
      </c>
      <c r="I80" s="94">
        <f t="shared" si="20"/>
        <v>98</v>
      </c>
      <c r="J80" s="94">
        <f t="shared" si="20"/>
        <v>84</v>
      </c>
      <c r="K80" s="94">
        <f t="shared" si="20"/>
        <v>95</v>
      </c>
      <c r="L80" s="94">
        <f t="shared" si="20"/>
        <v>83</v>
      </c>
      <c r="M80" s="94">
        <f t="shared" si="20"/>
        <v>109</v>
      </c>
      <c r="N80" s="94">
        <f t="shared" si="20"/>
        <v>94</v>
      </c>
      <c r="O80" s="94">
        <f t="shared" si="20"/>
        <v>77</v>
      </c>
      <c r="P80" s="94">
        <f t="shared" si="20"/>
        <v>56</v>
      </c>
      <c r="Q80" s="94">
        <f t="shared" si="20"/>
        <v>38</v>
      </c>
      <c r="R80" s="94">
        <f t="shared" si="20"/>
        <v>29</v>
      </c>
      <c r="S80" s="11">
        <f t="shared" si="13"/>
        <v>1140</v>
      </c>
      <c r="T80" s="293"/>
      <c r="U80" s="293"/>
      <c r="V80" s="293"/>
      <c r="W80" s="293"/>
      <c r="X80" s="293"/>
      <c r="Y80" s="293"/>
    </row>
    <row r="81" spans="1:25" ht="12" customHeight="1">
      <c r="A81" s="352"/>
      <c r="B81" s="65" t="s">
        <v>179</v>
      </c>
      <c r="C81" s="85">
        <f>SUM('Entering 1'!D111:D114)</f>
        <v>11</v>
      </c>
      <c r="D81" s="293">
        <f>SUM('Entering 1'!E111:E114)</f>
        <v>3</v>
      </c>
      <c r="E81" s="293">
        <f>SUM('Entering 1'!F111:F114)</f>
        <v>4</v>
      </c>
      <c r="F81" s="293">
        <f>SUM('Entering 1'!G111:G114)</f>
        <v>4</v>
      </c>
      <c r="G81" s="293">
        <f>SUM('Entering 1'!H111:H114)</f>
        <v>1</v>
      </c>
      <c r="H81" s="293">
        <f>SUM('Entering 1'!I111:I114)</f>
        <v>6</v>
      </c>
      <c r="I81" s="293">
        <f>SUM('Entering 1'!J111:J114)</f>
        <v>7</v>
      </c>
      <c r="J81" s="293">
        <f>SUM('Entering 1'!K111:K114)</f>
        <v>6</v>
      </c>
      <c r="K81" s="293">
        <f>SUM('Entering 1'!L111:L114)</f>
        <v>4</v>
      </c>
      <c r="L81" s="293">
        <f>SUM('Entering 1'!M111:M114)</f>
        <v>2</v>
      </c>
      <c r="M81" s="293">
        <f>SUM('Entering 1'!N111:N114)</f>
        <v>1</v>
      </c>
      <c r="N81" s="293">
        <f>SUM('Entering 1'!O111:O114)</f>
        <v>0</v>
      </c>
      <c r="O81" s="293">
        <f>SUM('Entering 1'!P111:P114)</f>
        <v>0</v>
      </c>
      <c r="P81" s="293">
        <f>SUM('Entering 1'!Q111:Q114)</f>
        <v>0</v>
      </c>
      <c r="Q81" s="293">
        <f>SUM('Entering 1'!R111:R114)</f>
        <v>1</v>
      </c>
      <c r="R81" s="293">
        <f>SUM('Entering 1'!S111:S114)</f>
        <v>0</v>
      </c>
      <c r="S81" s="73">
        <f t="shared" si="13"/>
        <v>50</v>
      </c>
      <c r="T81" s="293"/>
      <c r="U81" s="293"/>
      <c r="V81" s="293"/>
      <c r="W81" s="293"/>
      <c r="X81" s="293"/>
      <c r="Y81" s="293"/>
    </row>
    <row r="82" spans="1:25" ht="12" customHeight="1">
      <c r="A82" s="352"/>
      <c r="B82" s="65" t="s">
        <v>180</v>
      </c>
      <c r="C82" s="85">
        <f>('Entering 1'!D111)+('Entering 1'!D112*2)+('Entering 1'!D113*3)+('Entering 1'!D114*4)</f>
        <v>11</v>
      </c>
      <c r="D82" s="293">
        <f>('Entering 1'!E111)+('Entering 1'!E112*2)+('Entering 1'!E113*3)+('Entering 1'!E114*4)</f>
        <v>3</v>
      </c>
      <c r="E82" s="293">
        <f>('Entering 1'!F111)+('Entering 1'!F112*2)+('Entering 1'!F113*3)+('Entering 1'!F114*4)</f>
        <v>4</v>
      </c>
      <c r="F82" s="293">
        <f>('Entering 1'!G111)+('Entering 1'!G112*2)+('Entering 1'!G113*3)+('Entering 1'!G114*4)</f>
        <v>4</v>
      </c>
      <c r="G82" s="293">
        <f>('Entering 1'!H111)+('Entering 1'!H112*2)+('Entering 1'!H113*3)+('Entering 1'!H114*4)</f>
        <v>1</v>
      </c>
      <c r="H82" s="293">
        <f>('Entering 1'!I111)+('Entering 1'!I112*2)+('Entering 1'!I113*3)+('Entering 1'!I114*4)</f>
        <v>6</v>
      </c>
      <c r="I82" s="293">
        <f>('Entering 1'!J111)+('Entering 1'!J112*2)+('Entering 1'!J113*3)+('Entering 1'!J114*4)</f>
        <v>7</v>
      </c>
      <c r="J82" s="293">
        <f>('Entering 1'!K111)+('Entering 1'!K112*2)+('Entering 1'!K113*3)+('Entering 1'!K114*4)</f>
        <v>6</v>
      </c>
      <c r="K82" s="293">
        <f>('Entering 1'!L111)+('Entering 1'!L112*2)+('Entering 1'!L113*3)+('Entering 1'!L114*4)</f>
        <v>4</v>
      </c>
      <c r="L82" s="293">
        <f>('Entering 1'!M111)+('Entering 1'!M112*2)+('Entering 1'!M113*3)+('Entering 1'!M114*4)</f>
        <v>2</v>
      </c>
      <c r="M82" s="293">
        <f>('Entering 1'!N111)+('Entering 1'!N112*2)+('Entering 1'!N113*3)+('Entering 1'!N114*4)</f>
        <v>1</v>
      </c>
      <c r="N82" s="293">
        <f>('Entering 1'!O111)+('Entering 1'!O112*2)+('Entering 1'!O113*3)+('Entering 1'!O114*4)</f>
        <v>0</v>
      </c>
      <c r="O82" s="293">
        <f>('Entering 1'!P111)+('Entering 1'!P112*2)+('Entering 1'!P113*3)+('Entering 1'!P114*4)</f>
        <v>0</v>
      </c>
      <c r="P82" s="293">
        <f>('Entering 1'!Q111)+('Entering 1'!Q112*2)+('Entering 1'!Q113*3)+('Entering 1'!Q114*4)</f>
        <v>0</v>
      </c>
      <c r="Q82" s="293">
        <f>('Entering 1'!R111)+('Entering 1'!R112*2)+('Entering 1'!R113*3)+('Entering 1'!R114*4)</f>
        <v>1</v>
      </c>
      <c r="R82" s="293">
        <f>('Entering 1'!S111)+('Entering 1'!S112*2)+('Entering 1'!S113*3)+('Entering 1'!S114*4)</f>
        <v>0</v>
      </c>
      <c r="S82" s="73">
        <f t="shared" si="13"/>
        <v>50</v>
      </c>
      <c r="T82" s="293"/>
      <c r="U82" s="293"/>
      <c r="V82" s="293"/>
      <c r="W82" s="293"/>
      <c r="X82" s="293"/>
      <c r="Y82" s="293"/>
    </row>
    <row r="83" spans="1:25" ht="12" customHeight="1">
      <c r="A83" s="352"/>
      <c r="B83" s="86" t="s">
        <v>181</v>
      </c>
      <c r="C83" s="87">
        <f>SUM('Entering 1'!D119:D122)</f>
        <v>0</v>
      </c>
      <c r="D83" s="88">
        <f>SUM('Entering 1'!E119:E122)</f>
        <v>0</v>
      </c>
      <c r="E83" s="88">
        <f>SUM('Entering 1'!F119:F122)</f>
        <v>0</v>
      </c>
      <c r="F83" s="88">
        <f>SUM('Entering 1'!G119:G122)</f>
        <v>0</v>
      </c>
      <c r="G83" s="88">
        <f>SUM('Entering 1'!H119:H122)</f>
        <v>0</v>
      </c>
      <c r="H83" s="88">
        <f>SUM('Entering 1'!I119:I122)</f>
        <v>5</v>
      </c>
      <c r="I83" s="88">
        <f>SUM('Entering 1'!J119:J122)</f>
        <v>7</v>
      </c>
      <c r="J83" s="88">
        <f>SUM('Entering 1'!K119:K122)</f>
        <v>6</v>
      </c>
      <c r="K83" s="88">
        <f>SUM('Entering 1'!L119:L122)</f>
        <v>4</v>
      </c>
      <c r="L83" s="88">
        <f>SUM('Entering 1'!M119:M122)</f>
        <v>0</v>
      </c>
      <c r="M83" s="88">
        <f>SUM('Entering 1'!N119:N122)</f>
        <v>0</v>
      </c>
      <c r="N83" s="88">
        <f>SUM('Entering 1'!O119:O122)</f>
        <v>0</v>
      </c>
      <c r="O83" s="88">
        <f>SUM('Entering 1'!P119:P122)</f>
        <v>0</v>
      </c>
      <c r="P83" s="88">
        <f>SUM('Entering 1'!Q119:Q122)</f>
        <v>0</v>
      </c>
      <c r="Q83" s="88">
        <f>SUM('Entering 1'!R119:R122)</f>
        <v>0</v>
      </c>
      <c r="R83" s="88">
        <f>SUM('Entering 1'!S119:S122)</f>
        <v>0</v>
      </c>
      <c r="S83" s="75">
        <f t="shared" si="13"/>
        <v>22</v>
      </c>
      <c r="T83" s="293"/>
      <c r="U83" s="293"/>
      <c r="V83" s="293"/>
      <c r="W83" s="293"/>
      <c r="X83" s="293"/>
      <c r="Y83" s="293"/>
    </row>
    <row r="84" spans="1:25" ht="12" customHeight="1">
      <c r="A84" s="352"/>
      <c r="B84" s="86" t="s">
        <v>182</v>
      </c>
      <c r="C84" s="87">
        <f>('Entering 1'!D119)+('Entering 1'!D120*2)+('Entering 1'!D121*3)+('Entering 1'!D122*4)</f>
        <v>0</v>
      </c>
      <c r="D84" s="88">
        <f>('Entering 1'!E119)+('Entering 1'!E120*2)+('Entering 1'!E121*3)+('Entering 1'!E122*4)</f>
        <v>0</v>
      </c>
      <c r="E84" s="88">
        <f>('Entering 1'!F119)+('Entering 1'!F120*2)+('Entering 1'!F121*3)+('Entering 1'!F122*4)</f>
        <v>0</v>
      </c>
      <c r="F84" s="88">
        <f>('Entering 1'!G119)+('Entering 1'!G120*2)+('Entering 1'!G121*3)+('Entering 1'!G122*4)</f>
        <v>0</v>
      </c>
      <c r="G84" s="88">
        <f>('Entering 1'!H119)+('Entering 1'!H120*2)+('Entering 1'!H121*3)+('Entering 1'!H122*4)</f>
        <v>0</v>
      </c>
      <c r="H84" s="88">
        <f>('Entering 1'!I119)+('Entering 1'!I120*2)+('Entering 1'!I121*3)+('Entering 1'!I122*4)</f>
        <v>5</v>
      </c>
      <c r="I84" s="88">
        <f>('Entering 1'!J119)+('Entering 1'!J120*2)+('Entering 1'!J121*3)+('Entering 1'!J122*4)</f>
        <v>7</v>
      </c>
      <c r="J84" s="88">
        <f>('Entering 1'!K119)+('Entering 1'!K120*2)+('Entering 1'!K121*3)+('Entering 1'!K122*4)</f>
        <v>6</v>
      </c>
      <c r="K84" s="88">
        <f>('Entering 1'!L119)+('Entering 1'!L120*2)+('Entering 1'!L121*3)+('Entering 1'!L122*4)</f>
        <v>4</v>
      </c>
      <c r="L84" s="88">
        <f>('Entering 1'!M119)+('Entering 1'!M120*2)+('Entering 1'!M121*3)+('Entering 1'!M122*4)</f>
        <v>0</v>
      </c>
      <c r="M84" s="88">
        <f>('Entering 1'!N119)+('Entering 1'!N120*2)+('Entering 1'!N121*3)+('Entering 1'!N122*4)</f>
        <v>0</v>
      </c>
      <c r="N84" s="88">
        <f>('Entering 1'!O119)+('Entering 1'!O120*2)+('Entering 1'!O121*3)+('Entering 1'!O122*4)</f>
        <v>0</v>
      </c>
      <c r="O84" s="88">
        <f>('Entering 1'!P119)+('Entering 1'!P120*2)+('Entering 1'!P121*3)+('Entering 1'!P122*4)</f>
        <v>0</v>
      </c>
      <c r="P84" s="88">
        <f>('Entering 1'!Q119)+('Entering 1'!Q120*2)+('Entering 1'!Q121*3)+('Entering 1'!Q122*4)</f>
        <v>0</v>
      </c>
      <c r="Q84" s="88">
        <f>('Entering 1'!R119)+('Entering 1'!R120*2)+('Entering 1'!R121*3)+('Entering 1'!R122*4)</f>
        <v>0</v>
      </c>
      <c r="R84" s="88">
        <f>('Entering 1'!S119)+('Entering 1'!S120*2)+('Entering 1'!S121*3)+('Entering 1'!S122*4)</f>
        <v>0</v>
      </c>
      <c r="S84" s="75">
        <f t="shared" si="13"/>
        <v>22</v>
      </c>
      <c r="T84" s="293"/>
      <c r="U84" s="293"/>
      <c r="V84" s="293"/>
      <c r="W84" s="293"/>
      <c r="X84" s="293"/>
      <c r="Y84" s="293"/>
    </row>
    <row r="85" spans="1:25" ht="12" customHeight="1">
      <c r="A85" s="352"/>
      <c r="B85" s="65" t="s">
        <v>183</v>
      </c>
      <c r="C85" s="85"/>
      <c r="D85" s="293"/>
      <c r="E85" s="293"/>
      <c r="F85" s="293"/>
      <c r="G85" s="293"/>
      <c r="H85" s="293"/>
      <c r="I85" s="293"/>
      <c r="J85" s="293"/>
      <c r="K85" s="293"/>
      <c r="L85" s="293"/>
      <c r="M85" s="293"/>
      <c r="N85" s="293"/>
      <c r="O85" s="293"/>
      <c r="P85" s="293"/>
      <c r="Q85" s="293"/>
      <c r="R85" s="293"/>
      <c r="S85" s="73"/>
      <c r="T85" s="255"/>
      <c r="U85" s="293"/>
      <c r="V85" s="293"/>
      <c r="W85" s="293"/>
      <c r="X85" s="293"/>
      <c r="Y85" s="293"/>
    </row>
    <row r="86" spans="1:25" ht="12" customHeight="1">
      <c r="A86" s="352"/>
      <c r="B86" s="65" t="s">
        <v>184</v>
      </c>
      <c r="C86" s="85"/>
      <c r="D86" s="293"/>
      <c r="E86" s="293"/>
      <c r="F86" s="293"/>
      <c r="G86" s="293"/>
      <c r="H86" s="293"/>
      <c r="I86" s="293"/>
      <c r="J86" s="293"/>
      <c r="K86" s="293"/>
      <c r="L86" s="293"/>
      <c r="M86" s="293"/>
      <c r="N86" s="293"/>
      <c r="O86" s="293"/>
      <c r="P86" s="293"/>
      <c r="Q86" s="293"/>
      <c r="R86" s="293"/>
      <c r="S86" s="73"/>
      <c r="T86" s="293"/>
      <c r="U86" s="293"/>
      <c r="V86" s="293"/>
      <c r="W86" s="293"/>
      <c r="X86" s="293"/>
      <c r="Y86" s="293"/>
    </row>
    <row r="87" spans="1:25" ht="12" customHeight="1">
      <c r="A87" s="352"/>
      <c r="B87" s="8" t="s">
        <v>18</v>
      </c>
      <c r="C87" s="91">
        <f t="shared" ref="C87:R87" si="21">SUM(C81,C83,C85)</f>
        <v>11</v>
      </c>
      <c r="D87" s="92">
        <f t="shared" si="21"/>
        <v>3</v>
      </c>
      <c r="E87" s="92">
        <f t="shared" si="21"/>
        <v>4</v>
      </c>
      <c r="F87" s="92">
        <f t="shared" si="21"/>
        <v>4</v>
      </c>
      <c r="G87" s="92">
        <f t="shared" si="21"/>
        <v>1</v>
      </c>
      <c r="H87" s="92">
        <f t="shared" si="21"/>
        <v>11</v>
      </c>
      <c r="I87" s="92">
        <f t="shared" si="21"/>
        <v>14</v>
      </c>
      <c r="J87" s="92">
        <f t="shared" si="21"/>
        <v>12</v>
      </c>
      <c r="K87" s="92">
        <f t="shared" si="21"/>
        <v>8</v>
      </c>
      <c r="L87" s="92">
        <f t="shared" si="21"/>
        <v>2</v>
      </c>
      <c r="M87" s="92">
        <f t="shared" si="21"/>
        <v>1</v>
      </c>
      <c r="N87" s="92">
        <f t="shared" si="21"/>
        <v>0</v>
      </c>
      <c r="O87" s="92">
        <f t="shared" si="21"/>
        <v>0</v>
      </c>
      <c r="P87" s="92">
        <f t="shared" si="21"/>
        <v>0</v>
      </c>
      <c r="Q87" s="92">
        <f t="shared" si="21"/>
        <v>1</v>
      </c>
      <c r="R87" s="92">
        <f t="shared" si="21"/>
        <v>0</v>
      </c>
      <c r="S87" s="9">
        <f t="shared" ref="S87:S112" si="22">SUM(C87:R87)</f>
        <v>72</v>
      </c>
      <c r="T87" s="293"/>
      <c r="U87" s="293"/>
      <c r="V87" s="293"/>
      <c r="W87" s="293"/>
      <c r="X87" s="293"/>
      <c r="Y87" s="293"/>
    </row>
    <row r="88" spans="1:25" ht="12" customHeight="1">
      <c r="A88" s="352"/>
      <c r="B88" s="10" t="s">
        <v>185</v>
      </c>
      <c r="C88" s="93">
        <f t="shared" ref="C88:R88" si="23">SUM(C82,C84,C86)</f>
        <v>11</v>
      </c>
      <c r="D88" s="94">
        <f t="shared" si="23"/>
        <v>3</v>
      </c>
      <c r="E88" s="94">
        <f t="shared" si="23"/>
        <v>4</v>
      </c>
      <c r="F88" s="94">
        <f t="shared" si="23"/>
        <v>4</v>
      </c>
      <c r="G88" s="94">
        <f t="shared" si="23"/>
        <v>1</v>
      </c>
      <c r="H88" s="94">
        <f t="shared" si="23"/>
        <v>11</v>
      </c>
      <c r="I88" s="94">
        <f t="shared" si="23"/>
        <v>14</v>
      </c>
      <c r="J88" s="94">
        <f t="shared" si="23"/>
        <v>12</v>
      </c>
      <c r="K88" s="94">
        <f t="shared" si="23"/>
        <v>8</v>
      </c>
      <c r="L88" s="94">
        <f t="shared" si="23"/>
        <v>2</v>
      </c>
      <c r="M88" s="94">
        <f t="shared" si="23"/>
        <v>1</v>
      </c>
      <c r="N88" s="94">
        <f t="shared" si="23"/>
        <v>0</v>
      </c>
      <c r="O88" s="94">
        <f t="shared" si="23"/>
        <v>0</v>
      </c>
      <c r="P88" s="94">
        <f t="shared" si="23"/>
        <v>0</v>
      </c>
      <c r="Q88" s="94">
        <f t="shared" si="23"/>
        <v>1</v>
      </c>
      <c r="R88" s="94">
        <f t="shared" si="23"/>
        <v>0</v>
      </c>
      <c r="S88" s="11">
        <f t="shared" si="22"/>
        <v>72</v>
      </c>
      <c r="T88" s="293"/>
      <c r="U88" s="293"/>
      <c r="V88" s="293"/>
      <c r="W88" s="293"/>
      <c r="X88" s="293"/>
      <c r="Y88" s="293"/>
    </row>
    <row r="89" spans="1:25" ht="12" customHeight="1">
      <c r="A89" s="352"/>
      <c r="B89" s="8" t="s">
        <v>2</v>
      </c>
      <c r="C89" s="91">
        <f t="shared" ref="C89:R89" si="24">SUM(C79,C87)</f>
        <v>51</v>
      </c>
      <c r="D89" s="92">
        <f t="shared" si="24"/>
        <v>46</v>
      </c>
      <c r="E89" s="92">
        <f t="shared" si="24"/>
        <v>62</v>
      </c>
      <c r="F89" s="92">
        <f t="shared" si="24"/>
        <v>34</v>
      </c>
      <c r="G89" s="92">
        <f t="shared" si="24"/>
        <v>42</v>
      </c>
      <c r="H89" s="92">
        <f t="shared" si="24"/>
        <v>52</v>
      </c>
      <c r="I89" s="92">
        <f t="shared" si="24"/>
        <v>79</v>
      </c>
      <c r="J89" s="92">
        <f t="shared" si="24"/>
        <v>65</v>
      </c>
      <c r="K89" s="92">
        <f t="shared" si="24"/>
        <v>60</v>
      </c>
      <c r="L89" s="92">
        <f t="shared" si="24"/>
        <v>39</v>
      </c>
      <c r="M89" s="92">
        <f t="shared" si="24"/>
        <v>65</v>
      </c>
      <c r="N89" s="92">
        <f t="shared" si="24"/>
        <v>60</v>
      </c>
      <c r="O89" s="92">
        <f t="shared" si="24"/>
        <v>57</v>
      </c>
      <c r="P89" s="92">
        <f t="shared" si="24"/>
        <v>40</v>
      </c>
      <c r="Q89" s="92">
        <f t="shared" si="24"/>
        <v>24</v>
      </c>
      <c r="R89" s="92">
        <f t="shared" si="24"/>
        <v>23</v>
      </c>
      <c r="S89" s="9">
        <f t="shared" si="22"/>
        <v>799</v>
      </c>
      <c r="T89" s="293"/>
      <c r="U89" s="293"/>
      <c r="V89" s="293"/>
      <c r="W89" s="293"/>
      <c r="X89" s="293"/>
      <c r="Y89" s="293"/>
    </row>
    <row r="90" spans="1:25" ht="12" customHeight="1">
      <c r="A90" s="353"/>
      <c r="B90" s="10" t="s">
        <v>25</v>
      </c>
      <c r="C90" s="93">
        <f t="shared" ref="C90:R90" si="25">SUM(C80,C88)</f>
        <v>58</v>
      </c>
      <c r="D90" s="94">
        <f t="shared" si="25"/>
        <v>71</v>
      </c>
      <c r="E90" s="94">
        <f t="shared" si="25"/>
        <v>80</v>
      </c>
      <c r="F90" s="94">
        <f t="shared" si="25"/>
        <v>57</v>
      </c>
      <c r="G90" s="94">
        <f t="shared" si="25"/>
        <v>66</v>
      </c>
      <c r="H90" s="94">
        <f t="shared" si="25"/>
        <v>79</v>
      </c>
      <c r="I90" s="94">
        <f t="shared" si="25"/>
        <v>112</v>
      </c>
      <c r="J90" s="94">
        <f t="shared" si="25"/>
        <v>96</v>
      </c>
      <c r="K90" s="94">
        <f t="shared" si="25"/>
        <v>103</v>
      </c>
      <c r="L90" s="94">
        <f t="shared" si="25"/>
        <v>85</v>
      </c>
      <c r="M90" s="94">
        <f t="shared" si="25"/>
        <v>110</v>
      </c>
      <c r="N90" s="94">
        <f t="shared" si="25"/>
        <v>94</v>
      </c>
      <c r="O90" s="94">
        <f t="shared" si="25"/>
        <v>77</v>
      </c>
      <c r="P90" s="94">
        <f t="shared" si="25"/>
        <v>56</v>
      </c>
      <c r="Q90" s="94">
        <f t="shared" si="25"/>
        <v>39</v>
      </c>
      <c r="R90" s="94">
        <f t="shared" si="25"/>
        <v>29</v>
      </c>
      <c r="S90" s="11">
        <f t="shared" si="22"/>
        <v>1212</v>
      </c>
      <c r="T90" s="293"/>
      <c r="U90" s="293"/>
      <c r="V90" s="293"/>
      <c r="W90" s="293"/>
      <c r="X90" s="293"/>
      <c r="Y90" s="293"/>
    </row>
    <row r="91" spans="1:25" ht="12" customHeight="1">
      <c r="A91" s="351" t="s">
        <v>194</v>
      </c>
      <c r="B91" s="65" t="s">
        <v>191</v>
      </c>
      <c r="C91" s="96">
        <f>'PMD Breakdown Entering'!C42</f>
        <v>0</v>
      </c>
      <c r="D91" s="69">
        <f>'PMD Breakdown Entering'!D42</f>
        <v>0</v>
      </c>
      <c r="E91" s="69">
        <f>'PMD Breakdown Entering'!E42</f>
        <v>0</v>
      </c>
      <c r="F91" s="69">
        <f>'PMD Breakdown Entering'!F42</f>
        <v>0</v>
      </c>
      <c r="G91" s="69">
        <f>'PMD Breakdown Entering'!G42</f>
        <v>0</v>
      </c>
      <c r="H91" s="69">
        <f>'PMD Breakdown Entering'!H42</f>
        <v>0</v>
      </c>
      <c r="I91" s="69">
        <f>'PMD Breakdown Entering'!I42</f>
        <v>0</v>
      </c>
      <c r="J91" s="69">
        <f>'PMD Breakdown Entering'!J42</f>
        <v>0</v>
      </c>
      <c r="K91" s="69">
        <f>'PMD Breakdown Entering'!K42</f>
        <v>0</v>
      </c>
      <c r="L91" s="69">
        <f>'PMD Breakdown Entering'!L42</f>
        <v>0</v>
      </c>
      <c r="M91" s="69">
        <f>'PMD Breakdown Entering'!M42</f>
        <v>0</v>
      </c>
      <c r="N91" s="69">
        <f>'PMD Breakdown Entering'!N42</f>
        <v>0</v>
      </c>
      <c r="O91" s="69">
        <f>'PMD Breakdown Entering'!O42</f>
        <v>0</v>
      </c>
      <c r="P91" s="69">
        <f>'PMD Breakdown Entering'!P42</f>
        <v>0</v>
      </c>
      <c r="Q91" s="69">
        <f>'PMD Breakdown Entering'!Q42</f>
        <v>0</v>
      </c>
      <c r="R91" s="69">
        <f>'PMD Breakdown Entering'!R42</f>
        <v>0</v>
      </c>
      <c r="S91" s="73">
        <f t="shared" si="22"/>
        <v>0</v>
      </c>
      <c r="T91" s="293"/>
      <c r="U91" s="293"/>
      <c r="V91" s="293"/>
      <c r="W91" s="293"/>
      <c r="X91" s="293"/>
      <c r="Y91" s="293"/>
    </row>
    <row r="92" spans="1:25" ht="12" customHeight="1">
      <c r="A92" s="352"/>
      <c r="B92" s="86" t="s">
        <v>165</v>
      </c>
      <c r="C92" s="87">
        <f>SUM('Entering 1'!D134:D135)</f>
        <v>0</v>
      </c>
      <c r="D92" s="88">
        <f>SUM('Entering 1'!E134:E135)</f>
        <v>0</v>
      </c>
      <c r="E92" s="88">
        <f>SUM('Entering 1'!F134:F135)</f>
        <v>0</v>
      </c>
      <c r="F92" s="88">
        <f>SUM('Entering 1'!G134:G135)</f>
        <v>0</v>
      </c>
      <c r="G92" s="88">
        <f>SUM('Entering 1'!H134:H135)</f>
        <v>0</v>
      </c>
      <c r="H92" s="88">
        <f>SUM('Entering 1'!I134:I135)</f>
        <v>0</v>
      </c>
      <c r="I92" s="88">
        <f>SUM('Entering 1'!J134:J135)</f>
        <v>0</v>
      </c>
      <c r="J92" s="88">
        <f>SUM('Entering 1'!K134:K135)</f>
        <v>0</v>
      </c>
      <c r="K92" s="88">
        <f>SUM('Entering 1'!L134:L135)</f>
        <v>0</v>
      </c>
      <c r="L92" s="88">
        <f>SUM('Entering 1'!M134:M135)</f>
        <v>0</v>
      </c>
      <c r="M92" s="88">
        <f>SUM('Entering 1'!N134:N135)</f>
        <v>0</v>
      </c>
      <c r="N92" s="88">
        <f>SUM('Entering 1'!O134:O135)</f>
        <v>0</v>
      </c>
      <c r="O92" s="88">
        <f>SUM('Entering 1'!P134:P135)</f>
        <v>0</v>
      </c>
      <c r="P92" s="88">
        <f>SUM('Entering 1'!Q134:Q135)</f>
        <v>0</v>
      </c>
      <c r="Q92" s="88">
        <f>SUM('Entering 1'!R134:R135)</f>
        <v>0</v>
      </c>
      <c r="R92" s="88">
        <f>SUM('Entering 1'!S134:S135)</f>
        <v>0</v>
      </c>
      <c r="S92" s="75">
        <f t="shared" si="22"/>
        <v>0</v>
      </c>
      <c r="T92" s="293"/>
      <c r="U92" s="293"/>
      <c r="V92" s="293"/>
      <c r="W92" s="293"/>
      <c r="X92" s="293"/>
      <c r="Y92" s="293"/>
    </row>
    <row r="93" spans="1:25" ht="12" customHeight="1">
      <c r="A93" s="352"/>
      <c r="B93" s="86" t="s">
        <v>166</v>
      </c>
      <c r="C93" s="87">
        <f>('Entering 1'!D134)+('Entering 1'!D135*2)</f>
        <v>0</v>
      </c>
      <c r="D93" s="88">
        <f>('Entering 1'!E134)+('Entering 1'!E135*2)</f>
        <v>0</v>
      </c>
      <c r="E93" s="88">
        <f>('Entering 1'!F134)+('Entering 1'!F135*2)</f>
        <v>0</v>
      </c>
      <c r="F93" s="88">
        <f>('Entering 1'!G134)+('Entering 1'!G135*2)</f>
        <v>0</v>
      </c>
      <c r="G93" s="88">
        <f>('Entering 1'!H134)+('Entering 1'!H135*2)</f>
        <v>0</v>
      </c>
      <c r="H93" s="88">
        <f>('Entering 1'!I134)+('Entering 1'!I135*2)</f>
        <v>0</v>
      </c>
      <c r="I93" s="88">
        <f>('Entering 1'!J134)+('Entering 1'!J135*2)</f>
        <v>0</v>
      </c>
      <c r="J93" s="88">
        <f>('Entering 1'!K134)+('Entering 1'!K135*2)</f>
        <v>0</v>
      </c>
      <c r="K93" s="88">
        <f>('Entering 1'!L134)+('Entering 1'!L135*2)</f>
        <v>0</v>
      </c>
      <c r="L93" s="88">
        <f>('Entering 1'!M134)+('Entering 1'!M135*2)</f>
        <v>0</v>
      </c>
      <c r="M93" s="88">
        <f>('Entering 1'!N134)+('Entering 1'!N135*2)</f>
        <v>0</v>
      </c>
      <c r="N93" s="88">
        <f>('Entering 1'!O134)+('Entering 1'!O135*2)</f>
        <v>0</v>
      </c>
      <c r="O93" s="88">
        <f>('Entering 1'!P134)+('Entering 1'!P135*2)</f>
        <v>0</v>
      </c>
      <c r="P93" s="88">
        <f>('Entering 1'!Q134)+('Entering 1'!Q135*2)</f>
        <v>0</v>
      </c>
      <c r="Q93" s="88">
        <f>('Entering 1'!R134)+('Entering 1'!R135*2)</f>
        <v>0</v>
      </c>
      <c r="R93" s="88">
        <f>('Entering 1'!S134)+('Entering 1'!S135*2)</f>
        <v>0</v>
      </c>
      <c r="S93" s="75">
        <f t="shared" si="22"/>
        <v>0</v>
      </c>
      <c r="T93" s="293"/>
      <c r="U93" s="293"/>
      <c r="V93" s="293"/>
      <c r="W93" s="293"/>
      <c r="X93" s="293"/>
      <c r="Y93" s="293"/>
    </row>
    <row r="94" spans="1:25" ht="12" customHeight="1">
      <c r="A94" s="352"/>
      <c r="B94" s="65" t="s">
        <v>167</v>
      </c>
      <c r="C94" s="85">
        <f>SUM('Entering 1'!D136:D137)</f>
        <v>0</v>
      </c>
      <c r="D94" s="293">
        <f>SUM('Entering 1'!E136:E137)</f>
        <v>0</v>
      </c>
      <c r="E94" s="293">
        <f>SUM('Entering 1'!F136:F137)</f>
        <v>0</v>
      </c>
      <c r="F94" s="293">
        <f>SUM('Entering 1'!G136:G137)</f>
        <v>0</v>
      </c>
      <c r="G94" s="293">
        <f>SUM('Entering 1'!H136:H137)</f>
        <v>0</v>
      </c>
      <c r="H94" s="293">
        <f>SUM('Entering 1'!I136:I137)</f>
        <v>0</v>
      </c>
      <c r="I94" s="293">
        <f>SUM('Entering 1'!J136:J137)</f>
        <v>0</v>
      </c>
      <c r="J94" s="293">
        <f>SUM('Entering 1'!K136:K137)</f>
        <v>0</v>
      </c>
      <c r="K94" s="293">
        <f>SUM('Entering 1'!L136:L137)</f>
        <v>0</v>
      </c>
      <c r="L94" s="293">
        <f>SUM('Entering 1'!M136:M137)</f>
        <v>0</v>
      </c>
      <c r="M94" s="293">
        <f>SUM('Entering 1'!N136:N137)</f>
        <v>0</v>
      </c>
      <c r="N94" s="293">
        <f>SUM('Entering 1'!O136:O137)</f>
        <v>0</v>
      </c>
      <c r="O94" s="293">
        <f>SUM('Entering 1'!P136:P137)</f>
        <v>0</v>
      </c>
      <c r="P94" s="293">
        <f>SUM('Entering 1'!Q136:Q137)</f>
        <v>0</v>
      </c>
      <c r="Q94" s="293">
        <f>SUM('Entering 1'!R136:R137)</f>
        <v>0</v>
      </c>
      <c r="R94" s="293">
        <f>SUM('Entering 1'!S136:S137)</f>
        <v>0</v>
      </c>
      <c r="S94" s="73">
        <f t="shared" si="22"/>
        <v>0</v>
      </c>
      <c r="T94" s="293"/>
      <c r="U94" s="293"/>
      <c r="V94" s="293"/>
      <c r="W94" s="293"/>
      <c r="X94" s="293"/>
      <c r="Y94" s="293"/>
    </row>
    <row r="95" spans="1:25" ht="12" customHeight="1">
      <c r="A95" s="352"/>
      <c r="B95" s="65" t="s">
        <v>168</v>
      </c>
      <c r="C95" s="85">
        <f>('Entering 1'!D136)+('Entering 1'!D137*2)</f>
        <v>0</v>
      </c>
      <c r="D95" s="293">
        <f>('Entering 1'!E136)+('Entering 1'!E137*2)</f>
        <v>0</v>
      </c>
      <c r="E95" s="293">
        <f>('Entering 1'!F136)+('Entering 1'!F137*2)</f>
        <v>0</v>
      </c>
      <c r="F95" s="293">
        <f>('Entering 1'!G136)+('Entering 1'!G137*2)</f>
        <v>0</v>
      </c>
      <c r="G95" s="293">
        <f>('Entering 1'!H136)+('Entering 1'!H137*2)</f>
        <v>0</v>
      </c>
      <c r="H95" s="293">
        <f>('Entering 1'!I136)+('Entering 1'!I137*2)</f>
        <v>0</v>
      </c>
      <c r="I95" s="293">
        <f>('Entering 1'!J136)+('Entering 1'!J137*2)</f>
        <v>0</v>
      </c>
      <c r="J95" s="293">
        <f>('Entering 1'!K136)+('Entering 1'!K137*2)</f>
        <v>0</v>
      </c>
      <c r="K95" s="293">
        <f>('Entering 1'!L136)+('Entering 1'!L137*2)</f>
        <v>0</v>
      </c>
      <c r="L95" s="293">
        <f>('Entering 1'!M136)+('Entering 1'!M137*2)</f>
        <v>0</v>
      </c>
      <c r="M95" s="293">
        <f>('Entering 1'!N136)+('Entering 1'!N137*2)</f>
        <v>0</v>
      </c>
      <c r="N95" s="293">
        <f>('Entering 1'!O136)+('Entering 1'!O137*2)</f>
        <v>0</v>
      </c>
      <c r="O95" s="293">
        <f>('Entering 1'!P136)+('Entering 1'!P137*2)</f>
        <v>0</v>
      </c>
      <c r="P95" s="293">
        <f>('Entering 1'!Q136)+('Entering 1'!Q137*2)</f>
        <v>0</v>
      </c>
      <c r="Q95" s="293">
        <f>('Entering 1'!R136)+('Entering 1'!R137*2)</f>
        <v>0</v>
      </c>
      <c r="R95" s="293">
        <f>('Entering 1'!S136)+('Entering 1'!S137*2)</f>
        <v>0</v>
      </c>
      <c r="S95" s="73">
        <f t="shared" si="22"/>
        <v>0</v>
      </c>
      <c r="T95" s="293"/>
      <c r="U95" s="293"/>
      <c r="V95" s="293"/>
      <c r="W95" s="293"/>
      <c r="X95" s="293"/>
      <c r="Y95" s="293"/>
    </row>
    <row r="96" spans="1:25" ht="12" customHeight="1">
      <c r="A96" s="352"/>
      <c r="B96" s="86" t="s">
        <v>7</v>
      </c>
      <c r="C96" s="87">
        <f>'Entering 1'!D138</f>
        <v>0</v>
      </c>
      <c r="D96" s="88">
        <f>'Entering 1'!E138</f>
        <v>0</v>
      </c>
      <c r="E96" s="88">
        <f>'Entering 1'!F138</f>
        <v>0</v>
      </c>
      <c r="F96" s="88">
        <f>'Entering 1'!G138</f>
        <v>0</v>
      </c>
      <c r="G96" s="88">
        <f>'Entering 1'!H138</f>
        <v>0</v>
      </c>
      <c r="H96" s="88">
        <f>'Entering 1'!I138</f>
        <v>0</v>
      </c>
      <c r="I96" s="88">
        <f>'Entering 1'!J138</f>
        <v>0</v>
      </c>
      <c r="J96" s="88">
        <f>'Entering 1'!K138</f>
        <v>0</v>
      </c>
      <c r="K96" s="88">
        <f>'Entering 1'!L138</f>
        <v>0</v>
      </c>
      <c r="L96" s="88">
        <f>'Entering 1'!M138</f>
        <v>0</v>
      </c>
      <c r="M96" s="88">
        <f>'Entering 1'!N138</f>
        <v>0</v>
      </c>
      <c r="N96" s="88">
        <f>'Entering 1'!O138</f>
        <v>0</v>
      </c>
      <c r="O96" s="88">
        <f>'Entering 1'!P138</f>
        <v>0</v>
      </c>
      <c r="P96" s="88">
        <f>'Entering 1'!Q138</f>
        <v>0</v>
      </c>
      <c r="Q96" s="88">
        <f>'Entering 1'!R138</f>
        <v>0</v>
      </c>
      <c r="R96" s="88">
        <f>'Entering 1'!S138</f>
        <v>0</v>
      </c>
      <c r="S96" s="75">
        <f t="shared" si="22"/>
        <v>0</v>
      </c>
      <c r="T96" s="293"/>
      <c r="U96" s="293"/>
      <c r="V96" s="293"/>
      <c r="W96" s="293"/>
      <c r="X96" s="293"/>
      <c r="Y96" s="293"/>
    </row>
    <row r="97" spans="1:25" ht="12" customHeight="1">
      <c r="A97" s="352"/>
      <c r="B97" s="86" t="s">
        <v>169</v>
      </c>
      <c r="C97" s="87">
        <f>'Carpool Breakdown Entering'!C89</f>
        <v>0</v>
      </c>
      <c r="D97" s="88">
        <f>'Carpool Breakdown Entering'!D89</f>
        <v>0</v>
      </c>
      <c r="E97" s="88">
        <f>'Carpool Breakdown Entering'!E89</f>
        <v>0</v>
      </c>
      <c r="F97" s="88">
        <f>'Carpool Breakdown Entering'!F89</f>
        <v>0</v>
      </c>
      <c r="G97" s="88">
        <f>'Carpool Breakdown Entering'!G89</f>
        <v>0</v>
      </c>
      <c r="H97" s="88">
        <f>'Carpool Breakdown Entering'!H89</f>
        <v>0</v>
      </c>
      <c r="I97" s="88">
        <f>'Carpool Breakdown Entering'!I89</f>
        <v>0</v>
      </c>
      <c r="J97" s="88">
        <f>'Carpool Breakdown Entering'!J89</f>
        <v>0</v>
      </c>
      <c r="K97" s="88">
        <f>'Carpool Breakdown Entering'!K89</f>
        <v>0</v>
      </c>
      <c r="L97" s="88">
        <f>'Carpool Breakdown Entering'!L89</f>
        <v>0</v>
      </c>
      <c r="M97" s="88">
        <f>'Carpool Breakdown Entering'!M89</f>
        <v>0</v>
      </c>
      <c r="N97" s="88">
        <f>'Carpool Breakdown Entering'!N89</f>
        <v>0</v>
      </c>
      <c r="O97" s="88">
        <f>'Carpool Breakdown Entering'!O89</f>
        <v>0</v>
      </c>
      <c r="P97" s="88">
        <f>'Carpool Breakdown Entering'!P89</f>
        <v>0</v>
      </c>
      <c r="Q97" s="88">
        <f>'Carpool Breakdown Entering'!Q89</f>
        <v>0</v>
      </c>
      <c r="R97" s="88">
        <f>'Carpool Breakdown Entering'!R89</f>
        <v>0</v>
      </c>
      <c r="S97" s="75">
        <f t="shared" si="22"/>
        <v>0</v>
      </c>
      <c r="T97" s="293"/>
      <c r="U97" s="293"/>
      <c r="V97" s="293"/>
      <c r="W97" s="293"/>
      <c r="X97" s="293"/>
      <c r="Y97" s="293"/>
    </row>
    <row r="98" spans="1:25" ht="12" customHeight="1">
      <c r="A98" s="352"/>
      <c r="B98" s="86" t="s">
        <v>35</v>
      </c>
      <c r="C98" s="87">
        <f>'Carpool Breakdown Entering'!C90</f>
        <v>0</v>
      </c>
      <c r="D98" s="88">
        <f>'Carpool Breakdown Entering'!D90</f>
        <v>0</v>
      </c>
      <c r="E98" s="88">
        <f>'Carpool Breakdown Entering'!E90</f>
        <v>0</v>
      </c>
      <c r="F98" s="88">
        <f>'Carpool Breakdown Entering'!F90</f>
        <v>0</v>
      </c>
      <c r="G98" s="88">
        <f>'Carpool Breakdown Entering'!G90</f>
        <v>0</v>
      </c>
      <c r="H98" s="88">
        <f>'Carpool Breakdown Entering'!H90</f>
        <v>0</v>
      </c>
      <c r="I98" s="88">
        <f>'Carpool Breakdown Entering'!I90</f>
        <v>0</v>
      </c>
      <c r="J98" s="88">
        <f>'Carpool Breakdown Entering'!J90</f>
        <v>0</v>
      </c>
      <c r="K98" s="88">
        <f>'Carpool Breakdown Entering'!K90</f>
        <v>0</v>
      </c>
      <c r="L98" s="88">
        <f>'Carpool Breakdown Entering'!L90</f>
        <v>0</v>
      </c>
      <c r="M98" s="88">
        <f>'Carpool Breakdown Entering'!M90</f>
        <v>0</v>
      </c>
      <c r="N98" s="88">
        <f>'Carpool Breakdown Entering'!N90</f>
        <v>0</v>
      </c>
      <c r="O98" s="88">
        <f>'Carpool Breakdown Entering'!O90</f>
        <v>0</v>
      </c>
      <c r="P98" s="88">
        <f>'Carpool Breakdown Entering'!P90</f>
        <v>0</v>
      </c>
      <c r="Q98" s="88">
        <f>'Carpool Breakdown Entering'!Q90</f>
        <v>0</v>
      </c>
      <c r="R98" s="88">
        <f>'Carpool Breakdown Entering'!R90</f>
        <v>0</v>
      </c>
      <c r="S98" s="75">
        <f t="shared" si="22"/>
        <v>0</v>
      </c>
      <c r="T98" s="293"/>
      <c r="U98" s="293"/>
      <c r="V98" s="293"/>
      <c r="W98" s="293"/>
      <c r="X98" s="293"/>
      <c r="Y98" s="293"/>
    </row>
    <row r="99" spans="1:25" ht="12" customHeight="1">
      <c r="A99" s="352"/>
      <c r="B99" s="86" t="s">
        <v>170</v>
      </c>
      <c r="C99" s="87">
        <f t="shared" ref="C99:R99" si="26">SUM(C96:C97)</f>
        <v>0</v>
      </c>
      <c r="D99" s="88">
        <f t="shared" si="26"/>
        <v>0</v>
      </c>
      <c r="E99" s="88">
        <f t="shared" si="26"/>
        <v>0</v>
      </c>
      <c r="F99" s="88">
        <f t="shared" si="26"/>
        <v>0</v>
      </c>
      <c r="G99" s="88">
        <f t="shared" si="26"/>
        <v>0</v>
      </c>
      <c r="H99" s="88">
        <f t="shared" si="26"/>
        <v>0</v>
      </c>
      <c r="I99" s="88">
        <f t="shared" si="26"/>
        <v>0</v>
      </c>
      <c r="J99" s="88">
        <f t="shared" si="26"/>
        <v>0</v>
      </c>
      <c r="K99" s="88">
        <f t="shared" si="26"/>
        <v>0</v>
      </c>
      <c r="L99" s="88">
        <f t="shared" si="26"/>
        <v>0</v>
      </c>
      <c r="M99" s="88">
        <f t="shared" si="26"/>
        <v>0</v>
      </c>
      <c r="N99" s="88">
        <f t="shared" si="26"/>
        <v>0</v>
      </c>
      <c r="O99" s="88">
        <f t="shared" si="26"/>
        <v>0</v>
      </c>
      <c r="P99" s="88">
        <f t="shared" si="26"/>
        <v>0</v>
      </c>
      <c r="Q99" s="88">
        <f t="shared" si="26"/>
        <v>0</v>
      </c>
      <c r="R99" s="88">
        <f t="shared" si="26"/>
        <v>0</v>
      </c>
      <c r="S99" s="75">
        <f t="shared" si="22"/>
        <v>0</v>
      </c>
      <c r="T99" s="293"/>
      <c r="U99" s="293"/>
      <c r="V99" s="293"/>
      <c r="W99" s="293"/>
      <c r="X99" s="293"/>
      <c r="Y99" s="293"/>
    </row>
    <row r="100" spans="1:25" ht="12" customHeight="1">
      <c r="A100" s="352"/>
      <c r="B100" s="86" t="s">
        <v>171</v>
      </c>
      <c r="C100" s="87">
        <f t="shared" ref="C100:R100" si="27">SUM(C96,C98)</f>
        <v>0</v>
      </c>
      <c r="D100" s="88">
        <f t="shared" si="27"/>
        <v>0</v>
      </c>
      <c r="E100" s="88">
        <f t="shared" si="27"/>
        <v>0</v>
      </c>
      <c r="F100" s="88">
        <f t="shared" si="27"/>
        <v>0</v>
      </c>
      <c r="G100" s="88">
        <f t="shared" si="27"/>
        <v>0</v>
      </c>
      <c r="H100" s="88">
        <f t="shared" si="27"/>
        <v>0</v>
      </c>
      <c r="I100" s="88">
        <f t="shared" si="27"/>
        <v>0</v>
      </c>
      <c r="J100" s="88">
        <f t="shared" si="27"/>
        <v>0</v>
      </c>
      <c r="K100" s="88">
        <f t="shared" si="27"/>
        <v>0</v>
      </c>
      <c r="L100" s="88">
        <f t="shared" si="27"/>
        <v>0</v>
      </c>
      <c r="M100" s="88">
        <f t="shared" si="27"/>
        <v>0</v>
      </c>
      <c r="N100" s="88">
        <f t="shared" si="27"/>
        <v>0</v>
      </c>
      <c r="O100" s="88">
        <f t="shared" si="27"/>
        <v>0</v>
      </c>
      <c r="P100" s="88">
        <f t="shared" si="27"/>
        <v>0</v>
      </c>
      <c r="Q100" s="88">
        <f t="shared" si="27"/>
        <v>0</v>
      </c>
      <c r="R100" s="104">
        <f t="shared" si="27"/>
        <v>0</v>
      </c>
      <c r="S100" s="75">
        <f t="shared" si="22"/>
        <v>0</v>
      </c>
      <c r="T100" s="293"/>
      <c r="U100" s="293"/>
      <c r="V100" s="293"/>
      <c r="W100" s="293"/>
      <c r="X100" s="293"/>
      <c r="Y100" s="293"/>
    </row>
    <row r="101" spans="1:25" ht="12" customHeight="1">
      <c r="A101" s="352"/>
      <c r="B101" s="65" t="s">
        <v>172</v>
      </c>
      <c r="C101" s="85"/>
      <c r="D101" s="293"/>
      <c r="E101" s="293"/>
      <c r="F101" s="293"/>
      <c r="G101" s="293"/>
      <c r="H101" s="293"/>
      <c r="I101" s="293"/>
      <c r="J101" s="293"/>
      <c r="K101" s="293"/>
      <c r="L101" s="293"/>
      <c r="M101" s="293"/>
      <c r="N101" s="293"/>
      <c r="O101" s="293"/>
      <c r="P101" s="293"/>
      <c r="Q101" s="293"/>
      <c r="R101" s="293"/>
      <c r="S101" s="73"/>
      <c r="T101" s="293"/>
      <c r="U101" s="293"/>
      <c r="V101" s="293"/>
      <c r="W101" s="293"/>
      <c r="X101" s="293"/>
      <c r="Y101" s="293"/>
    </row>
    <row r="102" spans="1:25" ht="12" customHeight="1">
      <c r="A102" s="352"/>
      <c r="B102" s="65" t="s">
        <v>173</v>
      </c>
      <c r="C102" s="85"/>
      <c r="D102" s="293"/>
      <c r="E102" s="293"/>
      <c r="F102" s="293"/>
      <c r="G102" s="293"/>
      <c r="H102" s="293"/>
      <c r="I102" s="293"/>
      <c r="J102" s="293"/>
      <c r="K102" s="293"/>
      <c r="L102" s="293"/>
      <c r="M102" s="293"/>
      <c r="N102" s="293"/>
      <c r="O102" s="293"/>
      <c r="P102" s="293"/>
      <c r="Q102" s="293"/>
      <c r="R102" s="293"/>
      <c r="S102" s="73"/>
      <c r="T102" s="293"/>
      <c r="U102" s="293"/>
      <c r="V102" s="293"/>
      <c r="W102" s="293"/>
      <c r="X102" s="293"/>
      <c r="Y102" s="293"/>
    </row>
    <row r="103" spans="1:25" ht="12" customHeight="1">
      <c r="A103" s="352"/>
      <c r="B103" s="86" t="s">
        <v>174</v>
      </c>
      <c r="C103" s="87"/>
      <c r="D103" s="88"/>
      <c r="E103" s="88"/>
      <c r="F103" s="88"/>
      <c r="G103" s="88"/>
      <c r="H103" s="88"/>
      <c r="I103" s="88"/>
      <c r="J103" s="88"/>
      <c r="K103" s="88"/>
      <c r="L103" s="88"/>
      <c r="M103" s="88"/>
      <c r="N103" s="88"/>
      <c r="O103" s="88"/>
      <c r="P103" s="88"/>
      <c r="Q103" s="88"/>
      <c r="R103" s="88"/>
      <c r="S103" s="75">
        <f t="shared" si="22"/>
        <v>0</v>
      </c>
      <c r="T103" s="293"/>
      <c r="U103" s="293"/>
      <c r="V103" s="293"/>
      <c r="W103" s="293"/>
      <c r="X103" s="293"/>
      <c r="Y103" s="293"/>
    </row>
    <row r="104" spans="1:25" ht="12" customHeight="1">
      <c r="A104" s="352"/>
      <c r="B104" s="86" t="s">
        <v>175</v>
      </c>
      <c r="C104" s="87"/>
      <c r="D104" s="88"/>
      <c r="E104" s="88"/>
      <c r="F104" s="88"/>
      <c r="G104" s="88"/>
      <c r="H104" s="88"/>
      <c r="I104" s="88"/>
      <c r="J104" s="88"/>
      <c r="K104" s="88"/>
      <c r="L104" s="88"/>
      <c r="M104" s="88"/>
      <c r="N104" s="88"/>
      <c r="O104" s="88"/>
      <c r="P104" s="88"/>
      <c r="Q104" s="88"/>
      <c r="R104" s="88"/>
      <c r="S104" s="75">
        <f t="shared" si="22"/>
        <v>0</v>
      </c>
      <c r="T104" s="293"/>
      <c r="U104" s="293"/>
      <c r="V104" s="293"/>
      <c r="W104" s="293"/>
      <c r="X104" s="293"/>
      <c r="Y104" s="293"/>
    </row>
    <row r="105" spans="1:25" ht="12" customHeight="1">
      <c r="A105" s="352"/>
      <c r="B105" s="63" t="s">
        <v>176</v>
      </c>
      <c r="C105" s="85"/>
      <c r="D105" s="293"/>
      <c r="E105" s="293"/>
      <c r="F105" s="293"/>
      <c r="G105" s="293"/>
      <c r="H105" s="293"/>
      <c r="I105" s="293"/>
      <c r="J105" s="293"/>
      <c r="K105" s="293"/>
      <c r="L105" s="293"/>
      <c r="M105" s="293"/>
      <c r="N105" s="293"/>
      <c r="O105" s="293"/>
      <c r="P105" s="293"/>
      <c r="Q105" s="293"/>
      <c r="R105" s="105"/>
      <c r="S105" s="105">
        <f t="shared" si="22"/>
        <v>0</v>
      </c>
      <c r="T105" s="293"/>
      <c r="U105" s="293"/>
      <c r="V105" s="293"/>
      <c r="W105" s="293"/>
      <c r="X105" s="293"/>
      <c r="Y105" s="293"/>
    </row>
    <row r="106" spans="1:25" ht="12" customHeight="1">
      <c r="A106" s="352"/>
      <c r="B106" s="65" t="s">
        <v>177</v>
      </c>
      <c r="C106" s="89">
        <f>SUM('By Bus Stop Arriving'!D74,'By Bus Stop Arriving'!D82)</f>
        <v>1</v>
      </c>
      <c r="D106" s="35">
        <f>SUM('By Bus Stop Arriving'!E74,'By Bus Stop Arriving'!E82)</f>
        <v>0</v>
      </c>
      <c r="E106" s="35">
        <f>SUM('By Bus Stop Arriving'!F74,'By Bus Stop Arriving'!F82)</f>
        <v>0</v>
      </c>
      <c r="F106" s="35">
        <f>SUM('By Bus Stop Arriving'!G74,'By Bus Stop Arriving'!G82)</f>
        <v>0</v>
      </c>
      <c r="G106" s="35">
        <f>SUM('By Bus Stop Arriving'!H74,'By Bus Stop Arriving'!H82)</f>
        <v>0</v>
      </c>
      <c r="H106" s="35">
        <f>SUM('By Bus Stop Arriving'!I74,'By Bus Stop Arriving'!I82)</f>
        <v>2</v>
      </c>
      <c r="I106" s="35">
        <f>SUM('By Bus Stop Arriving'!J74,'By Bus Stop Arriving'!J82)</f>
        <v>0</v>
      </c>
      <c r="J106" s="35">
        <f>SUM('By Bus Stop Arriving'!K74,'By Bus Stop Arriving'!K82)</f>
        <v>1</v>
      </c>
      <c r="K106" s="35">
        <f>SUM('By Bus Stop Arriving'!L74,'By Bus Stop Arriving'!L82)</f>
        <v>2</v>
      </c>
      <c r="L106" s="35">
        <f>SUM('By Bus Stop Arriving'!M74,'By Bus Stop Arriving'!M82)</f>
        <v>3</v>
      </c>
      <c r="M106" s="35">
        <f>SUM('By Bus Stop Arriving'!N74,'By Bus Stop Arriving'!N82)</f>
        <v>0</v>
      </c>
      <c r="N106" s="35">
        <f>SUM('By Bus Stop Arriving'!O74,'By Bus Stop Arriving'!O82)</f>
        <v>0</v>
      </c>
      <c r="O106" s="35">
        <f>SUM('By Bus Stop Arriving'!P74,'By Bus Stop Arriving'!P82)</f>
        <v>0</v>
      </c>
      <c r="P106" s="35">
        <f>SUM('By Bus Stop Arriving'!Q74,'By Bus Stop Arriving'!Q82)</f>
        <v>0</v>
      </c>
      <c r="Q106" s="35">
        <f>SUM('By Bus Stop Arriving'!R74,'By Bus Stop Arriving'!R82)</f>
        <v>0</v>
      </c>
      <c r="R106" s="35">
        <f>SUM('By Bus Stop Arriving'!S74,'By Bus Stop Arriving'!S82)</f>
        <v>0</v>
      </c>
      <c r="S106" s="90">
        <f t="shared" si="22"/>
        <v>9</v>
      </c>
      <c r="T106" s="293"/>
      <c r="U106" s="293"/>
      <c r="V106" s="293"/>
      <c r="W106" s="293"/>
      <c r="X106" s="293"/>
      <c r="Y106" s="293"/>
    </row>
    <row r="107" spans="1:25" ht="12" customHeight="1">
      <c r="A107" s="352"/>
      <c r="B107" s="8" t="s">
        <v>3</v>
      </c>
      <c r="C107" s="91">
        <f t="shared" ref="C107:R107" si="28">SUM(C92,C94,C99,C101,C103,C105)</f>
        <v>0</v>
      </c>
      <c r="D107" s="92">
        <f t="shared" si="28"/>
        <v>0</v>
      </c>
      <c r="E107" s="92">
        <f t="shared" si="28"/>
        <v>0</v>
      </c>
      <c r="F107" s="92">
        <f t="shared" si="28"/>
        <v>0</v>
      </c>
      <c r="G107" s="92">
        <f t="shared" si="28"/>
        <v>0</v>
      </c>
      <c r="H107" s="92">
        <f t="shared" si="28"/>
        <v>0</v>
      </c>
      <c r="I107" s="92">
        <f t="shared" si="28"/>
        <v>0</v>
      </c>
      <c r="J107" s="92">
        <f t="shared" si="28"/>
        <v>0</v>
      </c>
      <c r="K107" s="92">
        <f t="shared" si="28"/>
        <v>0</v>
      </c>
      <c r="L107" s="92">
        <f t="shared" si="28"/>
        <v>0</v>
      </c>
      <c r="M107" s="92">
        <f t="shared" si="28"/>
        <v>0</v>
      </c>
      <c r="N107" s="92">
        <f t="shared" si="28"/>
        <v>0</v>
      </c>
      <c r="O107" s="92">
        <f t="shared" si="28"/>
        <v>0</v>
      </c>
      <c r="P107" s="92">
        <f t="shared" si="28"/>
        <v>0</v>
      </c>
      <c r="Q107" s="92">
        <f t="shared" si="28"/>
        <v>0</v>
      </c>
      <c r="R107" s="92">
        <f t="shared" si="28"/>
        <v>0</v>
      </c>
      <c r="S107" s="9">
        <f t="shared" si="22"/>
        <v>0</v>
      </c>
      <c r="T107" s="293"/>
      <c r="U107" s="293"/>
      <c r="V107" s="293"/>
      <c r="W107" s="293"/>
      <c r="X107" s="293"/>
      <c r="Y107" s="293"/>
    </row>
    <row r="108" spans="1:25" ht="12" customHeight="1">
      <c r="A108" s="352"/>
      <c r="B108" s="10" t="s">
        <v>178</v>
      </c>
      <c r="C108" s="93">
        <f t="shared" ref="C108:R108" si="29">SUM(C91,C93,C95,C100,C102,C104,C106)</f>
        <v>1</v>
      </c>
      <c r="D108" s="94">
        <f t="shared" si="29"/>
        <v>0</v>
      </c>
      <c r="E108" s="94">
        <f t="shared" si="29"/>
        <v>0</v>
      </c>
      <c r="F108" s="94">
        <f t="shared" si="29"/>
        <v>0</v>
      </c>
      <c r="G108" s="94">
        <f t="shared" si="29"/>
        <v>0</v>
      </c>
      <c r="H108" s="94">
        <f t="shared" si="29"/>
        <v>2</v>
      </c>
      <c r="I108" s="94">
        <f t="shared" si="29"/>
        <v>0</v>
      </c>
      <c r="J108" s="94">
        <f t="shared" si="29"/>
        <v>1</v>
      </c>
      <c r="K108" s="94">
        <f t="shared" si="29"/>
        <v>2</v>
      </c>
      <c r="L108" s="94">
        <f t="shared" si="29"/>
        <v>3</v>
      </c>
      <c r="M108" s="94">
        <f t="shared" si="29"/>
        <v>0</v>
      </c>
      <c r="N108" s="94">
        <f t="shared" si="29"/>
        <v>0</v>
      </c>
      <c r="O108" s="94">
        <f t="shared" si="29"/>
        <v>0</v>
      </c>
      <c r="P108" s="94">
        <f t="shared" si="29"/>
        <v>0</v>
      </c>
      <c r="Q108" s="94">
        <f t="shared" si="29"/>
        <v>0</v>
      </c>
      <c r="R108" s="94">
        <f t="shared" si="29"/>
        <v>0</v>
      </c>
      <c r="S108" s="11">
        <f t="shared" si="22"/>
        <v>9</v>
      </c>
      <c r="T108" s="293"/>
      <c r="U108" s="293"/>
      <c r="V108" s="293"/>
      <c r="W108" s="293"/>
      <c r="X108" s="293"/>
      <c r="Y108" s="293"/>
    </row>
    <row r="109" spans="1:25" ht="12" customHeight="1">
      <c r="A109" s="352"/>
      <c r="B109" s="65" t="s">
        <v>179</v>
      </c>
      <c r="C109" s="85">
        <f>SUM('Entering 1'!D151:D154)</f>
        <v>0</v>
      </c>
      <c r="D109" s="293">
        <f>SUM('Entering 1'!E151:E154)</f>
        <v>0</v>
      </c>
      <c r="E109" s="293">
        <f>SUM('Entering 1'!F151:F154)</f>
        <v>0</v>
      </c>
      <c r="F109" s="293">
        <f>SUM('Entering 1'!G151:G154)</f>
        <v>0</v>
      </c>
      <c r="G109" s="293">
        <f>SUM('Entering 1'!H151:H154)</f>
        <v>0</v>
      </c>
      <c r="H109" s="293">
        <f>SUM('Entering 1'!I151:I154)</f>
        <v>0</v>
      </c>
      <c r="I109" s="293">
        <f>SUM('Entering 1'!J151:J154)</f>
        <v>0</v>
      </c>
      <c r="J109" s="293">
        <f>SUM('Entering 1'!K151:K154)</f>
        <v>0</v>
      </c>
      <c r="K109" s="293">
        <f>SUM('Entering 1'!L151:L154)</f>
        <v>0</v>
      </c>
      <c r="L109" s="293">
        <f>SUM('Entering 1'!M151:M154)</f>
        <v>0</v>
      </c>
      <c r="M109" s="293">
        <f>SUM('Entering 1'!N151:N154)</f>
        <v>0</v>
      </c>
      <c r="N109" s="293">
        <f>SUM('Entering 1'!O151:O154)</f>
        <v>0</v>
      </c>
      <c r="O109" s="293">
        <f>SUM('Entering 1'!P151:P154)</f>
        <v>0</v>
      </c>
      <c r="P109" s="293">
        <f>SUM('Entering 1'!Q151:Q154)</f>
        <v>0</v>
      </c>
      <c r="Q109" s="293">
        <f>SUM('Entering 1'!R151:R154)</f>
        <v>0</v>
      </c>
      <c r="R109" s="293">
        <f>SUM('Entering 1'!S151:S154)</f>
        <v>0</v>
      </c>
      <c r="S109" s="73">
        <f t="shared" si="22"/>
        <v>0</v>
      </c>
      <c r="T109" s="293"/>
      <c r="U109" s="293"/>
      <c r="V109" s="293"/>
      <c r="W109" s="293"/>
      <c r="X109" s="293"/>
      <c r="Y109" s="293"/>
    </row>
    <row r="110" spans="1:25" ht="12" customHeight="1">
      <c r="A110" s="352"/>
      <c r="B110" s="65" t="s">
        <v>180</v>
      </c>
      <c r="C110" s="85">
        <f>('Entering 1'!D151)+('Entering 1'!D152*2)+('Entering 1'!D153*3)+('Entering 1'!D154*4)</f>
        <v>0</v>
      </c>
      <c r="D110" s="293">
        <f>('Entering 1'!E151)+('Entering 1'!E152*2)+('Entering 1'!E153*3)+('Entering 1'!E154*4)</f>
        <v>0</v>
      </c>
      <c r="E110" s="293">
        <f>('Entering 1'!F151)+('Entering 1'!F152*2)+('Entering 1'!F153*3)+('Entering 1'!F154*4)</f>
        <v>0</v>
      </c>
      <c r="F110" s="293">
        <f>('Entering 1'!G151)+('Entering 1'!G152*2)+('Entering 1'!G153*3)+('Entering 1'!G154*4)</f>
        <v>0</v>
      </c>
      <c r="G110" s="293">
        <f>('Entering 1'!H151)+('Entering 1'!H152*2)+('Entering 1'!H153*3)+('Entering 1'!H154*4)</f>
        <v>0</v>
      </c>
      <c r="H110" s="293">
        <f>('Entering 1'!I151)+('Entering 1'!I152*2)+('Entering 1'!I153*3)+('Entering 1'!I154*4)</f>
        <v>0</v>
      </c>
      <c r="I110" s="293">
        <f>('Entering 1'!J151)+('Entering 1'!J152*2)+('Entering 1'!J153*3)+('Entering 1'!J154*4)</f>
        <v>0</v>
      </c>
      <c r="J110" s="293">
        <f>('Entering 1'!K151)+('Entering 1'!K152*2)+('Entering 1'!K153*3)+('Entering 1'!K154*4)</f>
        <v>0</v>
      </c>
      <c r="K110" s="293">
        <f>('Entering 1'!L151)+('Entering 1'!L152*2)+('Entering 1'!L153*3)+('Entering 1'!L154*4)</f>
        <v>0</v>
      </c>
      <c r="L110" s="293">
        <f>('Entering 1'!M151)+('Entering 1'!M152*2)+('Entering 1'!M153*3)+('Entering 1'!M154*4)</f>
        <v>0</v>
      </c>
      <c r="M110" s="293">
        <f>('Entering 1'!N151)+('Entering 1'!N152*2)+('Entering 1'!N153*3)+('Entering 1'!N154*4)</f>
        <v>0</v>
      </c>
      <c r="N110" s="293">
        <f>('Entering 1'!O151)+('Entering 1'!O152*2)+('Entering 1'!O153*3)+('Entering 1'!O154*4)</f>
        <v>0</v>
      </c>
      <c r="O110" s="293">
        <f>('Entering 1'!P151)+('Entering 1'!P152*2)+('Entering 1'!P153*3)+('Entering 1'!P154*4)</f>
        <v>0</v>
      </c>
      <c r="P110" s="293">
        <f>('Entering 1'!Q151)+('Entering 1'!Q152*2)+('Entering 1'!Q153*3)+('Entering 1'!Q154*4)</f>
        <v>0</v>
      </c>
      <c r="Q110" s="293">
        <f>('Entering 1'!R151)+('Entering 1'!R152*2)+('Entering 1'!R153*3)+('Entering 1'!R154*4)</f>
        <v>0</v>
      </c>
      <c r="R110" s="293">
        <f>('Entering 1'!S151)+('Entering 1'!S152*2)+('Entering 1'!S153*3)+('Entering 1'!S154*4)</f>
        <v>0</v>
      </c>
      <c r="S110" s="73">
        <f t="shared" si="22"/>
        <v>0</v>
      </c>
      <c r="T110" s="293"/>
      <c r="U110" s="293"/>
      <c r="V110" s="293"/>
      <c r="W110" s="293"/>
      <c r="X110" s="293"/>
      <c r="Y110" s="293"/>
    </row>
    <row r="111" spans="1:25" ht="12" customHeight="1">
      <c r="A111" s="352"/>
      <c r="B111" s="86" t="s">
        <v>181</v>
      </c>
      <c r="C111" s="87">
        <f>SUM('Entering 1'!D159:D162)</f>
        <v>0</v>
      </c>
      <c r="D111" s="88">
        <f>SUM('Entering 1'!E159:E162)</f>
        <v>0</v>
      </c>
      <c r="E111" s="88">
        <f>SUM('Entering 1'!F159:F162)</f>
        <v>0</v>
      </c>
      <c r="F111" s="88">
        <f>SUM('Entering 1'!G159:G162)</f>
        <v>0</v>
      </c>
      <c r="G111" s="88">
        <f>SUM('Entering 1'!H159:H162)</f>
        <v>0</v>
      </c>
      <c r="H111" s="88">
        <f>SUM('Entering 1'!I159:I162)</f>
        <v>0</v>
      </c>
      <c r="I111" s="88">
        <f>SUM('Entering 1'!J159:J162)</f>
        <v>0</v>
      </c>
      <c r="J111" s="88">
        <f>SUM('Entering 1'!K159:K162)</f>
        <v>0</v>
      </c>
      <c r="K111" s="88">
        <f>SUM('Entering 1'!L159:L162)</f>
        <v>0</v>
      </c>
      <c r="L111" s="88">
        <f>SUM('Entering 1'!M159:M162)</f>
        <v>0</v>
      </c>
      <c r="M111" s="88">
        <f>SUM('Entering 1'!N159:N162)</f>
        <v>0</v>
      </c>
      <c r="N111" s="88">
        <f>SUM('Entering 1'!O159:O162)</f>
        <v>0</v>
      </c>
      <c r="O111" s="88">
        <f>SUM('Entering 1'!P159:P162)</f>
        <v>0</v>
      </c>
      <c r="P111" s="88">
        <f>SUM('Entering 1'!Q159:Q162)</f>
        <v>0</v>
      </c>
      <c r="Q111" s="88">
        <f>SUM('Entering 1'!R159:R162)</f>
        <v>0</v>
      </c>
      <c r="R111" s="88">
        <f>SUM('Entering 1'!S159:S162)</f>
        <v>0</v>
      </c>
      <c r="S111" s="75">
        <f t="shared" si="22"/>
        <v>0</v>
      </c>
      <c r="T111" s="293"/>
      <c r="U111" s="293"/>
      <c r="V111" s="293"/>
      <c r="W111" s="293"/>
      <c r="X111" s="293"/>
      <c r="Y111" s="293"/>
    </row>
    <row r="112" spans="1:25" ht="12" customHeight="1">
      <c r="A112" s="352"/>
      <c r="B112" s="86" t="s">
        <v>182</v>
      </c>
      <c r="C112" s="87">
        <f>('Entering 1'!D159)+('Entering 1'!D160*2)+('Entering 1'!D161*3)+('Entering 1'!D162*4)</f>
        <v>0</v>
      </c>
      <c r="D112" s="88">
        <f>('Entering 1'!E159)+('Entering 1'!E160*2)+('Entering 1'!E161*3)+('Entering 1'!E162*4)</f>
        <v>0</v>
      </c>
      <c r="E112" s="88">
        <f>('Entering 1'!F159)+('Entering 1'!F160*2)+('Entering 1'!F161*3)+('Entering 1'!F162*4)</f>
        <v>0</v>
      </c>
      <c r="F112" s="88">
        <f>('Entering 1'!G159)+('Entering 1'!G160*2)+('Entering 1'!G161*3)+('Entering 1'!G162*4)</f>
        <v>0</v>
      </c>
      <c r="G112" s="88">
        <f>('Entering 1'!H159)+('Entering 1'!H160*2)+('Entering 1'!H161*3)+('Entering 1'!H162*4)</f>
        <v>0</v>
      </c>
      <c r="H112" s="88">
        <f>('Entering 1'!I159)+('Entering 1'!I160*2)+('Entering 1'!I161*3)+('Entering 1'!I162*4)</f>
        <v>0</v>
      </c>
      <c r="I112" s="88">
        <f>('Entering 1'!J159)+('Entering 1'!J160*2)+('Entering 1'!J161*3)+('Entering 1'!J162*4)</f>
        <v>0</v>
      </c>
      <c r="J112" s="88">
        <f>('Entering 1'!K159)+('Entering 1'!K160*2)+('Entering 1'!K161*3)+('Entering 1'!K162*4)</f>
        <v>0</v>
      </c>
      <c r="K112" s="88">
        <f>('Entering 1'!L159)+('Entering 1'!L160*2)+('Entering 1'!L161*3)+('Entering 1'!L162*4)</f>
        <v>0</v>
      </c>
      <c r="L112" s="88">
        <f>('Entering 1'!M159)+('Entering 1'!M160*2)+('Entering 1'!M161*3)+('Entering 1'!M162*4)</f>
        <v>0</v>
      </c>
      <c r="M112" s="88">
        <f>('Entering 1'!N159)+('Entering 1'!N160*2)+('Entering 1'!N161*3)+('Entering 1'!N162*4)</f>
        <v>0</v>
      </c>
      <c r="N112" s="88">
        <f>('Entering 1'!O159)+('Entering 1'!O160*2)+('Entering 1'!O161*3)+('Entering 1'!O162*4)</f>
        <v>0</v>
      </c>
      <c r="O112" s="88">
        <f>('Entering 1'!P159)+('Entering 1'!P160*2)+('Entering 1'!P161*3)+('Entering 1'!P162*4)</f>
        <v>0</v>
      </c>
      <c r="P112" s="88">
        <f>('Entering 1'!Q159)+('Entering 1'!Q160*2)+('Entering 1'!Q161*3)+('Entering 1'!Q162*4)</f>
        <v>0</v>
      </c>
      <c r="Q112" s="88">
        <f>('Entering 1'!R159)+('Entering 1'!R160*2)+('Entering 1'!R161*3)+('Entering 1'!R162*4)</f>
        <v>0</v>
      </c>
      <c r="R112" s="88">
        <f>('Entering 1'!S159)+('Entering 1'!S160*2)+('Entering 1'!S161*3)+('Entering 1'!S162*4)</f>
        <v>0</v>
      </c>
      <c r="S112" s="75">
        <f t="shared" si="22"/>
        <v>0</v>
      </c>
      <c r="T112" s="293"/>
      <c r="U112" s="293"/>
      <c r="V112" s="293"/>
      <c r="W112" s="293"/>
      <c r="X112" s="293"/>
      <c r="Y112" s="293"/>
    </row>
    <row r="113" spans="1:25" ht="12" customHeight="1">
      <c r="A113" s="352"/>
      <c r="B113" s="65" t="s">
        <v>183</v>
      </c>
      <c r="C113" s="85"/>
      <c r="D113" s="293"/>
      <c r="E113" s="293"/>
      <c r="F113" s="293"/>
      <c r="G113" s="293"/>
      <c r="H113" s="293"/>
      <c r="I113" s="293"/>
      <c r="J113" s="293"/>
      <c r="K113" s="293"/>
      <c r="L113" s="293"/>
      <c r="M113" s="293"/>
      <c r="N113" s="293"/>
      <c r="O113" s="293"/>
      <c r="P113" s="293"/>
      <c r="Q113" s="293"/>
      <c r="R113" s="293"/>
      <c r="S113" s="73"/>
      <c r="T113" s="255"/>
      <c r="U113" s="293"/>
      <c r="V113" s="293"/>
      <c r="W113" s="293"/>
      <c r="X113" s="293"/>
      <c r="Y113" s="293"/>
    </row>
    <row r="114" spans="1:25" ht="12" customHeight="1">
      <c r="A114" s="352"/>
      <c r="B114" s="65" t="s">
        <v>184</v>
      </c>
      <c r="C114" s="85"/>
      <c r="D114" s="293"/>
      <c r="E114" s="293"/>
      <c r="F114" s="293"/>
      <c r="G114" s="293"/>
      <c r="H114" s="293"/>
      <c r="I114" s="293"/>
      <c r="J114" s="293"/>
      <c r="K114" s="293"/>
      <c r="L114" s="293"/>
      <c r="M114" s="293"/>
      <c r="N114" s="293"/>
      <c r="O114" s="293"/>
      <c r="P114" s="293"/>
      <c r="Q114" s="293"/>
      <c r="R114" s="293"/>
      <c r="S114" s="73"/>
      <c r="T114" s="255"/>
      <c r="U114" s="293"/>
      <c r="V114" s="293"/>
      <c r="W114" s="293"/>
      <c r="X114" s="293"/>
      <c r="Y114" s="293"/>
    </row>
    <row r="115" spans="1:25" ht="12" customHeight="1">
      <c r="A115" s="352"/>
      <c r="B115" s="8" t="s">
        <v>18</v>
      </c>
      <c r="C115" s="91">
        <f t="shared" ref="C115:R115" si="30">SUM(C109,C111,C113)</f>
        <v>0</v>
      </c>
      <c r="D115" s="92">
        <f t="shared" si="30"/>
        <v>0</v>
      </c>
      <c r="E115" s="92">
        <f t="shared" si="30"/>
        <v>0</v>
      </c>
      <c r="F115" s="92">
        <f t="shared" si="30"/>
        <v>0</v>
      </c>
      <c r="G115" s="92">
        <f t="shared" si="30"/>
        <v>0</v>
      </c>
      <c r="H115" s="92">
        <f t="shared" si="30"/>
        <v>0</v>
      </c>
      <c r="I115" s="92">
        <f t="shared" si="30"/>
        <v>0</v>
      </c>
      <c r="J115" s="92">
        <f t="shared" si="30"/>
        <v>0</v>
      </c>
      <c r="K115" s="92">
        <f t="shared" si="30"/>
        <v>0</v>
      </c>
      <c r="L115" s="92">
        <f t="shared" si="30"/>
        <v>0</v>
      </c>
      <c r="M115" s="92">
        <f t="shared" si="30"/>
        <v>0</v>
      </c>
      <c r="N115" s="92">
        <f t="shared" si="30"/>
        <v>0</v>
      </c>
      <c r="O115" s="92">
        <f t="shared" si="30"/>
        <v>0</v>
      </c>
      <c r="P115" s="92">
        <f t="shared" si="30"/>
        <v>0</v>
      </c>
      <c r="Q115" s="92">
        <f t="shared" si="30"/>
        <v>0</v>
      </c>
      <c r="R115" s="92">
        <f t="shared" si="30"/>
        <v>0</v>
      </c>
      <c r="S115" s="9">
        <f t="shared" ref="S115:S128" si="31">SUM(C115:R115)</f>
        <v>0</v>
      </c>
      <c r="T115" s="293"/>
      <c r="U115" s="293"/>
      <c r="V115" s="293"/>
      <c r="W115" s="293"/>
      <c r="X115" s="293"/>
      <c r="Y115" s="293"/>
    </row>
    <row r="116" spans="1:25" ht="12" customHeight="1">
      <c r="A116" s="352"/>
      <c r="B116" s="10" t="s">
        <v>185</v>
      </c>
      <c r="C116" s="93">
        <f t="shared" ref="C116:R116" si="32">SUM(C110,C112,C114)</f>
        <v>0</v>
      </c>
      <c r="D116" s="94">
        <f t="shared" si="32"/>
        <v>0</v>
      </c>
      <c r="E116" s="94">
        <f t="shared" si="32"/>
        <v>0</v>
      </c>
      <c r="F116" s="94">
        <f t="shared" si="32"/>
        <v>0</v>
      </c>
      <c r="G116" s="94">
        <f t="shared" si="32"/>
        <v>0</v>
      </c>
      <c r="H116" s="94">
        <f t="shared" si="32"/>
        <v>0</v>
      </c>
      <c r="I116" s="94">
        <f t="shared" si="32"/>
        <v>0</v>
      </c>
      <c r="J116" s="94">
        <f t="shared" si="32"/>
        <v>0</v>
      </c>
      <c r="K116" s="94">
        <f t="shared" si="32"/>
        <v>0</v>
      </c>
      <c r="L116" s="94">
        <f t="shared" si="32"/>
        <v>0</v>
      </c>
      <c r="M116" s="94">
        <f t="shared" si="32"/>
        <v>0</v>
      </c>
      <c r="N116" s="94">
        <f t="shared" si="32"/>
        <v>0</v>
      </c>
      <c r="O116" s="94">
        <f t="shared" si="32"/>
        <v>0</v>
      </c>
      <c r="P116" s="94">
        <f t="shared" si="32"/>
        <v>0</v>
      </c>
      <c r="Q116" s="94">
        <f t="shared" si="32"/>
        <v>0</v>
      </c>
      <c r="R116" s="94">
        <f t="shared" si="32"/>
        <v>0</v>
      </c>
      <c r="S116" s="11">
        <f t="shared" si="31"/>
        <v>0</v>
      </c>
      <c r="T116" s="293"/>
      <c r="U116" s="293"/>
      <c r="V116" s="293"/>
      <c r="W116" s="293"/>
      <c r="X116" s="293"/>
      <c r="Y116" s="293"/>
    </row>
    <row r="117" spans="1:25" ht="12" customHeight="1">
      <c r="A117" s="352"/>
      <c r="B117" s="8" t="s">
        <v>2</v>
      </c>
      <c r="C117" s="91">
        <f t="shared" ref="C117:R117" si="33">SUM(C107,C115)</f>
        <v>0</v>
      </c>
      <c r="D117" s="92">
        <f t="shared" si="33"/>
        <v>0</v>
      </c>
      <c r="E117" s="92">
        <f t="shared" si="33"/>
        <v>0</v>
      </c>
      <c r="F117" s="92">
        <f t="shared" si="33"/>
        <v>0</v>
      </c>
      <c r="G117" s="92">
        <f t="shared" si="33"/>
        <v>0</v>
      </c>
      <c r="H117" s="92">
        <f t="shared" si="33"/>
        <v>0</v>
      </c>
      <c r="I117" s="92">
        <f t="shared" si="33"/>
        <v>0</v>
      </c>
      <c r="J117" s="92">
        <f t="shared" si="33"/>
        <v>0</v>
      </c>
      <c r="K117" s="92">
        <f t="shared" si="33"/>
        <v>0</v>
      </c>
      <c r="L117" s="92">
        <f t="shared" si="33"/>
        <v>0</v>
      </c>
      <c r="M117" s="92">
        <f t="shared" si="33"/>
        <v>0</v>
      </c>
      <c r="N117" s="92">
        <f t="shared" si="33"/>
        <v>0</v>
      </c>
      <c r="O117" s="92">
        <f t="shared" si="33"/>
        <v>0</v>
      </c>
      <c r="P117" s="92">
        <f t="shared" si="33"/>
        <v>0</v>
      </c>
      <c r="Q117" s="92">
        <f t="shared" si="33"/>
        <v>0</v>
      </c>
      <c r="R117" s="92">
        <f t="shared" si="33"/>
        <v>0</v>
      </c>
      <c r="S117" s="9">
        <f t="shared" si="31"/>
        <v>0</v>
      </c>
      <c r="T117" s="293"/>
      <c r="U117" s="293"/>
      <c r="V117" s="293"/>
      <c r="W117" s="293"/>
      <c r="X117" s="293"/>
      <c r="Y117" s="293"/>
    </row>
    <row r="118" spans="1:25" ht="12" customHeight="1">
      <c r="A118" s="353"/>
      <c r="B118" s="10" t="s">
        <v>25</v>
      </c>
      <c r="C118" s="93">
        <f t="shared" ref="C118:R118" si="34">SUM(C108,C116)</f>
        <v>1</v>
      </c>
      <c r="D118" s="94">
        <f t="shared" si="34"/>
        <v>0</v>
      </c>
      <c r="E118" s="94">
        <f t="shared" si="34"/>
        <v>0</v>
      </c>
      <c r="F118" s="94">
        <f t="shared" si="34"/>
        <v>0</v>
      </c>
      <c r="G118" s="94">
        <f t="shared" si="34"/>
        <v>0</v>
      </c>
      <c r="H118" s="94">
        <f t="shared" si="34"/>
        <v>2</v>
      </c>
      <c r="I118" s="94">
        <f t="shared" si="34"/>
        <v>0</v>
      </c>
      <c r="J118" s="94">
        <f t="shared" si="34"/>
        <v>1</v>
      </c>
      <c r="K118" s="94">
        <f t="shared" si="34"/>
        <v>2</v>
      </c>
      <c r="L118" s="94">
        <f t="shared" si="34"/>
        <v>3</v>
      </c>
      <c r="M118" s="94">
        <f t="shared" si="34"/>
        <v>0</v>
      </c>
      <c r="N118" s="94">
        <f t="shared" si="34"/>
        <v>0</v>
      </c>
      <c r="O118" s="94">
        <f t="shared" si="34"/>
        <v>0</v>
      </c>
      <c r="P118" s="94">
        <f t="shared" si="34"/>
        <v>0</v>
      </c>
      <c r="Q118" s="94">
        <f t="shared" si="34"/>
        <v>0</v>
      </c>
      <c r="R118" s="94">
        <f t="shared" si="34"/>
        <v>0</v>
      </c>
      <c r="S118" s="11">
        <f t="shared" si="31"/>
        <v>9</v>
      </c>
      <c r="T118" s="293"/>
      <c r="U118" s="293"/>
      <c r="V118" s="293"/>
      <c r="W118" s="293"/>
      <c r="X118" s="293"/>
      <c r="Y118" s="293"/>
    </row>
    <row r="119" spans="1:25" ht="12" customHeight="1">
      <c r="A119" s="351" t="s">
        <v>195</v>
      </c>
      <c r="B119" s="65" t="s">
        <v>191</v>
      </c>
      <c r="C119" s="96">
        <f>'PMD Breakdown Entering'!C51</f>
        <v>0</v>
      </c>
      <c r="D119" s="69">
        <f>'PMD Breakdown Entering'!D51</f>
        <v>2</v>
      </c>
      <c r="E119" s="69">
        <f>'PMD Breakdown Entering'!E51</f>
        <v>2</v>
      </c>
      <c r="F119" s="69">
        <f>'PMD Breakdown Entering'!F51</f>
        <v>1</v>
      </c>
      <c r="G119" s="69">
        <f>'PMD Breakdown Entering'!G51</f>
        <v>1</v>
      </c>
      <c r="H119" s="69">
        <f>'PMD Breakdown Entering'!H51</f>
        <v>0</v>
      </c>
      <c r="I119" s="69">
        <f>'PMD Breakdown Entering'!I51</f>
        <v>0</v>
      </c>
      <c r="J119" s="69">
        <f>'PMD Breakdown Entering'!J51</f>
        <v>4</v>
      </c>
      <c r="K119" s="69">
        <f>'PMD Breakdown Entering'!K51</f>
        <v>0</v>
      </c>
      <c r="L119" s="69">
        <f>'PMD Breakdown Entering'!L51</f>
        <v>3</v>
      </c>
      <c r="M119" s="69">
        <f>'PMD Breakdown Entering'!M51</f>
        <v>1</v>
      </c>
      <c r="N119" s="69">
        <f>'PMD Breakdown Entering'!N51</f>
        <v>7</v>
      </c>
      <c r="O119" s="69">
        <f>'PMD Breakdown Entering'!O51</f>
        <v>0</v>
      </c>
      <c r="P119" s="69">
        <f>'PMD Breakdown Entering'!P51</f>
        <v>2</v>
      </c>
      <c r="Q119" s="69">
        <f>'PMD Breakdown Entering'!Q51</f>
        <v>0</v>
      </c>
      <c r="R119" s="69">
        <f>'PMD Breakdown Entering'!R51</f>
        <v>2</v>
      </c>
      <c r="S119" s="73">
        <f t="shared" si="31"/>
        <v>25</v>
      </c>
      <c r="T119" s="293"/>
      <c r="U119" s="293"/>
      <c r="V119" s="293"/>
      <c r="W119" s="293"/>
      <c r="X119" s="293"/>
      <c r="Y119" s="293"/>
    </row>
    <row r="120" spans="1:25" ht="12" customHeight="1">
      <c r="A120" s="352"/>
      <c r="B120" s="86" t="s">
        <v>165</v>
      </c>
      <c r="C120" s="87">
        <f>SUM('Entering 1'!D174:D175)</f>
        <v>0</v>
      </c>
      <c r="D120" s="88">
        <f>SUM('Entering 1'!E174:E175)</f>
        <v>0</v>
      </c>
      <c r="E120" s="88">
        <f>SUM('Entering 1'!F174:F175)</f>
        <v>0</v>
      </c>
      <c r="F120" s="88">
        <f>SUM('Entering 1'!G174:G175)</f>
        <v>0</v>
      </c>
      <c r="G120" s="88">
        <f>SUM('Entering 1'!H174:H175)</f>
        <v>0</v>
      </c>
      <c r="H120" s="88">
        <f>SUM('Entering 1'!I174:I175)</f>
        <v>0</v>
      </c>
      <c r="I120" s="88">
        <f>SUM('Entering 1'!J174:J175)</f>
        <v>1</v>
      </c>
      <c r="J120" s="88">
        <f>SUM('Entering 1'!K174:K175)</f>
        <v>1</v>
      </c>
      <c r="K120" s="88">
        <f>SUM('Entering 1'!L174:L175)</f>
        <v>0</v>
      </c>
      <c r="L120" s="88">
        <f>SUM('Entering 1'!M174:M175)</f>
        <v>0</v>
      </c>
      <c r="M120" s="88">
        <f>SUM('Entering 1'!N174:N175)</f>
        <v>1</v>
      </c>
      <c r="N120" s="88">
        <f>SUM('Entering 1'!O174:O175)</f>
        <v>0</v>
      </c>
      <c r="O120" s="88">
        <f>SUM('Entering 1'!P174:P175)</f>
        <v>1</v>
      </c>
      <c r="P120" s="88">
        <f>SUM('Entering 1'!Q174:Q175)</f>
        <v>1</v>
      </c>
      <c r="Q120" s="88">
        <f>SUM('Entering 1'!R174:R175)</f>
        <v>0</v>
      </c>
      <c r="R120" s="88">
        <f>SUM('Entering 1'!S174:S175)</f>
        <v>0</v>
      </c>
      <c r="S120" s="75">
        <f t="shared" si="31"/>
        <v>5</v>
      </c>
      <c r="T120" s="293"/>
      <c r="U120" s="293"/>
      <c r="V120" s="293"/>
      <c r="W120" s="293"/>
      <c r="X120" s="293"/>
      <c r="Y120" s="293"/>
    </row>
    <row r="121" spans="1:25" ht="12" customHeight="1">
      <c r="A121" s="352"/>
      <c r="B121" s="86" t="s">
        <v>166</v>
      </c>
      <c r="C121" s="87">
        <f>('Entering 1'!D174)+('Entering 1'!D175*2)</f>
        <v>0</v>
      </c>
      <c r="D121" s="88">
        <f>('Entering 1'!E174)+('Entering 1'!E175*2)</f>
        <v>0</v>
      </c>
      <c r="E121" s="88">
        <f>('Entering 1'!F174)+('Entering 1'!F175*2)</f>
        <v>0</v>
      </c>
      <c r="F121" s="88">
        <f>('Entering 1'!G174)+('Entering 1'!G175*2)</f>
        <v>0</v>
      </c>
      <c r="G121" s="88">
        <f>('Entering 1'!H174)+('Entering 1'!H175*2)</f>
        <v>0</v>
      </c>
      <c r="H121" s="88">
        <f>('Entering 1'!I174)+('Entering 1'!I175*2)</f>
        <v>0</v>
      </c>
      <c r="I121" s="88">
        <f>('Entering 1'!J174)+('Entering 1'!J175*2)</f>
        <v>1</v>
      </c>
      <c r="J121" s="88">
        <f>('Entering 1'!K174)+('Entering 1'!K175*2)</f>
        <v>1</v>
      </c>
      <c r="K121" s="88">
        <f>('Entering 1'!L174)+('Entering 1'!L175*2)</f>
        <v>0</v>
      </c>
      <c r="L121" s="88">
        <f>('Entering 1'!M174)+('Entering 1'!M175*2)</f>
        <v>0</v>
      </c>
      <c r="M121" s="88">
        <f>('Entering 1'!N174)+('Entering 1'!N175*2)</f>
        <v>1</v>
      </c>
      <c r="N121" s="88">
        <f>('Entering 1'!O174)+('Entering 1'!O175*2)</f>
        <v>0</v>
      </c>
      <c r="O121" s="88">
        <f>('Entering 1'!P174)+('Entering 1'!P175*2)</f>
        <v>1</v>
      </c>
      <c r="P121" s="88">
        <f>('Entering 1'!Q174)+('Entering 1'!Q175*2)</f>
        <v>1</v>
      </c>
      <c r="Q121" s="88">
        <f>('Entering 1'!R174)+('Entering 1'!R175*2)</f>
        <v>0</v>
      </c>
      <c r="R121" s="88">
        <f>('Entering 1'!S174)+('Entering 1'!S175*2)</f>
        <v>0</v>
      </c>
      <c r="S121" s="75">
        <f t="shared" si="31"/>
        <v>5</v>
      </c>
      <c r="T121" s="293"/>
      <c r="U121" s="293"/>
      <c r="V121" s="293"/>
      <c r="W121" s="293"/>
      <c r="X121" s="293"/>
      <c r="Y121" s="293"/>
    </row>
    <row r="122" spans="1:25" ht="12" customHeight="1">
      <c r="A122" s="352"/>
      <c r="B122" s="65" t="s">
        <v>167</v>
      </c>
      <c r="C122" s="85">
        <f>SUM('Entering 1'!D176:D177)</f>
        <v>0</v>
      </c>
      <c r="D122" s="293">
        <f>SUM('Entering 1'!E176:E177)</f>
        <v>0</v>
      </c>
      <c r="E122" s="293">
        <f>SUM('Entering 1'!F176:F177)</f>
        <v>0</v>
      </c>
      <c r="F122" s="293">
        <f>SUM('Entering 1'!G176:G177)</f>
        <v>0</v>
      </c>
      <c r="G122" s="293">
        <f>SUM('Entering 1'!H176:H177)</f>
        <v>0</v>
      </c>
      <c r="H122" s="293">
        <f>SUM('Entering 1'!I176:I177)</f>
        <v>0</v>
      </c>
      <c r="I122" s="293">
        <f>SUM('Entering 1'!J176:J177)</f>
        <v>0</v>
      </c>
      <c r="J122" s="293">
        <f>SUM('Entering 1'!K176:K177)</f>
        <v>0</v>
      </c>
      <c r="K122" s="293">
        <f>SUM('Entering 1'!L176:L177)</f>
        <v>0</v>
      </c>
      <c r="L122" s="293">
        <f>SUM('Entering 1'!M176:M177)</f>
        <v>0</v>
      </c>
      <c r="M122" s="293">
        <f>SUM('Entering 1'!N176:N177)</f>
        <v>0</v>
      </c>
      <c r="N122" s="293">
        <f>SUM('Entering 1'!O176:O177)</f>
        <v>0</v>
      </c>
      <c r="O122" s="293">
        <f>SUM('Entering 1'!P176:P177)</f>
        <v>0</v>
      </c>
      <c r="P122" s="293">
        <f>SUM('Entering 1'!Q176:Q177)</f>
        <v>0</v>
      </c>
      <c r="Q122" s="293">
        <f>SUM('Entering 1'!R176:R177)</f>
        <v>0</v>
      </c>
      <c r="R122" s="293">
        <f>SUM('Entering 1'!S176:S177)</f>
        <v>0</v>
      </c>
      <c r="S122" s="73">
        <f t="shared" si="31"/>
        <v>0</v>
      </c>
      <c r="T122" s="293"/>
      <c r="U122" s="293"/>
      <c r="V122" s="293"/>
      <c r="W122" s="293"/>
      <c r="X122" s="293"/>
      <c r="Y122" s="293"/>
    </row>
    <row r="123" spans="1:25" ht="12" customHeight="1">
      <c r="A123" s="352"/>
      <c r="B123" s="65" t="s">
        <v>168</v>
      </c>
      <c r="C123" s="85">
        <f>('Entering 1'!D176)+('Entering 1'!D177*2)</f>
        <v>0</v>
      </c>
      <c r="D123" s="293">
        <f>('Entering 1'!E176)+('Entering 1'!E177*2)</f>
        <v>0</v>
      </c>
      <c r="E123" s="293">
        <f>('Entering 1'!F176)+('Entering 1'!F177*2)</f>
        <v>0</v>
      </c>
      <c r="F123" s="293">
        <f>('Entering 1'!G176)+('Entering 1'!G177*2)</f>
        <v>0</v>
      </c>
      <c r="G123" s="293">
        <f>('Entering 1'!H176)+('Entering 1'!H177*2)</f>
        <v>0</v>
      </c>
      <c r="H123" s="293">
        <f>('Entering 1'!I176)+('Entering 1'!I177*2)</f>
        <v>0</v>
      </c>
      <c r="I123" s="293">
        <f>('Entering 1'!J176)+('Entering 1'!J177*2)</f>
        <v>0</v>
      </c>
      <c r="J123" s="293">
        <f>('Entering 1'!K176)+('Entering 1'!K177*2)</f>
        <v>0</v>
      </c>
      <c r="K123" s="293">
        <f>('Entering 1'!L176)+('Entering 1'!L177*2)</f>
        <v>0</v>
      </c>
      <c r="L123" s="293">
        <f>('Entering 1'!M176)+('Entering 1'!M177*2)</f>
        <v>0</v>
      </c>
      <c r="M123" s="293">
        <f>('Entering 1'!N176)+('Entering 1'!N177*2)</f>
        <v>0</v>
      </c>
      <c r="N123" s="293">
        <f>('Entering 1'!O176)+('Entering 1'!O177*2)</f>
        <v>0</v>
      </c>
      <c r="O123" s="293">
        <f>('Entering 1'!P176)+('Entering 1'!P177*2)</f>
        <v>0</v>
      </c>
      <c r="P123" s="293">
        <f>('Entering 1'!Q176)+('Entering 1'!Q177*2)</f>
        <v>0</v>
      </c>
      <c r="Q123" s="293">
        <f>('Entering 1'!R176)+('Entering 1'!R177*2)</f>
        <v>0</v>
      </c>
      <c r="R123" s="293">
        <f>('Entering 1'!S176)+('Entering 1'!S177*2)</f>
        <v>0</v>
      </c>
      <c r="S123" s="73">
        <f t="shared" si="31"/>
        <v>0</v>
      </c>
      <c r="T123" s="293"/>
      <c r="U123" s="293"/>
      <c r="V123" s="293"/>
      <c r="W123" s="293"/>
      <c r="X123" s="293"/>
      <c r="Y123" s="293"/>
    </row>
    <row r="124" spans="1:25" ht="12" customHeight="1">
      <c r="A124" s="352"/>
      <c r="B124" s="86" t="s">
        <v>7</v>
      </c>
      <c r="C124" s="87">
        <f>'Entering 1'!D178</f>
        <v>25</v>
      </c>
      <c r="D124" s="88">
        <f>'Entering 1'!E178</f>
        <v>65</v>
      </c>
      <c r="E124" s="88">
        <f>'Entering 1'!F178</f>
        <v>47</v>
      </c>
      <c r="F124" s="88">
        <f>'Entering 1'!G178</f>
        <v>49</v>
      </c>
      <c r="G124" s="88">
        <f>'Entering 1'!H178</f>
        <v>28</v>
      </c>
      <c r="H124" s="88">
        <f>'Entering 1'!I178</f>
        <v>26</v>
      </c>
      <c r="I124" s="88">
        <f>'Entering 1'!J178</f>
        <v>32</v>
      </c>
      <c r="J124" s="88">
        <f>'Entering 1'!K178</f>
        <v>34</v>
      </c>
      <c r="K124" s="88">
        <f>'Entering 1'!L178</f>
        <v>22</v>
      </c>
      <c r="L124" s="88">
        <f>'Entering 1'!M178</f>
        <v>25</v>
      </c>
      <c r="M124" s="88">
        <f>'Entering 1'!N178</f>
        <v>22</v>
      </c>
      <c r="N124" s="88">
        <f>'Entering 1'!O178</f>
        <v>31</v>
      </c>
      <c r="O124" s="88">
        <f>'Entering 1'!P178</f>
        <v>29</v>
      </c>
      <c r="P124" s="88">
        <f>'Entering 1'!Q178</f>
        <v>23</v>
      </c>
      <c r="Q124" s="88">
        <f>'Entering 1'!R178</f>
        <v>15</v>
      </c>
      <c r="R124" s="88">
        <f>'Entering 1'!S178</f>
        <v>19</v>
      </c>
      <c r="S124" s="75">
        <f t="shared" si="31"/>
        <v>492</v>
      </c>
      <c r="T124" s="293"/>
      <c r="U124" s="293"/>
      <c r="V124" s="293"/>
      <c r="W124" s="293"/>
      <c r="X124" s="293"/>
      <c r="Y124" s="293"/>
    </row>
    <row r="125" spans="1:25" ht="12" customHeight="1">
      <c r="A125" s="352"/>
      <c r="B125" s="86" t="s">
        <v>169</v>
      </c>
      <c r="C125" s="87">
        <f>'Carpool Breakdown Entering'!C110</f>
        <v>8</v>
      </c>
      <c r="D125" s="88">
        <f>'Carpool Breakdown Entering'!D110</f>
        <v>15</v>
      </c>
      <c r="E125" s="88">
        <f>'Carpool Breakdown Entering'!E110</f>
        <v>10</v>
      </c>
      <c r="F125" s="88">
        <f>'Carpool Breakdown Entering'!F110</f>
        <v>14</v>
      </c>
      <c r="G125" s="88">
        <f>'Carpool Breakdown Entering'!G110</f>
        <v>7</v>
      </c>
      <c r="H125" s="88">
        <f>'Carpool Breakdown Entering'!H110</f>
        <v>7</v>
      </c>
      <c r="I125" s="88">
        <f>'Carpool Breakdown Entering'!I110</f>
        <v>13</v>
      </c>
      <c r="J125" s="88">
        <f>'Carpool Breakdown Entering'!J110</f>
        <v>11</v>
      </c>
      <c r="K125" s="88">
        <f>'Carpool Breakdown Entering'!K110</f>
        <v>10</v>
      </c>
      <c r="L125" s="88">
        <f>'Carpool Breakdown Entering'!L110</f>
        <v>12</v>
      </c>
      <c r="M125" s="88">
        <f>'Carpool Breakdown Entering'!M110</f>
        <v>9</v>
      </c>
      <c r="N125" s="88">
        <f>'Carpool Breakdown Entering'!N110</f>
        <v>14</v>
      </c>
      <c r="O125" s="88">
        <f>'Carpool Breakdown Entering'!O110</f>
        <v>12</v>
      </c>
      <c r="P125" s="88">
        <f>'Carpool Breakdown Entering'!P110</f>
        <v>8</v>
      </c>
      <c r="Q125" s="88">
        <f>'Carpool Breakdown Entering'!Q110</f>
        <v>12</v>
      </c>
      <c r="R125" s="88">
        <f>'Carpool Breakdown Entering'!R110</f>
        <v>4</v>
      </c>
      <c r="S125" s="75">
        <f t="shared" si="31"/>
        <v>166</v>
      </c>
      <c r="T125" s="293"/>
      <c r="U125" s="293"/>
      <c r="V125" s="293"/>
      <c r="W125" s="293"/>
      <c r="X125" s="293"/>
      <c r="Y125" s="293"/>
    </row>
    <row r="126" spans="1:25" ht="12" customHeight="1">
      <c r="A126" s="352"/>
      <c r="B126" s="86" t="s">
        <v>35</v>
      </c>
      <c r="C126" s="87">
        <f>'Carpool Breakdown Entering'!C111</f>
        <v>16</v>
      </c>
      <c r="D126" s="88">
        <f>'Carpool Breakdown Entering'!D111</f>
        <v>28</v>
      </c>
      <c r="E126" s="88">
        <f>'Carpool Breakdown Entering'!E111</f>
        <v>20</v>
      </c>
      <c r="F126" s="88">
        <f>'Carpool Breakdown Entering'!F111</f>
        <v>28</v>
      </c>
      <c r="G126" s="88">
        <f>'Carpool Breakdown Entering'!G111</f>
        <v>14</v>
      </c>
      <c r="H126" s="88">
        <f>'Carpool Breakdown Entering'!H111</f>
        <v>14</v>
      </c>
      <c r="I126" s="88">
        <f>'Carpool Breakdown Entering'!I111</f>
        <v>26</v>
      </c>
      <c r="J126" s="88">
        <f>'Carpool Breakdown Entering'!J111</f>
        <v>22</v>
      </c>
      <c r="K126" s="88">
        <f>'Carpool Breakdown Entering'!K111</f>
        <v>21</v>
      </c>
      <c r="L126" s="88">
        <f>'Carpool Breakdown Entering'!L111</f>
        <v>25</v>
      </c>
      <c r="M126" s="88">
        <f>'Carpool Breakdown Entering'!M111</f>
        <v>18</v>
      </c>
      <c r="N126" s="88">
        <f>'Carpool Breakdown Entering'!N111</f>
        <v>32</v>
      </c>
      <c r="O126" s="88">
        <f>'Carpool Breakdown Entering'!O111</f>
        <v>26</v>
      </c>
      <c r="P126" s="88">
        <f>'Carpool Breakdown Entering'!P111</f>
        <v>16</v>
      </c>
      <c r="Q126" s="88">
        <f>'Carpool Breakdown Entering'!Q111</f>
        <v>27</v>
      </c>
      <c r="R126" s="88">
        <f>'Carpool Breakdown Entering'!R111</f>
        <v>8</v>
      </c>
      <c r="S126" s="75">
        <f t="shared" si="31"/>
        <v>341</v>
      </c>
      <c r="T126" s="293"/>
      <c r="U126" s="293"/>
      <c r="V126" s="293"/>
      <c r="W126" s="293"/>
      <c r="X126" s="293"/>
      <c r="Y126" s="293"/>
    </row>
    <row r="127" spans="1:25" ht="12" customHeight="1">
      <c r="A127" s="352"/>
      <c r="B127" s="86" t="s">
        <v>170</v>
      </c>
      <c r="C127" s="87">
        <f t="shared" ref="C127:R127" si="35">SUM(C124:C125)</f>
        <v>33</v>
      </c>
      <c r="D127" s="88">
        <f t="shared" si="35"/>
        <v>80</v>
      </c>
      <c r="E127" s="88">
        <f t="shared" si="35"/>
        <v>57</v>
      </c>
      <c r="F127" s="88">
        <f t="shared" si="35"/>
        <v>63</v>
      </c>
      <c r="G127" s="88">
        <f t="shared" si="35"/>
        <v>35</v>
      </c>
      <c r="H127" s="88">
        <f t="shared" si="35"/>
        <v>33</v>
      </c>
      <c r="I127" s="88">
        <f t="shared" si="35"/>
        <v>45</v>
      </c>
      <c r="J127" s="88">
        <f t="shared" si="35"/>
        <v>45</v>
      </c>
      <c r="K127" s="88">
        <f t="shared" si="35"/>
        <v>32</v>
      </c>
      <c r="L127" s="88">
        <f t="shared" si="35"/>
        <v>37</v>
      </c>
      <c r="M127" s="88">
        <f t="shared" si="35"/>
        <v>31</v>
      </c>
      <c r="N127" s="88">
        <f t="shared" si="35"/>
        <v>45</v>
      </c>
      <c r="O127" s="88">
        <f t="shared" si="35"/>
        <v>41</v>
      </c>
      <c r="P127" s="88">
        <f t="shared" si="35"/>
        <v>31</v>
      </c>
      <c r="Q127" s="88">
        <f t="shared" si="35"/>
        <v>27</v>
      </c>
      <c r="R127" s="88">
        <f t="shared" si="35"/>
        <v>23</v>
      </c>
      <c r="S127" s="75">
        <f t="shared" si="31"/>
        <v>658</v>
      </c>
      <c r="T127" s="293"/>
      <c r="U127" s="293"/>
      <c r="V127" s="293"/>
      <c r="W127" s="293"/>
      <c r="X127" s="293"/>
      <c r="Y127" s="293"/>
    </row>
    <row r="128" spans="1:25" ht="12" customHeight="1">
      <c r="A128" s="352"/>
      <c r="B128" s="86" t="s">
        <v>171</v>
      </c>
      <c r="C128" s="87">
        <f t="shared" ref="C128:R128" si="36">SUM(C124,C126)</f>
        <v>41</v>
      </c>
      <c r="D128" s="88">
        <f t="shared" si="36"/>
        <v>93</v>
      </c>
      <c r="E128" s="88">
        <f t="shared" si="36"/>
        <v>67</v>
      </c>
      <c r="F128" s="88">
        <f t="shared" si="36"/>
        <v>77</v>
      </c>
      <c r="G128" s="88">
        <f t="shared" si="36"/>
        <v>42</v>
      </c>
      <c r="H128" s="88">
        <f t="shared" si="36"/>
        <v>40</v>
      </c>
      <c r="I128" s="88">
        <f t="shared" si="36"/>
        <v>58</v>
      </c>
      <c r="J128" s="88">
        <f t="shared" si="36"/>
        <v>56</v>
      </c>
      <c r="K128" s="88">
        <f t="shared" si="36"/>
        <v>43</v>
      </c>
      <c r="L128" s="88">
        <f t="shared" si="36"/>
        <v>50</v>
      </c>
      <c r="M128" s="88">
        <f t="shared" si="36"/>
        <v>40</v>
      </c>
      <c r="N128" s="88">
        <f t="shared" si="36"/>
        <v>63</v>
      </c>
      <c r="O128" s="88">
        <f t="shared" si="36"/>
        <v>55</v>
      </c>
      <c r="P128" s="88">
        <f t="shared" si="36"/>
        <v>39</v>
      </c>
      <c r="Q128" s="88">
        <f t="shared" si="36"/>
        <v>42</v>
      </c>
      <c r="R128" s="104">
        <f t="shared" si="36"/>
        <v>27</v>
      </c>
      <c r="S128" s="75">
        <f t="shared" si="31"/>
        <v>833</v>
      </c>
      <c r="T128" s="293"/>
      <c r="U128" s="293"/>
      <c r="V128" s="293"/>
      <c r="W128" s="293"/>
      <c r="X128" s="293"/>
      <c r="Y128" s="293"/>
    </row>
    <row r="129" spans="1:25" ht="12" customHeight="1">
      <c r="A129" s="352"/>
      <c r="B129" s="65" t="s">
        <v>172</v>
      </c>
      <c r="C129" s="85"/>
      <c r="D129" s="293"/>
      <c r="E129" s="293"/>
      <c r="F129" s="293"/>
      <c r="G129" s="293"/>
      <c r="H129" s="293"/>
      <c r="I129" s="293"/>
      <c r="J129" s="293"/>
      <c r="K129" s="293"/>
      <c r="L129" s="293"/>
      <c r="M129" s="293"/>
      <c r="N129" s="293"/>
      <c r="O129" s="293"/>
      <c r="P129" s="293"/>
      <c r="Q129" s="293"/>
      <c r="R129" s="293"/>
      <c r="S129" s="73"/>
      <c r="T129" s="293"/>
      <c r="U129" s="293"/>
      <c r="V129" s="293"/>
      <c r="W129" s="293"/>
      <c r="X129" s="293"/>
      <c r="Y129" s="293"/>
    </row>
    <row r="130" spans="1:25" ht="12" customHeight="1">
      <c r="A130" s="352"/>
      <c r="B130" s="65" t="s">
        <v>173</v>
      </c>
      <c r="C130" s="85"/>
      <c r="D130" s="293"/>
      <c r="E130" s="293"/>
      <c r="F130" s="293"/>
      <c r="G130" s="293"/>
      <c r="H130" s="293"/>
      <c r="I130" s="293"/>
      <c r="J130" s="293"/>
      <c r="K130" s="293"/>
      <c r="L130" s="293"/>
      <c r="M130" s="293"/>
      <c r="N130" s="293"/>
      <c r="O130" s="293"/>
      <c r="P130" s="293"/>
      <c r="Q130" s="293"/>
      <c r="R130" s="293"/>
      <c r="S130" s="73"/>
      <c r="T130" s="293"/>
      <c r="U130" s="293"/>
      <c r="V130" s="293"/>
      <c r="W130" s="293"/>
      <c r="X130" s="293"/>
      <c r="Y130" s="293"/>
    </row>
    <row r="131" spans="1:25" ht="12" customHeight="1">
      <c r="A131" s="352"/>
      <c r="B131" s="86" t="s">
        <v>174</v>
      </c>
      <c r="C131" s="87"/>
      <c r="D131" s="88"/>
      <c r="E131" s="88"/>
      <c r="F131" s="88"/>
      <c r="G131" s="88"/>
      <c r="H131" s="88"/>
      <c r="I131" s="88"/>
      <c r="J131" s="88"/>
      <c r="K131" s="88"/>
      <c r="L131" s="88"/>
      <c r="M131" s="88"/>
      <c r="N131" s="88"/>
      <c r="O131" s="88"/>
      <c r="P131" s="88"/>
      <c r="Q131" s="88"/>
      <c r="R131" s="88"/>
      <c r="S131" s="75"/>
      <c r="T131" s="293"/>
      <c r="U131" s="293"/>
      <c r="V131" s="293"/>
      <c r="W131" s="293"/>
      <c r="X131" s="293"/>
      <c r="Y131" s="293"/>
    </row>
    <row r="132" spans="1:25" ht="12" customHeight="1">
      <c r="A132" s="352"/>
      <c r="B132" s="86" t="s">
        <v>175</v>
      </c>
      <c r="C132" s="87"/>
      <c r="D132" s="88"/>
      <c r="E132" s="88"/>
      <c r="F132" s="88"/>
      <c r="G132" s="88"/>
      <c r="H132" s="88"/>
      <c r="I132" s="88"/>
      <c r="J132" s="88"/>
      <c r="K132" s="88"/>
      <c r="L132" s="88"/>
      <c r="M132" s="88"/>
      <c r="N132" s="88"/>
      <c r="O132" s="88"/>
      <c r="P132" s="88"/>
      <c r="Q132" s="88"/>
      <c r="R132" s="88"/>
      <c r="S132" s="75"/>
      <c r="T132" s="293"/>
      <c r="U132" s="293"/>
      <c r="V132" s="293"/>
      <c r="W132" s="293"/>
      <c r="X132" s="293"/>
      <c r="Y132" s="293"/>
    </row>
    <row r="133" spans="1:25" ht="12" customHeight="1">
      <c r="A133" s="352"/>
      <c r="B133" s="65" t="s">
        <v>176</v>
      </c>
      <c r="C133" s="85"/>
      <c r="D133" s="293"/>
      <c r="E133" s="293"/>
      <c r="F133" s="293"/>
      <c r="G133" s="293"/>
      <c r="H133" s="293"/>
      <c r="I133" s="293"/>
      <c r="J133" s="293"/>
      <c r="K133" s="293"/>
      <c r="L133" s="293"/>
      <c r="M133" s="293"/>
      <c r="N133" s="293"/>
      <c r="O133" s="293"/>
      <c r="P133" s="293"/>
      <c r="Q133" s="293"/>
      <c r="R133" s="293"/>
      <c r="S133" s="73"/>
      <c r="T133" s="293"/>
      <c r="U133" s="293"/>
      <c r="V133" s="293"/>
      <c r="W133" s="293"/>
      <c r="X133" s="293"/>
      <c r="Y133" s="293"/>
    </row>
    <row r="134" spans="1:25" ht="12" customHeight="1">
      <c r="A134" s="352"/>
      <c r="B134" s="65" t="s">
        <v>177</v>
      </c>
      <c r="C134" s="85"/>
      <c r="D134" s="293"/>
      <c r="E134" s="293"/>
      <c r="F134" s="293"/>
      <c r="G134" s="293"/>
      <c r="H134" s="293"/>
      <c r="I134" s="293"/>
      <c r="J134" s="293"/>
      <c r="K134" s="293"/>
      <c r="L134" s="293"/>
      <c r="M134" s="293"/>
      <c r="N134" s="293"/>
      <c r="O134" s="293"/>
      <c r="P134" s="293"/>
      <c r="Q134" s="293"/>
      <c r="R134" s="293"/>
      <c r="S134" s="73"/>
      <c r="T134" s="293"/>
      <c r="U134" s="293"/>
      <c r="V134" s="293"/>
      <c r="W134" s="293"/>
      <c r="X134" s="293"/>
      <c r="Y134" s="293"/>
    </row>
    <row r="135" spans="1:25" ht="12" customHeight="1">
      <c r="A135" s="352"/>
      <c r="B135" s="8" t="s">
        <v>3</v>
      </c>
      <c r="C135" s="91">
        <f t="shared" ref="C135:R135" si="37">SUM(C120,C122,C127,C129,C131,C133)</f>
        <v>33</v>
      </c>
      <c r="D135" s="92">
        <f t="shared" si="37"/>
        <v>80</v>
      </c>
      <c r="E135" s="92">
        <f t="shared" si="37"/>
        <v>57</v>
      </c>
      <c r="F135" s="92">
        <f t="shared" si="37"/>
        <v>63</v>
      </c>
      <c r="G135" s="92">
        <f t="shared" si="37"/>
        <v>35</v>
      </c>
      <c r="H135" s="92">
        <f t="shared" si="37"/>
        <v>33</v>
      </c>
      <c r="I135" s="92">
        <f t="shared" si="37"/>
        <v>46</v>
      </c>
      <c r="J135" s="92">
        <f t="shared" si="37"/>
        <v>46</v>
      </c>
      <c r="K135" s="92">
        <f t="shared" si="37"/>
        <v>32</v>
      </c>
      <c r="L135" s="92">
        <f t="shared" si="37"/>
        <v>37</v>
      </c>
      <c r="M135" s="92">
        <f t="shared" si="37"/>
        <v>32</v>
      </c>
      <c r="N135" s="92">
        <f t="shared" si="37"/>
        <v>45</v>
      </c>
      <c r="O135" s="92">
        <f t="shared" si="37"/>
        <v>42</v>
      </c>
      <c r="P135" s="92">
        <f t="shared" si="37"/>
        <v>32</v>
      </c>
      <c r="Q135" s="92">
        <f t="shared" si="37"/>
        <v>27</v>
      </c>
      <c r="R135" s="92">
        <f t="shared" si="37"/>
        <v>23</v>
      </c>
      <c r="S135" s="9">
        <f t="shared" ref="S135:S140" si="38">SUM(C135:R135)</f>
        <v>663</v>
      </c>
      <c r="T135" s="293"/>
      <c r="U135" s="293"/>
      <c r="V135" s="293"/>
      <c r="W135" s="293"/>
      <c r="X135" s="293"/>
      <c r="Y135" s="293"/>
    </row>
    <row r="136" spans="1:25" ht="12" customHeight="1">
      <c r="A136" s="352"/>
      <c r="B136" s="10" t="s">
        <v>178</v>
      </c>
      <c r="C136" s="93">
        <f t="shared" ref="C136:R136" si="39">SUM(C119,C121,C123,C128,C130,C132,C134)</f>
        <v>41</v>
      </c>
      <c r="D136" s="94">
        <f t="shared" si="39"/>
        <v>95</v>
      </c>
      <c r="E136" s="94">
        <f t="shared" si="39"/>
        <v>69</v>
      </c>
      <c r="F136" s="94">
        <f t="shared" si="39"/>
        <v>78</v>
      </c>
      <c r="G136" s="94">
        <f t="shared" si="39"/>
        <v>43</v>
      </c>
      <c r="H136" s="94">
        <f t="shared" si="39"/>
        <v>40</v>
      </c>
      <c r="I136" s="94">
        <f t="shared" si="39"/>
        <v>59</v>
      </c>
      <c r="J136" s="94">
        <f t="shared" si="39"/>
        <v>61</v>
      </c>
      <c r="K136" s="94">
        <f t="shared" si="39"/>
        <v>43</v>
      </c>
      <c r="L136" s="94">
        <f t="shared" si="39"/>
        <v>53</v>
      </c>
      <c r="M136" s="94">
        <f t="shared" si="39"/>
        <v>42</v>
      </c>
      <c r="N136" s="94">
        <f t="shared" si="39"/>
        <v>70</v>
      </c>
      <c r="O136" s="94">
        <f t="shared" si="39"/>
        <v>56</v>
      </c>
      <c r="P136" s="94">
        <f t="shared" si="39"/>
        <v>42</v>
      </c>
      <c r="Q136" s="94">
        <f t="shared" si="39"/>
        <v>42</v>
      </c>
      <c r="R136" s="94">
        <f t="shared" si="39"/>
        <v>29</v>
      </c>
      <c r="S136" s="11">
        <f t="shared" si="38"/>
        <v>863</v>
      </c>
      <c r="T136" s="293"/>
      <c r="U136" s="293"/>
      <c r="V136" s="293"/>
      <c r="W136" s="293"/>
      <c r="X136" s="293"/>
      <c r="Y136" s="293"/>
    </row>
    <row r="137" spans="1:25" ht="12" customHeight="1">
      <c r="A137" s="352"/>
      <c r="B137" s="65" t="s">
        <v>179</v>
      </c>
      <c r="C137" s="85">
        <f>SUM('Entering 1'!D191:D194)</f>
        <v>0</v>
      </c>
      <c r="D137" s="293">
        <f>SUM('Entering 1'!E191:E194)</f>
        <v>3</v>
      </c>
      <c r="E137" s="293">
        <f>SUM('Entering 1'!F191:F194)</f>
        <v>3</v>
      </c>
      <c r="F137" s="293">
        <f>SUM('Entering 1'!G191:G194)</f>
        <v>9</v>
      </c>
      <c r="G137" s="293">
        <f>SUM('Entering 1'!H191:H194)</f>
        <v>6</v>
      </c>
      <c r="H137" s="293">
        <f>SUM('Entering 1'!I191:I194)</f>
        <v>4</v>
      </c>
      <c r="I137" s="293">
        <f>SUM('Entering 1'!J191:J194)</f>
        <v>3</v>
      </c>
      <c r="J137" s="293">
        <f>SUM('Entering 1'!K191:K194)</f>
        <v>0</v>
      </c>
      <c r="K137" s="293">
        <f>SUM('Entering 1'!L191:L194)</f>
        <v>0</v>
      </c>
      <c r="L137" s="293">
        <f>SUM('Entering 1'!M191:M194)</f>
        <v>0</v>
      </c>
      <c r="M137" s="293">
        <f>SUM('Entering 1'!N191:N194)</f>
        <v>0</v>
      </c>
      <c r="N137" s="293">
        <f>SUM('Entering 1'!O191:O194)</f>
        <v>0</v>
      </c>
      <c r="O137" s="293">
        <f>SUM('Entering 1'!P191:P194)</f>
        <v>1</v>
      </c>
      <c r="P137" s="293">
        <f>SUM('Entering 1'!Q191:Q194)</f>
        <v>0</v>
      </c>
      <c r="Q137" s="293">
        <f>SUM('Entering 1'!R191:R194)</f>
        <v>0</v>
      </c>
      <c r="R137" s="293">
        <f>SUM('Entering 1'!S191:S194)</f>
        <v>0</v>
      </c>
      <c r="S137" s="73">
        <f t="shared" si="38"/>
        <v>29</v>
      </c>
      <c r="T137" s="293"/>
      <c r="U137" s="293"/>
      <c r="V137" s="293"/>
      <c r="W137" s="293"/>
      <c r="X137" s="293"/>
      <c r="Y137" s="293"/>
    </row>
    <row r="138" spans="1:25" ht="12" customHeight="1">
      <c r="A138" s="352"/>
      <c r="B138" s="65" t="s">
        <v>180</v>
      </c>
      <c r="C138" s="85">
        <f>('Entering 1'!D191)+('Entering 1'!D192*2)+('Entering 1'!D193*3)+('Entering 1'!D194*4)</f>
        <v>0</v>
      </c>
      <c r="D138" s="293">
        <f>('Entering 1'!E191)+('Entering 1'!E192*2)+('Entering 1'!E193*3)+('Entering 1'!E194*4)</f>
        <v>3</v>
      </c>
      <c r="E138" s="293">
        <f>('Entering 1'!F191)+('Entering 1'!F192*2)+('Entering 1'!F193*3)+('Entering 1'!F194*4)</f>
        <v>3</v>
      </c>
      <c r="F138" s="293">
        <f>('Entering 1'!G191)+('Entering 1'!G192*2)+('Entering 1'!G193*3)+('Entering 1'!G194*4)</f>
        <v>9</v>
      </c>
      <c r="G138" s="293">
        <f>('Entering 1'!H191)+('Entering 1'!H192*2)+('Entering 1'!H193*3)+('Entering 1'!H194*4)</f>
        <v>6</v>
      </c>
      <c r="H138" s="293">
        <f>('Entering 1'!I191)+('Entering 1'!I192*2)+('Entering 1'!I193*3)+('Entering 1'!I194*4)</f>
        <v>4</v>
      </c>
      <c r="I138" s="293">
        <f>('Entering 1'!J191)+('Entering 1'!J192*2)+('Entering 1'!J193*3)+('Entering 1'!J194*4)</f>
        <v>3</v>
      </c>
      <c r="J138" s="293">
        <f>('Entering 1'!K191)+('Entering 1'!K192*2)+('Entering 1'!K193*3)+('Entering 1'!K194*4)</f>
        <v>0</v>
      </c>
      <c r="K138" s="293">
        <f>('Entering 1'!L191)+('Entering 1'!L192*2)+('Entering 1'!L193*3)+('Entering 1'!L194*4)</f>
        <v>0</v>
      </c>
      <c r="L138" s="293">
        <f>('Entering 1'!M191)+('Entering 1'!M192*2)+('Entering 1'!M193*3)+('Entering 1'!M194*4)</f>
        <v>0</v>
      </c>
      <c r="M138" s="293">
        <f>('Entering 1'!N191)+('Entering 1'!N192*2)+('Entering 1'!N193*3)+('Entering 1'!N194*4)</f>
        <v>0</v>
      </c>
      <c r="N138" s="293">
        <f>('Entering 1'!O191)+('Entering 1'!O192*2)+('Entering 1'!O193*3)+('Entering 1'!O194*4)</f>
        <v>0</v>
      </c>
      <c r="O138" s="293">
        <f>('Entering 1'!P191)+('Entering 1'!P192*2)+('Entering 1'!P193*3)+('Entering 1'!P194*4)</f>
        <v>1</v>
      </c>
      <c r="P138" s="293">
        <f>('Entering 1'!Q191)+('Entering 1'!Q192*2)+('Entering 1'!Q193*3)+('Entering 1'!Q194*4)</f>
        <v>0</v>
      </c>
      <c r="Q138" s="293">
        <f>('Entering 1'!R191)+('Entering 1'!R192*2)+('Entering 1'!R193*3)+('Entering 1'!R194*4)</f>
        <v>0</v>
      </c>
      <c r="R138" s="293">
        <f>('Entering 1'!S191)+('Entering 1'!S192*2)+('Entering 1'!S193*3)+('Entering 1'!S194*4)</f>
        <v>0</v>
      </c>
      <c r="S138" s="73">
        <f t="shared" si="38"/>
        <v>29</v>
      </c>
      <c r="T138" s="293"/>
      <c r="U138" s="293"/>
      <c r="V138" s="293"/>
      <c r="W138" s="293"/>
      <c r="X138" s="293"/>
      <c r="Y138" s="293"/>
    </row>
    <row r="139" spans="1:25" ht="12" customHeight="1">
      <c r="A139" s="352"/>
      <c r="B139" s="86" t="s">
        <v>181</v>
      </c>
      <c r="C139" s="87">
        <f>SUM('Entering 1'!D199:D202)</f>
        <v>2</v>
      </c>
      <c r="D139" s="88">
        <f>SUM('Entering 1'!E199:E202)</f>
        <v>4</v>
      </c>
      <c r="E139" s="88">
        <f>SUM('Entering 1'!F199:F202)</f>
        <v>14</v>
      </c>
      <c r="F139" s="88">
        <f>SUM('Entering 1'!G199:G202)</f>
        <v>8</v>
      </c>
      <c r="G139" s="88">
        <f>SUM('Entering 1'!H199:H202)</f>
        <v>6</v>
      </c>
      <c r="H139" s="88">
        <f>SUM('Entering 1'!I199:I202)</f>
        <v>2</v>
      </c>
      <c r="I139" s="88">
        <f>SUM('Entering 1'!J199:J202)</f>
        <v>4</v>
      </c>
      <c r="J139" s="88">
        <f>SUM('Entering 1'!K199:K202)</f>
        <v>1</v>
      </c>
      <c r="K139" s="88">
        <f>SUM('Entering 1'!L199:L202)</f>
        <v>2</v>
      </c>
      <c r="L139" s="88">
        <f>SUM('Entering 1'!M199:M202)</f>
        <v>0</v>
      </c>
      <c r="M139" s="88">
        <f>SUM('Entering 1'!N199:N202)</f>
        <v>2</v>
      </c>
      <c r="N139" s="88">
        <f>SUM('Entering 1'!O199:O202)</f>
        <v>0</v>
      </c>
      <c r="O139" s="88">
        <f>SUM('Entering 1'!P199:P202)</f>
        <v>0</v>
      </c>
      <c r="P139" s="88">
        <f>SUM('Entering 1'!Q199:Q202)</f>
        <v>0</v>
      </c>
      <c r="Q139" s="88">
        <f>SUM('Entering 1'!R199:R202)</f>
        <v>0</v>
      </c>
      <c r="R139" s="88">
        <f>SUM('Entering 1'!S199:S202)</f>
        <v>1</v>
      </c>
      <c r="S139" s="75">
        <f t="shared" si="38"/>
        <v>46</v>
      </c>
      <c r="T139" s="293"/>
      <c r="U139" s="293"/>
      <c r="V139" s="293"/>
      <c r="W139" s="293"/>
      <c r="X139" s="293"/>
      <c r="Y139" s="293"/>
    </row>
    <row r="140" spans="1:25" ht="12" customHeight="1">
      <c r="A140" s="352"/>
      <c r="B140" s="86" t="s">
        <v>182</v>
      </c>
      <c r="C140" s="87">
        <f>('Entering 1'!D199)+('Entering 1'!D200*2)+('Entering 1'!D201*3)+('Entering 1'!D202*4)</f>
        <v>2</v>
      </c>
      <c r="D140" s="88">
        <f>('Entering 1'!E199)+('Entering 1'!E200*2)+('Entering 1'!E201*3)+('Entering 1'!E202*4)</f>
        <v>4</v>
      </c>
      <c r="E140" s="88">
        <f>('Entering 1'!F199)+('Entering 1'!F200*2)+('Entering 1'!F201*3)+('Entering 1'!F202*4)</f>
        <v>14</v>
      </c>
      <c r="F140" s="88">
        <f>('Entering 1'!G199)+('Entering 1'!G200*2)+('Entering 1'!G201*3)+('Entering 1'!G202*4)</f>
        <v>8</v>
      </c>
      <c r="G140" s="88">
        <f>('Entering 1'!H199)+('Entering 1'!H200*2)+('Entering 1'!H201*3)+('Entering 1'!H202*4)</f>
        <v>6</v>
      </c>
      <c r="H140" s="88">
        <f>('Entering 1'!I199)+('Entering 1'!I200*2)+('Entering 1'!I201*3)+('Entering 1'!I202*4)</f>
        <v>2</v>
      </c>
      <c r="I140" s="88">
        <f>('Entering 1'!J199)+('Entering 1'!J200*2)+('Entering 1'!J201*3)+('Entering 1'!J202*4)</f>
        <v>4</v>
      </c>
      <c r="J140" s="88">
        <f>('Entering 1'!K199)+('Entering 1'!K200*2)+('Entering 1'!K201*3)+('Entering 1'!K202*4)</f>
        <v>1</v>
      </c>
      <c r="K140" s="88">
        <f>('Entering 1'!L199)+('Entering 1'!L200*2)+('Entering 1'!L201*3)+('Entering 1'!L202*4)</f>
        <v>2</v>
      </c>
      <c r="L140" s="88">
        <f>('Entering 1'!M199)+('Entering 1'!M200*2)+('Entering 1'!M201*3)+('Entering 1'!M202*4)</f>
        <v>0</v>
      </c>
      <c r="M140" s="88">
        <f>('Entering 1'!N199)+('Entering 1'!N200*2)+('Entering 1'!N201*3)+('Entering 1'!N202*4)</f>
        <v>2</v>
      </c>
      <c r="N140" s="88">
        <f>('Entering 1'!O199)+('Entering 1'!O200*2)+('Entering 1'!O201*3)+('Entering 1'!O202*4)</f>
        <v>0</v>
      </c>
      <c r="O140" s="88">
        <f>('Entering 1'!P199)+('Entering 1'!P200*2)+('Entering 1'!P201*3)+('Entering 1'!P202*4)</f>
        <v>0</v>
      </c>
      <c r="P140" s="88">
        <f>('Entering 1'!Q199)+('Entering 1'!Q200*2)+('Entering 1'!Q201*3)+('Entering 1'!Q202*4)</f>
        <v>0</v>
      </c>
      <c r="Q140" s="88">
        <f>('Entering 1'!R199)+('Entering 1'!R200*2)+('Entering 1'!R201*3)+('Entering 1'!R202*4)</f>
        <v>0</v>
      </c>
      <c r="R140" s="88">
        <f>('Entering 1'!S199)+('Entering 1'!S200*2)+('Entering 1'!S201*3)+('Entering 1'!S202*4)</f>
        <v>1</v>
      </c>
      <c r="S140" s="75">
        <f t="shared" si="38"/>
        <v>46</v>
      </c>
      <c r="T140" s="293"/>
      <c r="U140" s="293"/>
      <c r="V140" s="293"/>
      <c r="W140" s="293"/>
      <c r="X140" s="293"/>
      <c r="Y140" s="293"/>
    </row>
    <row r="141" spans="1:25" ht="12" customHeight="1">
      <c r="A141" s="352"/>
      <c r="B141" s="65" t="s">
        <v>183</v>
      </c>
      <c r="C141" s="85"/>
      <c r="D141" s="293"/>
      <c r="E141" s="293"/>
      <c r="F141" s="293"/>
      <c r="G141" s="293"/>
      <c r="H141" s="293"/>
      <c r="I141" s="293"/>
      <c r="J141" s="293"/>
      <c r="K141" s="293"/>
      <c r="L141" s="293"/>
      <c r="M141" s="293"/>
      <c r="N141" s="293"/>
      <c r="O141" s="293"/>
      <c r="P141" s="293"/>
      <c r="Q141" s="293"/>
      <c r="R141" s="293"/>
      <c r="S141" s="73"/>
      <c r="T141" s="293"/>
      <c r="U141" s="293"/>
      <c r="V141" s="293"/>
      <c r="W141" s="293"/>
      <c r="X141" s="293"/>
      <c r="Y141" s="293"/>
    </row>
    <row r="142" spans="1:25" ht="12" customHeight="1">
      <c r="A142" s="352"/>
      <c r="B142" s="65" t="s">
        <v>184</v>
      </c>
      <c r="C142" s="85"/>
      <c r="D142" s="293"/>
      <c r="E142" s="293"/>
      <c r="F142" s="293"/>
      <c r="G142" s="293"/>
      <c r="H142" s="293"/>
      <c r="I142" s="293"/>
      <c r="J142" s="293"/>
      <c r="K142" s="293"/>
      <c r="L142" s="293"/>
      <c r="M142" s="293"/>
      <c r="N142" s="293"/>
      <c r="O142" s="293"/>
      <c r="P142" s="293"/>
      <c r="Q142" s="293"/>
      <c r="R142" s="293"/>
      <c r="S142" s="73"/>
      <c r="T142" s="293"/>
      <c r="U142" s="293"/>
      <c r="V142" s="293"/>
      <c r="W142" s="293"/>
      <c r="X142" s="293"/>
      <c r="Y142" s="293"/>
    </row>
    <row r="143" spans="1:25" ht="12" customHeight="1">
      <c r="A143" s="352"/>
      <c r="B143" s="8" t="s">
        <v>18</v>
      </c>
      <c r="C143" s="91">
        <f t="shared" ref="C143:R143" si="40">SUM(C137,C139,C141)</f>
        <v>2</v>
      </c>
      <c r="D143" s="92">
        <f t="shared" si="40"/>
        <v>7</v>
      </c>
      <c r="E143" s="92">
        <f t="shared" si="40"/>
        <v>17</v>
      </c>
      <c r="F143" s="92">
        <f t="shared" si="40"/>
        <v>17</v>
      </c>
      <c r="G143" s="92">
        <f t="shared" si="40"/>
        <v>12</v>
      </c>
      <c r="H143" s="92">
        <f t="shared" si="40"/>
        <v>6</v>
      </c>
      <c r="I143" s="92">
        <f t="shared" si="40"/>
        <v>7</v>
      </c>
      <c r="J143" s="92">
        <f t="shared" si="40"/>
        <v>1</v>
      </c>
      <c r="K143" s="92">
        <f t="shared" si="40"/>
        <v>2</v>
      </c>
      <c r="L143" s="92">
        <f t="shared" si="40"/>
        <v>0</v>
      </c>
      <c r="M143" s="92">
        <f t="shared" si="40"/>
        <v>2</v>
      </c>
      <c r="N143" s="92">
        <f t="shared" si="40"/>
        <v>0</v>
      </c>
      <c r="O143" s="92">
        <f t="shared" si="40"/>
        <v>1</v>
      </c>
      <c r="P143" s="92">
        <f t="shared" si="40"/>
        <v>0</v>
      </c>
      <c r="Q143" s="92">
        <f t="shared" si="40"/>
        <v>0</v>
      </c>
      <c r="R143" s="92">
        <f t="shared" si="40"/>
        <v>1</v>
      </c>
      <c r="S143" s="9">
        <f t="shared" ref="S143:S149" si="41">SUM(C143:R143)</f>
        <v>75</v>
      </c>
      <c r="T143" s="293"/>
      <c r="U143" s="293"/>
      <c r="V143" s="293"/>
      <c r="W143" s="293"/>
      <c r="X143" s="293"/>
      <c r="Y143" s="293"/>
    </row>
    <row r="144" spans="1:25" ht="12" customHeight="1">
      <c r="A144" s="352"/>
      <c r="B144" s="10" t="s">
        <v>185</v>
      </c>
      <c r="C144" s="93">
        <f t="shared" ref="C144:R144" si="42">SUM(C138,C140,C142)</f>
        <v>2</v>
      </c>
      <c r="D144" s="94">
        <f t="shared" si="42"/>
        <v>7</v>
      </c>
      <c r="E144" s="94">
        <f t="shared" si="42"/>
        <v>17</v>
      </c>
      <c r="F144" s="94">
        <f t="shared" si="42"/>
        <v>17</v>
      </c>
      <c r="G144" s="94">
        <f t="shared" si="42"/>
        <v>12</v>
      </c>
      <c r="H144" s="94">
        <f t="shared" si="42"/>
        <v>6</v>
      </c>
      <c r="I144" s="94">
        <f t="shared" si="42"/>
        <v>7</v>
      </c>
      <c r="J144" s="94">
        <f t="shared" si="42"/>
        <v>1</v>
      </c>
      <c r="K144" s="94">
        <f t="shared" si="42"/>
        <v>2</v>
      </c>
      <c r="L144" s="94">
        <f t="shared" si="42"/>
        <v>0</v>
      </c>
      <c r="M144" s="94">
        <f t="shared" si="42"/>
        <v>2</v>
      </c>
      <c r="N144" s="94">
        <f t="shared" si="42"/>
        <v>0</v>
      </c>
      <c r="O144" s="94">
        <f t="shared" si="42"/>
        <v>1</v>
      </c>
      <c r="P144" s="94">
        <f t="shared" si="42"/>
        <v>0</v>
      </c>
      <c r="Q144" s="94">
        <f t="shared" si="42"/>
        <v>0</v>
      </c>
      <c r="R144" s="94">
        <f t="shared" si="42"/>
        <v>1</v>
      </c>
      <c r="S144" s="11">
        <f t="shared" si="41"/>
        <v>75</v>
      </c>
      <c r="T144" s="293"/>
      <c r="U144" s="293"/>
      <c r="V144" s="293"/>
      <c r="W144" s="293"/>
      <c r="X144" s="293"/>
      <c r="Y144" s="293"/>
    </row>
    <row r="145" spans="1:25" ht="12" customHeight="1">
      <c r="A145" s="352"/>
      <c r="B145" s="8" t="s">
        <v>2</v>
      </c>
      <c r="C145" s="91">
        <f t="shared" ref="C145:R145" si="43">SUM(C135,C143)</f>
        <v>35</v>
      </c>
      <c r="D145" s="92">
        <f t="shared" si="43"/>
        <v>87</v>
      </c>
      <c r="E145" s="92">
        <f t="shared" si="43"/>
        <v>74</v>
      </c>
      <c r="F145" s="92">
        <f t="shared" si="43"/>
        <v>80</v>
      </c>
      <c r="G145" s="92">
        <f t="shared" si="43"/>
        <v>47</v>
      </c>
      <c r="H145" s="92">
        <f t="shared" si="43"/>
        <v>39</v>
      </c>
      <c r="I145" s="92">
        <f t="shared" si="43"/>
        <v>53</v>
      </c>
      <c r="J145" s="92">
        <f t="shared" si="43"/>
        <v>47</v>
      </c>
      <c r="K145" s="92">
        <f t="shared" si="43"/>
        <v>34</v>
      </c>
      <c r="L145" s="92">
        <f t="shared" si="43"/>
        <v>37</v>
      </c>
      <c r="M145" s="92">
        <f t="shared" si="43"/>
        <v>34</v>
      </c>
      <c r="N145" s="92">
        <f t="shared" si="43"/>
        <v>45</v>
      </c>
      <c r="O145" s="92">
        <f t="shared" si="43"/>
        <v>43</v>
      </c>
      <c r="P145" s="92">
        <f t="shared" si="43"/>
        <v>32</v>
      </c>
      <c r="Q145" s="92">
        <f t="shared" si="43"/>
        <v>27</v>
      </c>
      <c r="R145" s="92">
        <f t="shared" si="43"/>
        <v>24</v>
      </c>
      <c r="S145" s="9">
        <f t="shared" si="41"/>
        <v>738</v>
      </c>
      <c r="T145" s="293"/>
      <c r="U145" s="293"/>
      <c r="V145" s="293"/>
      <c r="W145" s="293"/>
      <c r="X145" s="293"/>
      <c r="Y145" s="293"/>
    </row>
    <row r="146" spans="1:25" ht="12" customHeight="1">
      <c r="A146" s="353"/>
      <c r="B146" s="10" t="s">
        <v>25</v>
      </c>
      <c r="C146" s="93">
        <f t="shared" ref="C146:R146" si="44">SUM(C136,C144)</f>
        <v>43</v>
      </c>
      <c r="D146" s="94">
        <f t="shared" si="44"/>
        <v>102</v>
      </c>
      <c r="E146" s="94">
        <f t="shared" si="44"/>
        <v>86</v>
      </c>
      <c r="F146" s="94">
        <f t="shared" si="44"/>
        <v>95</v>
      </c>
      <c r="G146" s="94">
        <f t="shared" si="44"/>
        <v>55</v>
      </c>
      <c r="H146" s="94">
        <f t="shared" si="44"/>
        <v>46</v>
      </c>
      <c r="I146" s="94">
        <f t="shared" si="44"/>
        <v>66</v>
      </c>
      <c r="J146" s="94">
        <f t="shared" si="44"/>
        <v>62</v>
      </c>
      <c r="K146" s="94">
        <f t="shared" si="44"/>
        <v>45</v>
      </c>
      <c r="L146" s="94">
        <f t="shared" si="44"/>
        <v>53</v>
      </c>
      <c r="M146" s="94">
        <f t="shared" si="44"/>
        <v>44</v>
      </c>
      <c r="N146" s="94">
        <f t="shared" si="44"/>
        <v>70</v>
      </c>
      <c r="O146" s="94">
        <f t="shared" si="44"/>
        <v>57</v>
      </c>
      <c r="P146" s="94">
        <f t="shared" si="44"/>
        <v>42</v>
      </c>
      <c r="Q146" s="94">
        <f t="shared" si="44"/>
        <v>42</v>
      </c>
      <c r="R146" s="94">
        <f t="shared" si="44"/>
        <v>30</v>
      </c>
      <c r="S146" s="11">
        <f t="shared" si="41"/>
        <v>938</v>
      </c>
      <c r="T146" s="293"/>
      <c r="U146" s="293"/>
      <c r="V146" s="293"/>
      <c r="W146" s="293"/>
      <c r="X146" s="293"/>
      <c r="Y146" s="293"/>
    </row>
    <row r="147" spans="1:25" ht="12" customHeight="1">
      <c r="A147" s="351" t="s">
        <v>196</v>
      </c>
      <c r="B147" s="65" t="s">
        <v>191</v>
      </c>
      <c r="C147" s="96">
        <f>'PMD Breakdown Entering'!C60</f>
        <v>1</v>
      </c>
      <c r="D147" s="69">
        <f>'PMD Breakdown Entering'!D60</f>
        <v>3</v>
      </c>
      <c r="E147" s="69">
        <f>'PMD Breakdown Entering'!E60</f>
        <v>0</v>
      </c>
      <c r="F147" s="69">
        <f>'PMD Breakdown Entering'!F60</f>
        <v>2</v>
      </c>
      <c r="G147" s="69">
        <f>'PMD Breakdown Entering'!G60</f>
        <v>3</v>
      </c>
      <c r="H147" s="69">
        <f>'PMD Breakdown Entering'!H60</f>
        <v>1</v>
      </c>
      <c r="I147" s="69">
        <f>'PMD Breakdown Entering'!I60</f>
        <v>2</v>
      </c>
      <c r="J147" s="69">
        <f>'PMD Breakdown Entering'!J60</f>
        <v>3</v>
      </c>
      <c r="K147" s="69">
        <f>'PMD Breakdown Entering'!K60</f>
        <v>0</v>
      </c>
      <c r="L147" s="69">
        <f>'PMD Breakdown Entering'!L60</f>
        <v>1</v>
      </c>
      <c r="M147" s="69">
        <f>'PMD Breakdown Entering'!M60</f>
        <v>2</v>
      </c>
      <c r="N147" s="69">
        <f>'PMD Breakdown Entering'!N60</f>
        <v>20</v>
      </c>
      <c r="O147" s="69">
        <f>'PMD Breakdown Entering'!O60</f>
        <v>3</v>
      </c>
      <c r="P147" s="69">
        <f>'PMD Breakdown Entering'!P60</f>
        <v>7</v>
      </c>
      <c r="Q147" s="69">
        <f>'PMD Breakdown Entering'!Q60</f>
        <v>2</v>
      </c>
      <c r="R147" s="69">
        <f>'PMD Breakdown Entering'!R60</f>
        <v>0</v>
      </c>
      <c r="S147" s="73">
        <f t="shared" si="41"/>
        <v>50</v>
      </c>
      <c r="T147" s="293"/>
      <c r="U147" s="293"/>
      <c r="V147" s="293"/>
      <c r="W147" s="293"/>
      <c r="X147" s="293"/>
      <c r="Y147" s="293"/>
    </row>
    <row r="148" spans="1:25" ht="12" customHeight="1">
      <c r="A148" s="352"/>
      <c r="B148" s="86" t="s">
        <v>165</v>
      </c>
      <c r="C148" s="87">
        <f>SUM('Entering 1'!D214:D215)</f>
        <v>0</v>
      </c>
      <c r="D148" s="88">
        <f>SUM('Entering 1'!E214:E215)</f>
        <v>1</v>
      </c>
      <c r="E148" s="88">
        <f>SUM('Entering 1'!F214:F215)</f>
        <v>0</v>
      </c>
      <c r="F148" s="88">
        <f>SUM('Entering 1'!G214:G215)</f>
        <v>0</v>
      </c>
      <c r="G148" s="88">
        <f>SUM('Entering 1'!H214:H215)</f>
        <v>0</v>
      </c>
      <c r="H148" s="88">
        <f>SUM('Entering 1'!I214:I215)</f>
        <v>0</v>
      </c>
      <c r="I148" s="88">
        <f>SUM('Entering 1'!J214:J215)</f>
        <v>0</v>
      </c>
      <c r="J148" s="88">
        <f>SUM('Entering 1'!K214:K215)</f>
        <v>0</v>
      </c>
      <c r="K148" s="88">
        <f>SUM('Entering 1'!L214:L215)</f>
        <v>0</v>
      </c>
      <c r="L148" s="88">
        <f>SUM('Entering 1'!M214:M215)</f>
        <v>0</v>
      </c>
      <c r="M148" s="88">
        <f>SUM('Entering 1'!N214:N215)</f>
        <v>0</v>
      </c>
      <c r="N148" s="88">
        <f>SUM('Entering 1'!O214:O215)</f>
        <v>0</v>
      </c>
      <c r="O148" s="88">
        <f>SUM('Entering 1'!P214:P215)</f>
        <v>0</v>
      </c>
      <c r="P148" s="88">
        <f>SUM('Entering 1'!Q214:Q215)</f>
        <v>0</v>
      </c>
      <c r="Q148" s="88">
        <f>SUM('Entering 1'!R214:R215)</f>
        <v>0</v>
      </c>
      <c r="R148" s="88">
        <f>SUM('Entering 1'!S214:S215)</f>
        <v>0</v>
      </c>
      <c r="S148" s="75">
        <f t="shared" si="41"/>
        <v>1</v>
      </c>
      <c r="T148" s="293"/>
      <c r="U148" s="293"/>
      <c r="V148" s="293"/>
      <c r="W148" s="293"/>
      <c r="X148" s="293"/>
      <c r="Y148" s="293"/>
    </row>
    <row r="149" spans="1:25" ht="12" customHeight="1">
      <c r="A149" s="352"/>
      <c r="B149" s="86" t="s">
        <v>166</v>
      </c>
      <c r="C149" s="87">
        <f>('Entering 1'!D214)+('Entering 1'!D215*2)</f>
        <v>0</v>
      </c>
      <c r="D149" s="88">
        <f>('Entering 1'!E214)+('Entering 1'!E215*2)</f>
        <v>1</v>
      </c>
      <c r="E149" s="88">
        <f>('Entering 1'!F214)+('Entering 1'!F215*2)</f>
        <v>0</v>
      </c>
      <c r="F149" s="88">
        <f>('Entering 1'!G214)+('Entering 1'!G215*2)</f>
        <v>0</v>
      </c>
      <c r="G149" s="88">
        <f>('Entering 1'!H214)+('Entering 1'!H215*2)</f>
        <v>0</v>
      </c>
      <c r="H149" s="88">
        <f>('Entering 1'!I214)+('Entering 1'!I215*2)</f>
        <v>0</v>
      </c>
      <c r="I149" s="88">
        <f>('Entering 1'!J214)+('Entering 1'!J215*2)</f>
        <v>0</v>
      </c>
      <c r="J149" s="88">
        <f>('Entering 1'!K214)+('Entering 1'!K215*2)</f>
        <v>0</v>
      </c>
      <c r="K149" s="88">
        <f>('Entering 1'!L214)+('Entering 1'!L215*2)</f>
        <v>0</v>
      </c>
      <c r="L149" s="88">
        <f>('Entering 1'!M214)+('Entering 1'!M215*2)</f>
        <v>0</v>
      </c>
      <c r="M149" s="88">
        <f>('Entering 1'!N214)+('Entering 1'!N215*2)</f>
        <v>0</v>
      </c>
      <c r="N149" s="88">
        <f>('Entering 1'!O214)+('Entering 1'!O215*2)</f>
        <v>0</v>
      </c>
      <c r="O149" s="88">
        <f>('Entering 1'!P214)+('Entering 1'!P215*2)</f>
        <v>0</v>
      </c>
      <c r="P149" s="88">
        <f>('Entering 1'!Q214)+('Entering 1'!Q215*2)</f>
        <v>0</v>
      </c>
      <c r="Q149" s="88">
        <f>('Entering 1'!R214)+('Entering 1'!R215*2)</f>
        <v>0</v>
      </c>
      <c r="R149" s="88">
        <f>('Entering 1'!S214)+('Entering 1'!S215*2)</f>
        <v>0</v>
      </c>
      <c r="S149" s="75">
        <f t="shared" si="41"/>
        <v>1</v>
      </c>
      <c r="T149" s="293"/>
      <c r="U149" s="293"/>
      <c r="V149" s="293"/>
      <c r="W149" s="293"/>
      <c r="X149" s="293"/>
      <c r="Y149" s="293"/>
    </row>
    <row r="150" spans="1:25" ht="12" customHeight="1">
      <c r="A150" s="352"/>
      <c r="B150" s="65" t="s">
        <v>167</v>
      </c>
      <c r="C150" s="85"/>
      <c r="D150" s="293"/>
      <c r="E150" s="293"/>
      <c r="F150" s="293"/>
      <c r="G150" s="293"/>
      <c r="H150" s="293"/>
      <c r="I150" s="293"/>
      <c r="J150" s="293"/>
      <c r="K150" s="293"/>
      <c r="L150" s="293"/>
      <c r="M150" s="293"/>
      <c r="N150" s="293"/>
      <c r="O150" s="293"/>
      <c r="P150" s="293"/>
      <c r="Q150" s="293"/>
      <c r="R150" s="293"/>
      <c r="S150" s="73"/>
      <c r="T150" s="293"/>
      <c r="U150" s="293"/>
      <c r="V150" s="293"/>
      <c r="W150" s="293"/>
      <c r="X150" s="293"/>
      <c r="Y150" s="293"/>
    </row>
    <row r="151" spans="1:25" ht="12" customHeight="1">
      <c r="A151" s="352"/>
      <c r="B151" s="65" t="s">
        <v>168</v>
      </c>
      <c r="C151" s="85"/>
      <c r="D151" s="293"/>
      <c r="E151" s="293"/>
      <c r="F151" s="293"/>
      <c r="G151" s="293"/>
      <c r="H151" s="293"/>
      <c r="I151" s="293"/>
      <c r="J151" s="293"/>
      <c r="K151" s="293"/>
      <c r="L151" s="293"/>
      <c r="M151" s="293"/>
      <c r="N151" s="293"/>
      <c r="O151" s="293"/>
      <c r="P151" s="293"/>
      <c r="Q151" s="293"/>
      <c r="R151" s="293"/>
      <c r="S151" s="73"/>
      <c r="T151" s="293"/>
      <c r="U151" s="293"/>
      <c r="V151" s="293"/>
      <c r="W151" s="293"/>
      <c r="X151" s="293"/>
      <c r="Y151" s="293"/>
    </row>
    <row r="152" spans="1:25" ht="12" customHeight="1">
      <c r="A152" s="352"/>
      <c r="B152" s="86" t="s">
        <v>7</v>
      </c>
      <c r="C152" s="87"/>
      <c r="D152" s="88"/>
      <c r="E152" s="88"/>
      <c r="F152" s="88"/>
      <c r="G152" s="88"/>
      <c r="H152" s="88"/>
      <c r="I152" s="88"/>
      <c r="J152" s="88"/>
      <c r="K152" s="88"/>
      <c r="L152" s="88"/>
      <c r="M152" s="88"/>
      <c r="N152" s="88"/>
      <c r="O152" s="88"/>
      <c r="P152" s="88"/>
      <c r="Q152" s="88"/>
      <c r="R152" s="88"/>
      <c r="S152" s="75"/>
      <c r="T152" s="293"/>
      <c r="U152" s="293"/>
      <c r="V152" s="293"/>
      <c r="W152" s="293"/>
      <c r="X152" s="293"/>
      <c r="Y152" s="293"/>
    </row>
    <row r="153" spans="1:25" ht="12" customHeight="1">
      <c r="A153" s="352"/>
      <c r="B153" s="86" t="s">
        <v>169</v>
      </c>
      <c r="C153" s="87"/>
      <c r="D153" s="88"/>
      <c r="E153" s="88"/>
      <c r="F153" s="88"/>
      <c r="G153" s="88"/>
      <c r="H153" s="88"/>
      <c r="I153" s="88"/>
      <c r="J153" s="88"/>
      <c r="K153" s="88"/>
      <c r="L153" s="88"/>
      <c r="M153" s="88"/>
      <c r="N153" s="88"/>
      <c r="O153" s="88"/>
      <c r="P153" s="88"/>
      <c r="Q153" s="88"/>
      <c r="R153" s="88"/>
      <c r="S153" s="75"/>
      <c r="T153" s="293"/>
      <c r="U153" s="293"/>
      <c r="V153" s="293"/>
      <c r="W153" s="293"/>
      <c r="X153" s="293"/>
      <c r="Y153" s="293"/>
    </row>
    <row r="154" spans="1:25" ht="12" customHeight="1">
      <c r="A154" s="352"/>
      <c r="B154" s="86" t="s">
        <v>35</v>
      </c>
      <c r="C154" s="87"/>
      <c r="D154" s="88"/>
      <c r="E154" s="88"/>
      <c r="F154" s="88"/>
      <c r="G154" s="88"/>
      <c r="H154" s="88"/>
      <c r="I154" s="88"/>
      <c r="J154" s="88"/>
      <c r="K154" s="88"/>
      <c r="L154" s="88"/>
      <c r="M154" s="88"/>
      <c r="N154" s="88"/>
      <c r="O154" s="88"/>
      <c r="P154" s="88"/>
      <c r="Q154" s="88"/>
      <c r="R154" s="88"/>
      <c r="S154" s="75"/>
      <c r="T154" s="293"/>
      <c r="U154" s="293"/>
      <c r="V154" s="293"/>
      <c r="W154" s="293"/>
      <c r="X154" s="293"/>
      <c r="Y154" s="293"/>
    </row>
    <row r="155" spans="1:25" ht="12" customHeight="1">
      <c r="A155" s="352"/>
      <c r="B155" s="86" t="s">
        <v>170</v>
      </c>
      <c r="C155" s="87"/>
      <c r="D155" s="88"/>
      <c r="E155" s="88"/>
      <c r="F155" s="88"/>
      <c r="G155" s="88"/>
      <c r="H155" s="88"/>
      <c r="I155" s="88"/>
      <c r="J155" s="88"/>
      <c r="K155" s="88"/>
      <c r="L155" s="88"/>
      <c r="M155" s="88"/>
      <c r="N155" s="88"/>
      <c r="O155" s="88"/>
      <c r="P155" s="88"/>
      <c r="Q155" s="88"/>
      <c r="R155" s="88"/>
      <c r="S155" s="75"/>
      <c r="T155" s="293"/>
      <c r="U155" s="293"/>
      <c r="V155" s="293"/>
      <c r="W155" s="293"/>
      <c r="X155" s="293"/>
      <c r="Y155" s="293"/>
    </row>
    <row r="156" spans="1:25" ht="12" customHeight="1">
      <c r="A156" s="352"/>
      <c r="B156" s="86" t="s">
        <v>171</v>
      </c>
      <c r="C156" s="87"/>
      <c r="D156" s="88"/>
      <c r="E156" s="88"/>
      <c r="F156" s="88"/>
      <c r="G156" s="88"/>
      <c r="H156" s="88"/>
      <c r="I156" s="88"/>
      <c r="J156" s="88"/>
      <c r="K156" s="88"/>
      <c r="L156" s="88"/>
      <c r="M156" s="88"/>
      <c r="N156" s="88"/>
      <c r="O156" s="88"/>
      <c r="P156" s="88"/>
      <c r="Q156" s="88"/>
      <c r="R156" s="88"/>
      <c r="S156" s="75"/>
      <c r="T156" s="293"/>
      <c r="U156" s="293"/>
      <c r="V156" s="293"/>
      <c r="W156" s="293"/>
      <c r="X156" s="293"/>
      <c r="Y156" s="293"/>
    </row>
    <row r="157" spans="1:25" ht="12" customHeight="1">
      <c r="A157" s="352"/>
      <c r="B157" s="65" t="s">
        <v>172</v>
      </c>
      <c r="C157" s="85"/>
      <c r="D157" s="293"/>
      <c r="E157" s="293"/>
      <c r="F157" s="293"/>
      <c r="G157" s="293"/>
      <c r="H157" s="293"/>
      <c r="I157" s="293"/>
      <c r="J157" s="293"/>
      <c r="K157" s="293"/>
      <c r="L157" s="293"/>
      <c r="M157" s="293"/>
      <c r="N157" s="293"/>
      <c r="O157" s="293"/>
      <c r="P157" s="293"/>
      <c r="Q157" s="293"/>
      <c r="R157" s="293"/>
      <c r="S157" s="73"/>
      <c r="T157" s="293"/>
      <c r="U157" s="293"/>
      <c r="V157" s="293"/>
      <c r="W157" s="293"/>
      <c r="X157" s="293"/>
      <c r="Y157" s="293"/>
    </row>
    <row r="158" spans="1:25" ht="12" customHeight="1">
      <c r="A158" s="352"/>
      <c r="B158" s="65" t="s">
        <v>173</v>
      </c>
      <c r="C158" s="85"/>
      <c r="D158" s="293"/>
      <c r="E158" s="293"/>
      <c r="F158" s="293"/>
      <c r="G158" s="293"/>
      <c r="H158" s="293"/>
      <c r="I158" s="293"/>
      <c r="J158" s="293"/>
      <c r="K158" s="293"/>
      <c r="L158" s="293"/>
      <c r="M158" s="293"/>
      <c r="N158" s="293"/>
      <c r="O158" s="293"/>
      <c r="P158" s="293"/>
      <c r="Q158" s="293"/>
      <c r="R158" s="293"/>
      <c r="S158" s="73"/>
      <c r="T158" s="293"/>
      <c r="U158" s="293"/>
      <c r="V158" s="293"/>
      <c r="W158" s="293"/>
      <c r="X158" s="293"/>
      <c r="Y158" s="293"/>
    </row>
    <row r="159" spans="1:25" ht="12" customHeight="1">
      <c r="A159" s="352"/>
      <c r="B159" s="86" t="s">
        <v>174</v>
      </c>
      <c r="C159" s="87"/>
      <c r="D159" s="88"/>
      <c r="E159" s="88"/>
      <c r="F159" s="88"/>
      <c r="G159" s="88"/>
      <c r="H159" s="88"/>
      <c r="I159" s="88"/>
      <c r="J159" s="88"/>
      <c r="K159" s="88"/>
      <c r="L159" s="88"/>
      <c r="M159" s="88"/>
      <c r="N159" s="88"/>
      <c r="O159" s="88"/>
      <c r="P159" s="88"/>
      <c r="Q159" s="88"/>
      <c r="R159" s="88"/>
      <c r="S159" s="75"/>
      <c r="T159" s="293"/>
      <c r="U159" s="293"/>
      <c r="V159" s="293"/>
      <c r="W159" s="293"/>
      <c r="X159" s="293"/>
      <c r="Y159" s="293"/>
    </row>
    <row r="160" spans="1:25" ht="12" customHeight="1">
      <c r="A160" s="352"/>
      <c r="B160" s="86" t="s">
        <v>175</v>
      </c>
      <c r="C160" s="87"/>
      <c r="D160" s="88"/>
      <c r="E160" s="88"/>
      <c r="F160" s="88"/>
      <c r="G160" s="88"/>
      <c r="H160" s="88"/>
      <c r="I160" s="88"/>
      <c r="J160" s="88"/>
      <c r="K160" s="88"/>
      <c r="L160" s="88"/>
      <c r="M160" s="88"/>
      <c r="N160" s="88"/>
      <c r="O160" s="88"/>
      <c r="P160" s="88"/>
      <c r="Q160" s="88"/>
      <c r="R160" s="88"/>
      <c r="S160" s="75"/>
      <c r="T160" s="293"/>
      <c r="U160" s="293"/>
      <c r="V160" s="293"/>
      <c r="W160" s="293"/>
      <c r="X160" s="293"/>
      <c r="Y160" s="293"/>
    </row>
    <row r="161" spans="1:25" ht="12" customHeight="1">
      <c r="A161" s="352"/>
      <c r="B161" s="63" t="s">
        <v>176</v>
      </c>
      <c r="C161" s="85"/>
      <c r="D161" s="293"/>
      <c r="E161" s="293"/>
      <c r="F161" s="293"/>
      <c r="G161" s="293"/>
      <c r="H161" s="293"/>
      <c r="I161" s="293"/>
      <c r="J161" s="293"/>
      <c r="K161" s="293"/>
      <c r="L161" s="293"/>
      <c r="M161" s="293"/>
      <c r="N161" s="293"/>
      <c r="O161" s="293"/>
      <c r="P161" s="293"/>
      <c r="Q161" s="293"/>
      <c r="R161" s="105"/>
      <c r="S161" s="105"/>
      <c r="T161" s="293"/>
      <c r="U161" s="293"/>
      <c r="V161" s="293"/>
      <c r="W161" s="293"/>
      <c r="X161" s="293"/>
      <c r="Y161" s="293"/>
    </row>
    <row r="162" spans="1:25" ht="12" customHeight="1">
      <c r="A162" s="352"/>
      <c r="B162" s="65" t="s">
        <v>177</v>
      </c>
      <c r="C162" s="89">
        <f>SUM('By Bus Stop Arriving'!D90,'By Bus Stop Arriving'!D98)</f>
        <v>1</v>
      </c>
      <c r="D162" s="35">
        <f>SUM('By Bus Stop Arriving'!E90,'By Bus Stop Arriving'!E98)</f>
        <v>3</v>
      </c>
      <c r="E162" s="35">
        <f>SUM('By Bus Stop Arriving'!F90,'By Bus Stop Arriving'!F98)</f>
        <v>0</v>
      </c>
      <c r="F162" s="35">
        <f>SUM('By Bus Stop Arriving'!G90,'By Bus Stop Arriving'!G98)</f>
        <v>6</v>
      </c>
      <c r="G162" s="35">
        <f>SUM('By Bus Stop Arriving'!H90,'By Bus Stop Arriving'!H98)</f>
        <v>3</v>
      </c>
      <c r="H162" s="35">
        <f>SUM('By Bus Stop Arriving'!I90,'By Bus Stop Arriving'!I98)</f>
        <v>3</v>
      </c>
      <c r="I162" s="35">
        <f>SUM('By Bus Stop Arriving'!J90,'By Bus Stop Arriving'!J98)</f>
        <v>4</v>
      </c>
      <c r="J162" s="35">
        <f>SUM('By Bus Stop Arriving'!K90,'By Bus Stop Arriving'!K98)</f>
        <v>1</v>
      </c>
      <c r="K162" s="35">
        <f>SUM('By Bus Stop Arriving'!L90,'By Bus Stop Arriving'!L98)</f>
        <v>1</v>
      </c>
      <c r="L162" s="35">
        <f>SUM('By Bus Stop Arriving'!M90,'By Bus Stop Arriving'!M98)</f>
        <v>1</v>
      </c>
      <c r="M162" s="35">
        <f>SUM('By Bus Stop Arriving'!N90,'By Bus Stop Arriving'!N98)</f>
        <v>2</v>
      </c>
      <c r="N162" s="35">
        <f>SUM('By Bus Stop Arriving'!O90,'By Bus Stop Arriving'!O98)</f>
        <v>0</v>
      </c>
      <c r="O162" s="35">
        <f>SUM('By Bus Stop Arriving'!P90,'By Bus Stop Arriving'!P98)</f>
        <v>2</v>
      </c>
      <c r="P162" s="35">
        <f>SUM('By Bus Stop Arriving'!Q90,'By Bus Stop Arriving'!Q98)</f>
        <v>2</v>
      </c>
      <c r="Q162" s="35">
        <f>SUM('By Bus Stop Arriving'!R90,'By Bus Stop Arriving'!R98)</f>
        <v>3</v>
      </c>
      <c r="R162" s="35">
        <f>SUM('By Bus Stop Arriving'!S90,'By Bus Stop Arriving'!S98)</f>
        <v>1</v>
      </c>
      <c r="S162" s="90">
        <f t="shared" ref="S162:S164" si="45">SUM(C162:R162)</f>
        <v>33</v>
      </c>
      <c r="T162" s="293"/>
      <c r="U162" s="293"/>
      <c r="V162" s="293"/>
      <c r="W162" s="293"/>
      <c r="X162" s="293"/>
      <c r="Y162" s="293"/>
    </row>
    <row r="163" spans="1:25" ht="12" customHeight="1">
      <c r="A163" s="352"/>
      <c r="B163" s="8" t="s">
        <v>3</v>
      </c>
      <c r="C163" s="91">
        <f t="shared" ref="C163:R163" si="46">SUM(C148,C150,C155,C157,C159,C161)</f>
        <v>0</v>
      </c>
      <c r="D163" s="92">
        <f t="shared" si="46"/>
        <v>1</v>
      </c>
      <c r="E163" s="92">
        <f t="shared" si="46"/>
        <v>0</v>
      </c>
      <c r="F163" s="92">
        <f t="shared" si="46"/>
        <v>0</v>
      </c>
      <c r="G163" s="92">
        <f t="shared" si="46"/>
        <v>0</v>
      </c>
      <c r="H163" s="92">
        <f t="shared" si="46"/>
        <v>0</v>
      </c>
      <c r="I163" s="92">
        <f t="shared" si="46"/>
        <v>0</v>
      </c>
      <c r="J163" s="92">
        <f t="shared" si="46"/>
        <v>0</v>
      </c>
      <c r="K163" s="92">
        <f t="shared" si="46"/>
        <v>0</v>
      </c>
      <c r="L163" s="92">
        <f t="shared" si="46"/>
        <v>0</v>
      </c>
      <c r="M163" s="92">
        <f t="shared" si="46"/>
        <v>0</v>
      </c>
      <c r="N163" s="92">
        <f t="shared" si="46"/>
        <v>0</v>
      </c>
      <c r="O163" s="92">
        <f t="shared" si="46"/>
        <v>0</v>
      </c>
      <c r="P163" s="92">
        <f t="shared" si="46"/>
        <v>0</v>
      </c>
      <c r="Q163" s="92">
        <f t="shared" si="46"/>
        <v>0</v>
      </c>
      <c r="R163" s="92">
        <f t="shared" si="46"/>
        <v>0</v>
      </c>
      <c r="S163" s="9">
        <f t="shared" si="45"/>
        <v>1</v>
      </c>
      <c r="T163" s="293"/>
      <c r="U163" s="293"/>
      <c r="V163" s="293"/>
      <c r="W163" s="293"/>
      <c r="X163" s="293"/>
      <c r="Y163" s="293"/>
    </row>
    <row r="164" spans="1:25" ht="12" customHeight="1">
      <c r="A164" s="352"/>
      <c r="B164" s="10" t="s">
        <v>178</v>
      </c>
      <c r="C164" s="93">
        <f t="shared" ref="C164:R164" si="47">SUM(C147,C149,C151,C156,C158,C160,C162)</f>
        <v>2</v>
      </c>
      <c r="D164" s="94">
        <f t="shared" si="47"/>
        <v>7</v>
      </c>
      <c r="E164" s="94">
        <f t="shared" si="47"/>
        <v>0</v>
      </c>
      <c r="F164" s="94">
        <f t="shared" si="47"/>
        <v>8</v>
      </c>
      <c r="G164" s="94">
        <f t="shared" si="47"/>
        <v>6</v>
      </c>
      <c r="H164" s="94">
        <f t="shared" si="47"/>
        <v>4</v>
      </c>
      <c r="I164" s="94">
        <f t="shared" si="47"/>
        <v>6</v>
      </c>
      <c r="J164" s="94">
        <f t="shared" si="47"/>
        <v>4</v>
      </c>
      <c r="K164" s="94">
        <f t="shared" si="47"/>
        <v>1</v>
      </c>
      <c r="L164" s="94">
        <f t="shared" si="47"/>
        <v>2</v>
      </c>
      <c r="M164" s="94">
        <f t="shared" si="47"/>
        <v>4</v>
      </c>
      <c r="N164" s="94">
        <f t="shared" si="47"/>
        <v>20</v>
      </c>
      <c r="O164" s="94">
        <f t="shared" si="47"/>
        <v>5</v>
      </c>
      <c r="P164" s="94">
        <f t="shared" si="47"/>
        <v>9</v>
      </c>
      <c r="Q164" s="94">
        <f t="shared" si="47"/>
        <v>5</v>
      </c>
      <c r="R164" s="94">
        <f t="shared" si="47"/>
        <v>1</v>
      </c>
      <c r="S164" s="11">
        <f t="shared" si="45"/>
        <v>84</v>
      </c>
      <c r="T164" s="293"/>
      <c r="U164" s="293"/>
      <c r="V164" s="293"/>
      <c r="W164" s="293"/>
      <c r="X164" s="293"/>
      <c r="Y164" s="293"/>
    </row>
    <row r="165" spans="1:25" ht="12" customHeight="1">
      <c r="A165" s="352"/>
      <c r="B165" s="65" t="s">
        <v>179</v>
      </c>
      <c r="C165" s="85"/>
      <c r="D165" s="293"/>
      <c r="E165" s="293"/>
      <c r="F165" s="293"/>
      <c r="G165" s="293"/>
      <c r="H165" s="293"/>
      <c r="I165" s="293"/>
      <c r="J165" s="293"/>
      <c r="K165" s="293"/>
      <c r="L165" s="293"/>
      <c r="M165" s="293"/>
      <c r="N165" s="293"/>
      <c r="O165" s="293"/>
      <c r="P165" s="293"/>
      <c r="Q165" s="293"/>
      <c r="R165" s="293"/>
      <c r="S165" s="73"/>
      <c r="T165" s="293"/>
      <c r="U165" s="293"/>
      <c r="V165" s="293"/>
      <c r="W165" s="293"/>
      <c r="X165" s="293"/>
      <c r="Y165" s="293"/>
    </row>
    <row r="166" spans="1:25" ht="12" customHeight="1">
      <c r="A166" s="352"/>
      <c r="B166" s="65" t="s">
        <v>180</v>
      </c>
      <c r="C166" s="85"/>
      <c r="D166" s="293"/>
      <c r="E166" s="293"/>
      <c r="F166" s="293"/>
      <c r="G166" s="293"/>
      <c r="H166" s="293"/>
      <c r="I166" s="293"/>
      <c r="J166" s="293"/>
      <c r="K166" s="293"/>
      <c r="L166" s="293"/>
      <c r="M166" s="293"/>
      <c r="N166" s="293"/>
      <c r="O166" s="293"/>
      <c r="P166" s="293"/>
      <c r="Q166" s="293"/>
      <c r="R166" s="293"/>
      <c r="S166" s="73"/>
      <c r="T166" s="293"/>
      <c r="U166" s="293"/>
      <c r="V166" s="293"/>
      <c r="W166" s="293"/>
      <c r="X166" s="293"/>
      <c r="Y166" s="293"/>
    </row>
    <row r="167" spans="1:25" ht="12" customHeight="1">
      <c r="A167" s="352"/>
      <c r="B167" s="86" t="s">
        <v>181</v>
      </c>
      <c r="C167" s="87"/>
      <c r="D167" s="88"/>
      <c r="E167" s="88"/>
      <c r="F167" s="88"/>
      <c r="G167" s="88"/>
      <c r="H167" s="88"/>
      <c r="I167" s="88"/>
      <c r="J167" s="88"/>
      <c r="K167" s="88"/>
      <c r="L167" s="88"/>
      <c r="M167" s="88"/>
      <c r="N167" s="88"/>
      <c r="O167" s="88"/>
      <c r="P167" s="88"/>
      <c r="Q167" s="88"/>
      <c r="R167" s="88"/>
      <c r="S167" s="75"/>
      <c r="T167" s="293"/>
      <c r="U167" s="293"/>
      <c r="V167" s="293"/>
      <c r="W167" s="293"/>
      <c r="X167" s="293"/>
      <c r="Y167" s="293"/>
    </row>
    <row r="168" spans="1:25" ht="12" customHeight="1">
      <c r="A168" s="352"/>
      <c r="B168" s="86" t="s">
        <v>182</v>
      </c>
      <c r="C168" s="87"/>
      <c r="D168" s="88"/>
      <c r="E168" s="88"/>
      <c r="F168" s="88"/>
      <c r="G168" s="88"/>
      <c r="H168" s="88"/>
      <c r="I168" s="88"/>
      <c r="J168" s="88"/>
      <c r="K168" s="88"/>
      <c r="L168" s="88"/>
      <c r="M168" s="88"/>
      <c r="N168" s="88"/>
      <c r="O168" s="88"/>
      <c r="P168" s="88"/>
      <c r="Q168" s="88"/>
      <c r="R168" s="88"/>
      <c r="S168" s="75"/>
      <c r="T168" s="293"/>
      <c r="U168" s="293"/>
      <c r="V168" s="293"/>
      <c r="W168" s="293"/>
      <c r="X168" s="293"/>
      <c r="Y168" s="293"/>
    </row>
    <row r="169" spans="1:25" ht="12" customHeight="1">
      <c r="A169" s="352"/>
      <c r="B169" s="65" t="s">
        <v>183</v>
      </c>
      <c r="C169" s="85"/>
      <c r="D169" s="293"/>
      <c r="E169" s="293"/>
      <c r="F169" s="293"/>
      <c r="G169" s="293"/>
      <c r="H169" s="293"/>
      <c r="I169" s="293"/>
      <c r="J169" s="293"/>
      <c r="K169" s="293"/>
      <c r="L169" s="293"/>
      <c r="M169" s="293"/>
      <c r="N169" s="293"/>
      <c r="O169" s="293"/>
      <c r="P169" s="293"/>
      <c r="Q169" s="293"/>
      <c r="R169" s="293"/>
      <c r="S169" s="73"/>
      <c r="T169" s="293"/>
      <c r="U169" s="293"/>
      <c r="V169" s="293"/>
      <c r="W169" s="293"/>
      <c r="X169" s="293"/>
      <c r="Y169" s="293"/>
    </row>
    <row r="170" spans="1:25" ht="12" customHeight="1">
      <c r="A170" s="352"/>
      <c r="B170" s="65" t="s">
        <v>184</v>
      </c>
      <c r="C170" s="85"/>
      <c r="D170" s="293"/>
      <c r="E170" s="293"/>
      <c r="F170" s="293"/>
      <c r="G170" s="293"/>
      <c r="H170" s="293"/>
      <c r="I170" s="293"/>
      <c r="J170" s="293"/>
      <c r="K170" s="293"/>
      <c r="L170" s="293"/>
      <c r="M170" s="293"/>
      <c r="N170" s="293"/>
      <c r="O170" s="293"/>
      <c r="P170" s="293"/>
      <c r="Q170" s="293"/>
      <c r="R170" s="293"/>
      <c r="S170" s="73"/>
      <c r="T170" s="293"/>
      <c r="U170" s="293"/>
      <c r="V170" s="293"/>
      <c r="W170" s="293"/>
      <c r="X170" s="293"/>
      <c r="Y170" s="293"/>
    </row>
    <row r="171" spans="1:25" ht="12" customHeight="1">
      <c r="A171" s="352"/>
      <c r="B171" s="8" t="s">
        <v>18</v>
      </c>
      <c r="C171" s="91">
        <f t="shared" ref="C171:R171" si="48">SUM(C165,C167,C169)</f>
        <v>0</v>
      </c>
      <c r="D171" s="92">
        <f t="shared" si="48"/>
        <v>0</v>
      </c>
      <c r="E171" s="92">
        <f t="shared" si="48"/>
        <v>0</v>
      </c>
      <c r="F171" s="92">
        <f t="shared" si="48"/>
        <v>0</v>
      </c>
      <c r="G171" s="92">
        <f t="shared" si="48"/>
        <v>0</v>
      </c>
      <c r="H171" s="92">
        <f t="shared" si="48"/>
        <v>0</v>
      </c>
      <c r="I171" s="92">
        <f t="shared" si="48"/>
        <v>0</v>
      </c>
      <c r="J171" s="92">
        <f t="shared" si="48"/>
        <v>0</v>
      </c>
      <c r="K171" s="92">
        <f t="shared" si="48"/>
        <v>0</v>
      </c>
      <c r="L171" s="92">
        <f t="shared" si="48"/>
        <v>0</v>
      </c>
      <c r="M171" s="92">
        <f t="shared" si="48"/>
        <v>0</v>
      </c>
      <c r="N171" s="92">
        <f t="shared" si="48"/>
        <v>0</v>
      </c>
      <c r="O171" s="92">
        <f t="shared" si="48"/>
        <v>0</v>
      </c>
      <c r="P171" s="92">
        <f t="shared" si="48"/>
        <v>0</v>
      </c>
      <c r="Q171" s="92">
        <f t="shared" si="48"/>
        <v>0</v>
      </c>
      <c r="R171" s="92">
        <f t="shared" si="48"/>
        <v>0</v>
      </c>
      <c r="S171" s="9">
        <f t="shared" ref="S171:S177" si="49">SUM(C171:R171)</f>
        <v>0</v>
      </c>
      <c r="T171" s="293"/>
      <c r="U171" s="293"/>
      <c r="V171" s="293"/>
      <c r="W171" s="293"/>
      <c r="X171" s="293"/>
      <c r="Y171" s="293"/>
    </row>
    <row r="172" spans="1:25" ht="12" customHeight="1">
      <c r="A172" s="352"/>
      <c r="B172" s="10" t="s">
        <v>185</v>
      </c>
      <c r="C172" s="93">
        <f t="shared" ref="C172:R172" si="50">SUM(C166,C168,C170)</f>
        <v>0</v>
      </c>
      <c r="D172" s="94">
        <f t="shared" si="50"/>
        <v>0</v>
      </c>
      <c r="E172" s="94">
        <f t="shared" si="50"/>
        <v>0</v>
      </c>
      <c r="F172" s="94">
        <f t="shared" si="50"/>
        <v>0</v>
      </c>
      <c r="G172" s="94">
        <f t="shared" si="50"/>
        <v>0</v>
      </c>
      <c r="H172" s="94">
        <f t="shared" si="50"/>
        <v>0</v>
      </c>
      <c r="I172" s="94">
        <f t="shared" si="50"/>
        <v>0</v>
      </c>
      <c r="J172" s="94">
        <f t="shared" si="50"/>
        <v>0</v>
      </c>
      <c r="K172" s="94">
        <f t="shared" si="50"/>
        <v>0</v>
      </c>
      <c r="L172" s="94">
        <f t="shared" si="50"/>
        <v>0</v>
      </c>
      <c r="M172" s="94">
        <f t="shared" si="50"/>
        <v>0</v>
      </c>
      <c r="N172" s="94">
        <f t="shared" si="50"/>
        <v>0</v>
      </c>
      <c r="O172" s="94">
        <f t="shared" si="50"/>
        <v>0</v>
      </c>
      <c r="P172" s="94">
        <f t="shared" si="50"/>
        <v>0</v>
      </c>
      <c r="Q172" s="94">
        <f t="shared" si="50"/>
        <v>0</v>
      </c>
      <c r="R172" s="94">
        <f t="shared" si="50"/>
        <v>0</v>
      </c>
      <c r="S172" s="11">
        <f t="shared" si="49"/>
        <v>0</v>
      </c>
      <c r="T172" s="293"/>
      <c r="U172" s="293"/>
      <c r="V172" s="293"/>
      <c r="W172" s="293"/>
      <c r="X172" s="293"/>
      <c r="Y172" s="293"/>
    </row>
    <row r="173" spans="1:25" ht="12" customHeight="1">
      <c r="A173" s="352"/>
      <c r="B173" s="8" t="s">
        <v>2</v>
      </c>
      <c r="C173" s="91">
        <f t="shared" ref="C173:R173" si="51">SUM(C163,C171)</f>
        <v>0</v>
      </c>
      <c r="D173" s="92">
        <f t="shared" si="51"/>
        <v>1</v>
      </c>
      <c r="E173" s="92">
        <f t="shared" si="51"/>
        <v>0</v>
      </c>
      <c r="F173" s="92">
        <f t="shared" si="51"/>
        <v>0</v>
      </c>
      <c r="G173" s="92">
        <f t="shared" si="51"/>
        <v>0</v>
      </c>
      <c r="H173" s="92">
        <f t="shared" si="51"/>
        <v>0</v>
      </c>
      <c r="I173" s="92">
        <f t="shared" si="51"/>
        <v>0</v>
      </c>
      <c r="J173" s="92">
        <f t="shared" si="51"/>
        <v>0</v>
      </c>
      <c r="K173" s="92">
        <f t="shared" si="51"/>
        <v>0</v>
      </c>
      <c r="L173" s="92">
        <f t="shared" si="51"/>
        <v>0</v>
      </c>
      <c r="M173" s="92">
        <f t="shared" si="51"/>
        <v>0</v>
      </c>
      <c r="N173" s="92">
        <f t="shared" si="51"/>
        <v>0</v>
      </c>
      <c r="O173" s="92">
        <f t="shared" si="51"/>
        <v>0</v>
      </c>
      <c r="P173" s="92">
        <f t="shared" si="51"/>
        <v>0</v>
      </c>
      <c r="Q173" s="92">
        <f t="shared" si="51"/>
        <v>0</v>
      </c>
      <c r="R173" s="92">
        <f t="shared" si="51"/>
        <v>0</v>
      </c>
      <c r="S173" s="9">
        <f t="shared" si="49"/>
        <v>1</v>
      </c>
      <c r="T173" s="293"/>
      <c r="U173" s="293"/>
      <c r="V173" s="293"/>
      <c r="W173" s="293"/>
      <c r="X173" s="293"/>
      <c r="Y173" s="293"/>
    </row>
    <row r="174" spans="1:25" ht="12" customHeight="1">
      <c r="A174" s="353"/>
      <c r="B174" s="10" t="s">
        <v>25</v>
      </c>
      <c r="C174" s="93">
        <f t="shared" ref="C174:R174" si="52">SUM(C164,C172)</f>
        <v>2</v>
      </c>
      <c r="D174" s="94">
        <f t="shared" si="52"/>
        <v>7</v>
      </c>
      <c r="E174" s="94">
        <f t="shared" si="52"/>
        <v>0</v>
      </c>
      <c r="F174" s="94">
        <f t="shared" si="52"/>
        <v>8</v>
      </c>
      <c r="G174" s="94">
        <f t="shared" si="52"/>
        <v>6</v>
      </c>
      <c r="H174" s="94">
        <f t="shared" si="52"/>
        <v>4</v>
      </c>
      <c r="I174" s="94">
        <f t="shared" si="52"/>
        <v>6</v>
      </c>
      <c r="J174" s="94">
        <f t="shared" si="52"/>
        <v>4</v>
      </c>
      <c r="K174" s="94">
        <f t="shared" si="52"/>
        <v>1</v>
      </c>
      <c r="L174" s="94">
        <f t="shared" si="52"/>
        <v>2</v>
      </c>
      <c r="M174" s="94">
        <f t="shared" si="52"/>
        <v>4</v>
      </c>
      <c r="N174" s="94">
        <f t="shared" si="52"/>
        <v>20</v>
      </c>
      <c r="O174" s="94">
        <f t="shared" si="52"/>
        <v>5</v>
      </c>
      <c r="P174" s="94">
        <f t="shared" si="52"/>
        <v>9</v>
      </c>
      <c r="Q174" s="94">
        <f t="shared" si="52"/>
        <v>5</v>
      </c>
      <c r="R174" s="94">
        <f t="shared" si="52"/>
        <v>1</v>
      </c>
      <c r="S174" s="11">
        <f t="shared" si="49"/>
        <v>84</v>
      </c>
      <c r="T174" s="293"/>
      <c r="U174" s="293"/>
      <c r="V174" s="293"/>
      <c r="W174" s="293"/>
      <c r="X174" s="293"/>
      <c r="Y174" s="293"/>
    </row>
    <row r="175" spans="1:25" ht="12" customHeight="1">
      <c r="A175" s="351" t="s">
        <v>197</v>
      </c>
      <c r="B175" s="65" t="s">
        <v>191</v>
      </c>
      <c r="C175" s="96">
        <f>'PMD Breakdown Entering'!C69</f>
        <v>8</v>
      </c>
      <c r="D175" s="69">
        <f>'PMD Breakdown Entering'!D69</f>
        <v>8</v>
      </c>
      <c r="E175" s="69">
        <f>'PMD Breakdown Entering'!E69</f>
        <v>13</v>
      </c>
      <c r="F175" s="69">
        <f>'PMD Breakdown Entering'!F69</f>
        <v>11</v>
      </c>
      <c r="G175" s="69">
        <f>'PMD Breakdown Entering'!G69</f>
        <v>7</v>
      </c>
      <c r="H175" s="69">
        <f>'PMD Breakdown Entering'!H69</f>
        <v>5</v>
      </c>
      <c r="I175" s="69">
        <f>'PMD Breakdown Entering'!I69</f>
        <v>4</v>
      </c>
      <c r="J175" s="69">
        <f>'PMD Breakdown Entering'!J69</f>
        <v>7</v>
      </c>
      <c r="K175" s="69">
        <f>'PMD Breakdown Entering'!K69</f>
        <v>12</v>
      </c>
      <c r="L175" s="69">
        <f>'PMD Breakdown Entering'!L69</f>
        <v>17</v>
      </c>
      <c r="M175" s="69">
        <f>'PMD Breakdown Entering'!M69</f>
        <v>35</v>
      </c>
      <c r="N175" s="69">
        <f>'PMD Breakdown Entering'!N69</f>
        <v>14</v>
      </c>
      <c r="O175" s="69">
        <f>'PMD Breakdown Entering'!O69</f>
        <v>4</v>
      </c>
      <c r="P175" s="69">
        <f>'PMD Breakdown Entering'!P69</f>
        <v>2</v>
      </c>
      <c r="Q175" s="69">
        <f>'PMD Breakdown Entering'!Q69</f>
        <v>1</v>
      </c>
      <c r="R175" s="69">
        <f>'PMD Breakdown Entering'!R69</f>
        <v>0</v>
      </c>
      <c r="S175" s="73">
        <f t="shared" si="49"/>
        <v>148</v>
      </c>
      <c r="T175" s="293"/>
      <c r="U175" s="293"/>
      <c r="V175" s="293"/>
      <c r="W175" s="293"/>
      <c r="X175" s="293"/>
      <c r="Y175" s="293"/>
    </row>
    <row r="176" spans="1:25" ht="12" customHeight="1">
      <c r="A176" s="352"/>
      <c r="B176" s="86" t="s">
        <v>165</v>
      </c>
      <c r="C176" s="87">
        <f>SUM('Entering 1'!D254:D255)</f>
        <v>0</v>
      </c>
      <c r="D176" s="88">
        <f>SUM('Entering 1'!E254:E255)</f>
        <v>0</v>
      </c>
      <c r="E176" s="88">
        <f>SUM('Entering 1'!F254:F255)</f>
        <v>2</v>
      </c>
      <c r="F176" s="88">
        <f>SUM('Entering 1'!G254:G255)</f>
        <v>0</v>
      </c>
      <c r="G176" s="88">
        <f>SUM('Entering 1'!H254:H255)</f>
        <v>0</v>
      </c>
      <c r="H176" s="88">
        <f>SUM('Entering 1'!I254:I255)</f>
        <v>0</v>
      </c>
      <c r="I176" s="88">
        <f>SUM('Entering 1'!J254:J255)</f>
        <v>0</v>
      </c>
      <c r="J176" s="88">
        <f>SUM('Entering 1'!K254:K255)</f>
        <v>0</v>
      </c>
      <c r="K176" s="88">
        <f>SUM('Entering 1'!L254:L255)</f>
        <v>0</v>
      </c>
      <c r="L176" s="88">
        <f>SUM('Entering 1'!M254:M255)</f>
        <v>0</v>
      </c>
      <c r="M176" s="88">
        <f>SUM('Entering 1'!N254:N255)</f>
        <v>0</v>
      </c>
      <c r="N176" s="88">
        <f>SUM('Entering 1'!O254:O255)</f>
        <v>0</v>
      </c>
      <c r="O176" s="88">
        <f>SUM('Entering 1'!P254:P255)</f>
        <v>0</v>
      </c>
      <c r="P176" s="88">
        <f>SUM('Entering 1'!Q254:Q255)</f>
        <v>0</v>
      </c>
      <c r="Q176" s="88">
        <f>SUM('Entering 1'!R254:R255)</f>
        <v>0</v>
      </c>
      <c r="R176" s="88">
        <f>SUM('Entering 1'!S254:S255)</f>
        <v>0</v>
      </c>
      <c r="S176" s="75">
        <f t="shared" si="49"/>
        <v>2</v>
      </c>
      <c r="T176" s="293"/>
      <c r="U176" s="293"/>
      <c r="V176" s="293"/>
      <c r="W176" s="293"/>
      <c r="X176" s="293"/>
      <c r="Y176" s="293"/>
    </row>
    <row r="177" spans="1:25" ht="12" customHeight="1">
      <c r="A177" s="352"/>
      <c r="B177" s="86" t="s">
        <v>166</v>
      </c>
      <c r="C177" s="87">
        <f>('Entering 1'!D254)+('Entering 1'!D255*2)</f>
        <v>0</v>
      </c>
      <c r="D177" s="88">
        <f>('Entering 1'!E254)+('Entering 1'!E255*2)</f>
        <v>0</v>
      </c>
      <c r="E177" s="88">
        <f>('Entering 1'!F254)+('Entering 1'!F255*2)</f>
        <v>2</v>
      </c>
      <c r="F177" s="88">
        <f>('Entering 1'!G254)+('Entering 1'!G255*2)</f>
        <v>0</v>
      </c>
      <c r="G177" s="88">
        <f>('Entering 1'!H254)+('Entering 1'!H255*2)</f>
        <v>0</v>
      </c>
      <c r="H177" s="88">
        <f>('Entering 1'!I254)+('Entering 1'!I255*2)</f>
        <v>0</v>
      </c>
      <c r="I177" s="88">
        <f>('Entering 1'!J254)+('Entering 1'!J255*2)</f>
        <v>0</v>
      </c>
      <c r="J177" s="88">
        <f>('Entering 1'!K254)+('Entering 1'!K255*2)</f>
        <v>0</v>
      </c>
      <c r="K177" s="88">
        <f>('Entering 1'!L254)+('Entering 1'!L255*2)</f>
        <v>0</v>
      </c>
      <c r="L177" s="88">
        <f>('Entering 1'!M254)+('Entering 1'!M255*2)</f>
        <v>0</v>
      </c>
      <c r="M177" s="88">
        <f>('Entering 1'!N254)+('Entering 1'!N255*2)</f>
        <v>0</v>
      </c>
      <c r="N177" s="88">
        <f>('Entering 1'!O254)+('Entering 1'!O255*2)</f>
        <v>0</v>
      </c>
      <c r="O177" s="88">
        <f>('Entering 1'!P254)+('Entering 1'!P255*2)</f>
        <v>0</v>
      </c>
      <c r="P177" s="88">
        <f>('Entering 1'!Q254)+('Entering 1'!Q255*2)</f>
        <v>0</v>
      </c>
      <c r="Q177" s="88">
        <f>('Entering 1'!R254)+('Entering 1'!R255*2)</f>
        <v>0</v>
      </c>
      <c r="R177" s="88">
        <f>('Entering 1'!S254)+('Entering 1'!S255*2)</f>
        <v>0</v>
      </c>
      <c r="S177" s="75">
        <f t="shared" si="49"/>
        <v>2</v>
      </c>
      <c r="T177" s="293"/>
      <c r="U177" s="293"/>
      <c r="V177" s="293"/>
      <c r="W177" s="293"/>
      <c r="X177" s="293"/>
      <c r="Y177" s="293"/>
    </row>
    <row r="178" spans="1:25" ht="12" customHeight="1">
      <c r="A178" s="352"/>
      <c r="B178" s="65" t="s">
        <v>167</v>
      </c>
      <c r="C178" s="85"/>
      <c r="D178" s="293"/>
      <c r="E178" s="293"/>
      <c r="F178" s="293"/>
      <c r="G178" s="293"/>
      <c r="H178" s="293"/>
      <c r="I178" s="293"/>
      <c r="J178" s="293"/>
      <c r="K178" s="293"/>
      <c r="L178" s="293"/>
      <c r="M178" s="293"/>
      <c r="N178" s="293"/>
      <c r="O178" s="293"/>
      <c r="P178" s="293"/>
      <c r="Q178" s="293"/>
      <c r="R178" s="293"/>
      <c r="S178" s="73"/>
      <c r="T178" s="293"/>
      <c r="U178" s="293"/>
      <c r="V178" s="293"/>
      <c r="W178" s="293"/>
      <c r="X178" s="293"/>
      <c r="Y178" s="293"/>
    </row>
    <row r="179" spans="1:25" ht="12" customHeight="1">
      <c r="A179" s="352"/>
      <c r="B179" s="65" t="s">
        <v>168</v>
      </c>
      <c r="C179" s="85"/>
      <c r="D179" s="293"/>
      <c r="E179" s="293"/>
      <c r="F179" s="293"/>
      <c r="G179" s="293"/>
      <c r="H179" s="293"/>
      <c r="I179" s="293"/>
      <c r="J179" s="293"/>
      <c r="K179" s="293"/>
      <c r="L179" s="293"/>
      <c r="M179" s="293"/>
      <c r="N179" s="293"/>
      <c r="O179" s="293"/>
      <c r="P179" s="293"/>
      <c r="Q179" s="293"/>
      <c r="R179" s="293"/>
      <c r="S179" s="73"/>
      <c r="T179" s="293"/>
      <c r="U179" s="293"/>
      <c r="V179" s="293"/>
      <c r="W179" s="293"/>
      <c r="X179" s="293"/>
      <c r="Y179" s="293"/>
    </row>
    <row r="180" spans="1:25" ht="12" customHeight="1">
      <c r="A180" s="352"/>
      <c r="B180" s="86" t="s">
        <v>7</v>
      </c>
      <c r="C180" s="87"/>
      <c r="D180" s="88"/>
      <c r="E180" s="88"/>
      <c r="F180" s="88"/>
      <c r="G180" s="88"/>
      <c r="H180" s="88"/>
      <c r="I180" s="88"/>
      <c r="J180" s="88"/>
      <c r="K180" s="88"/>
      <c r="L180" s="88"/>
      <c r="M180" s="88"/>
      <c r="N180" s="88"/>
      <c r="O180" s="88"/>
      <c r="P180" s="88"/>
      <c r="Q180" s="88"/>
      <c r="R180" s="88"/>
      <c r="S180" s="75"/>
      <c r="T180" s="293"/>
      <c r="U180" s="293"/>
      <c r="V180" s="293"/>
      <c r="W180" s="293"/>
      <c r="X180" s="293"/>
      <c r="Y180" s="293"/>
    </row>
    <row r="181" spans="1:25" ht="12" customHeight="1">
      <c r="A181" s="352"/>
      <c r="B181" s="86" t="s">
        <v>169</v>
      </c>
      <c r="C181" s="87"/>
      <c r="D181" s="88"/>
      <c r="E181" s="88"/>
      <c r="F181" s="88"/>
      <c r="G181" s="88"/>
      <c r="H181" s="88"/>
      <c r="I181" s="88"/>
      <c r="J181" s="88"/>
      <c r="K181" s="88"/>
      <c r="L181" s="88"/>
      <c r="M181" s="88"/>
      <c r="N181" s="88"/>
      <c r="O181" s="88"/>
      <c r="P181" s="88"/>
      <c r="Q181" s="88"/>
      <c r="R181" s="88"/>
      <c r="S181" s="75"/>
      <c r="T181" s="293"/>
      <c r="U181" s="293"/>
      <c r="V181" s="293"/>
      <c r="W181" s="293"/>
      <c r="X181" s="293"/>
      <c r="Y181" s="293"/>
    </row>
    <row r="182" spans="1:25" ht="12" customHeight="1">
      <c r="A182" s="352"/>
      <c r="B182" s="86" t="s">
        <v>35</v>
      </c>
      <c r="C182" s="87"/>
      <c r="D182" s="88"/>
      <c r="E182" s="88"/>
      <c r="F182" s="88"/>
      <c r="G182" s="88"/>
      <c r="H182" s="88"/>
      <c r="I182" s="88"/>
      <c r="J182" s="88"/>
      <c r="K182" s="88"/>
      <c r="L182" s="88"/>
      <c r="M182" s="88"/>
      <c r="N182" s="88"/>
      <c r="O182" s="88"/>
      <c r="P182" s="88"/>
      <c r="Q182" s="88"/>
      <c r="R182" s="88"/>
      <c r="S182" s="75"/>
      <c r="T182" s="293"/>
      <c r="U182" s="293"/>
      <c r="V182" s="293"/>
      <c r="W182" s="293"/>
      <c r="X182" s="293"/>
      <c r="Y182" s="293"/>
    </row>
    <row r="183" spans="1:25" ht="12" customHeight="1">
      <c r="A183" s="352"/>
      <c r="B183" s="86" t="s">
        <v>170</v>
      </c>
      <c r="C183" s="87"/>
      <c r="D183" s="88"/>
      <c r="E183" s="88"/>
      <c r="F183" s="88"/>
      <c r="G183" s="88"/>
      <c r="H183" s="88"/>
      <c r="I183" s="88"/>
      <c r="J183" s="88"/>
      <c r="K183" s="88"/>
      <c r="L183" s="88"/>
      <c r="M183" s="88"/>
      <c r="N183" s="88"/>
      <c r="O183" s="88"/>
      <c r="P183" s="88"/>
      <c r="Q183" s="88"/>
      <c r="R183" s="88"/>
      <c r="S183" s="75"/>
      <c r="T183" s="293"/>
      <c r="U183" s="293"/>
      <c r="V183" s="293"/>
      <c r="W183" s="293"/>
      <c r="X183" s="293"/>
      <c r="Y183" s="293"/>
    </row>
    <row r="184" spans="1:25" ht="12" customHeight="1">
      <c r="A184" s="352"/>
      <c r="B184" s="86" t="s">
        <v>171</v>
      </c>
      <c r="C184" s="87"/>
      <c r="D184" s="88"/>
      <c r="E184" s="88"/>
      <c r="F184" s="88"/>
      <c r="G184" s="88"/>
      <c r="H184" s="88"/>
      <c r="I184" s="88"/>
      <c r="J184" s="88"/>
      <c r="K184" s="88"/>
      <c r="L184" s="88"/>
      <c r="M184" s="88"/>
      <c r="N184" s="88"/>
      <c r="O184" s="88"/>
      <c r="P184" s="88"/>
      <c r="Q184" s="88"/>
      <c r="R184" s="88"/>
      <c r="S184" s="75"/>
      <c r="T184" s="293"/>
      <c r="U184" s="293"/>
      <c r="V184" s="293"/>
      <c r="W184" s="293"/>
      <c r="X184" s="293"/>
      <c r="Y184" s="293"/>
    </row>
    <row r="185" spans="1:25" ht="12" customHeight="1">
      <c r="A185" s="352"/>
      <c r="B185" s="65" t="s">
        <v>172</v>
      </c>
      <c r="C185" s="85"/>
      <c r="D185" s="293"/>
      <c r="E185" s="293"/>
      <c r="F185" s="293"/>
      <c r="G185" s="293"/>
      <c r="H185" s="293"/>
      <c r="I185" s="293"/>
      <c r="J185" s="293"/>
      <c r="K185" s="293"/>
      <c r="L185" s="293"/>
      <c r="M185" s="293"/>
      <c r="N185" s="293"/>
      <c r="O185" s="293"/>
      <c r="P185" s="293"/>
      <c r="Q185" s="293"/>
      <c r="R185" s="293"/>
      <c r="S185" s="73"/>
      <c r="T185" s="293"/>
      <c r="U185" s="293"/>
      <c r="V185" s="293"/>
      <c r="W185" s="293"/>
      <c r="X185" s="293"/>
      <c r="Y185" s="293"/>
    </row>
    <row r="186" spans="1:25" ht="12" customHeight="1">
      <c r="A186" s="352"/>
      <c r="B186" s="65" t="s">
        <v>173</v>
      </c>
      <c r="C186" s="85"/>
      <c r="D186" s="293"/>
      <c r="E186" s="293"/>
      <c r="F186" s="293"/>
      <c r="G186" s="293"/>
      <c r="H186" s="293"/>
      <c r="I186" s="293"/>
      <c r="J186" s="293"/>
      <c r="K186" s="293"/>
      <c r="L186" s="293"/>
      <c r="M186" s="293"/>
      <c r="N186" s="293"/>
      <c r="O186" s="293"/>
      <c r="P186" s="293"/>
      <c r="Q186" s="293"/>
      <c r="R186" s="293"/>
      <c r="S186" s="73"/>
      <c r="T186" s="293"/>
      <c r="U186" s="293"/>
      <c r="V186" s="293"/>
      <c r="W186" s="293"/>
      <c r="X186" s="293"/>
      <c r="Y186" s="293"/>
    </row>
    <row r="187" spans="1:25" ht="12" customHeight="1">
      <c r="A187" s="352"/>
      <c r="B187" s="86" t="s">
        <v>174</v>
      </c>
      <c r="C187" s="87"/>
      <c r="D187" s="88"/>
      <c r="E187" s="88"/>
      <c r="F187" s="88"/>
      <c r="G187" s="88"/>
      <c r="H187" s="88"/>
      <c r="I187" s="88"/>
      <c r="J187" s="88"/>
      <c r="K187" s="88"/>
      <c r="L187" s="88"/>
      <c r="M187" s="88"/>
      <c r="N187" s="88"/>
      <c r="O187" s="88"/>
      <c r="P187" s="88"/>
      <c r="Q187" s="88"/>
      <c r="R187" s="88"/>
      <c r="S187" s="75"/>
      <c r="T187" s="293"/>
      <c r="U187" s="293"/>
      <c r="V187" s="293"/>
      <c r="W187" s="293"/>
      <c r="X187" s="293"/>
      <c r="Y187" s="293"/>
    </row>
    <row r="188" spans="1:25" ht="12" customHeight="1">
      <c r="A188" s="352"/>
      <c r="B188" s="86" t="s">
        <v>175</v>
      </c>
      <c r="C188" s="87"/>
      <c r="D188" s="88"/>
      <c r="E188" s="88"/>
      <c r="F188" s="88"/>
      <c r="G188" s="88"/>
      <c r="H188" s="88"/>
      <c r="I188" s="88"/>
      <c r="J188" s="88"/>
      <c r="K188" s="88"/>
      <c r="L188" s="88"/>
      <c r="M188" s="88"/>
      <c r="N188" s="88"/>
      <c r="O188" s="88"/>
      <c r="P188" s="88"/>
      <c r="Q188" s="88"/>
      <c r="R188" s="88"/>
      <c r="S188" s="75"/>
      <c r="T188" s="293"/>
      <c r="U188" s="293"/>
      <c r="V188" s="293"/>
      <c r="W188" s="293"/>
      <c r="X188" s="293"/>
      <c r="Y188" s="293"/>
    </row>
    <row r="189" spans="1:25" ht="12" customHeight="1">
      <c r="A189" s="352"/>
      <c r="B189" s="65" t="s">
        <v>176</v>
      </c>
      <c r="C189" s="85"/>
      <c r="D189" s="293"/>
      <c r="E189" s="293"/>
      <c r="F189" s="293"/>
      <c r="G189" s="293"/>
      <c r="H189" s="293"/>
      <c r="I189" s="293"/>
      <c r="J189" s="293"/>
      <c r="K189" s="293"/>
      <c r="L189" s="293"/>
      <c r="M189" s="293"/>
      <c r="N189" s="293"/>
      <c r="O189" s="293"/>
      <c r="P189" s="293"/>
      <c r="Q189" s="293"/>
      <c r="R189" s="105"/>
      <c r="S189" s="73"/>
      <c r="T189" s="293"/>
      <c r="U189" s="293"/>
      <c r="V189" s="293"/>
      <c r="W189" s="293"/>
      <c r="X189" s="293"/>
      <c r="Y189" s="293"/>
    </row>
    <row r="190" spans="1:25" ht="12" customHeight="1">
      <c r="A190" s="352"/>
      <c r="B190" s="65" t="s">
        <v>177</v>
      </c>
      <c r="C190" s="89">
        <f>SUM('By Bus Stop Arriving'!D106)</f>
        <v>1</v>
      </c>
      <c r="D190" s="35">
        <f>SUM('By Bus Stop Arriving'!E106)</f>
        <v>0</v>
      </c>
      <c r="E190" s="35">
        <f>SUM('By Bus Stop Arriving'!F106)</f>
        <v>0</v>
      </c>
      <c r="F190" s="35">
        <f>SUM('By Bus Stop Arriving'!G106)</f>
        <v>0</v>
      </c>
      <c r="G190" s="35">
        <f>SUM('By Bus Stop Arriving'!H106)</f>
        <v>0</v>
      </c>
      <c r="H190" s="35">
        <f>SUM('By Bus Stop Arriving'!I106)</f>
        <v>1</v>
      </c>
      <c r="I190" s="35">
        <f>SUM('By Bus Stop Arriving'!J106)</f>
        <v>0</v>
      </c>
      <c r="J190" s="35">
        <f>SUM('By Bus Stop Arriving'!K106)</f>
        <v>1</v>
      </c>
      <c r="K190" s="35">
        <f>SUM('By Bus Stop Arriving'!L106)</f>
        <v>1</v>
      </c>
      <c r="L190" s="35">
        <f>SUM('By Bus Stop Arriving'!M106)</f>
        <v>0</v>
      </c>
      <c r="M190" s="35">
        <f>SUM('By Bus Stop Arriving'!N106)</f>
        <v>0</v>
      </c>
      <c r="N190" s="35">
        <f>SUM('By Bus Stop Arriving'!O106)</f>
        <v>0</v>
      </c>
      <c r="O190" s="35">
        <f>SUM('By Bus Stop Arriving'!P106)</f>
        <v>1</v>
      </c>
      <c r="P190" s="35">
        <f>SUM('By Bus Stop Arriving'!Q106)</f>
        <v>0</v>
      </c>
      <c r="Q190" s="35">
        <f>SUM('By Bus Stop Arriving'!R106)</f>
        <v>0</v>
      </c>
      <c r="R190" s="35">
        <f>SUM('By Bus Stop Arriving'!S106)</f>
        <v>0</v>
      </c>
      <c r="S190" s="90">
        <f t="shared" ref="S190:S212" si="53">SUM(C190:R190)</f>
        <v>5</v>
      </c>
      <c r="T190" s="293"/>
      <c r="U190" s="293"/>
      <c r="V190" s="293"/>
      <c r="W190" s="293"/>
      <c r="X190" s="293"/>
      <c r="Y190" s="293"/>
    </row>
    <row r="191" spans="1:25" ht="12" customHeight="1">
      <c r="A191" s="352"/>
      <c r="B191" s="8" t="s">
        <v>3</v>
      </c>
      <c r="C191" s="91">
        <f t="shared" ref="C191:R191" si="54">SUM(C176,C178,C183,C185,C187,C189)</f>
        <v>0</v>
      </c>
      <c r="D191" s="92">
        <f t="shared" si="54"/>
        <v>0</v>
      </c>
      <c r="E191" s="92">
        <f t="shared" si="54"/>
        <v>2</v>
      </c>
      <c r="F191" s="92">
        <f t="shared" si="54"/>
        <v>0</v>
      </c>
      <c r="G191" s="92">
        <f t="shared" si="54"/>
        <v>0</v>
      </c>
      <c r="H191" s="92">
        <f t="shared" si="54"/>
        <v>0</v>
      </c>
      <c r="I191" s="92">
        <f t="shared" si="54"/>
        <v>0</v>
      </c>
      <c r="J191" s="92">
        <f t="shared" si="54"/>
        <v>0</v>
      </c>
      <c r="K191" s="92">
        <f t="shared" si="54"/>
        <v>0</v>
      </c>
      <c r="L191" s="92">
        <f t="shared" si="54"/>
        <v>0</v>
      </c>
      <c r="M191" s="92">
        <f t="shared" si="54"/>
        <v>0</v>
      </c>
      <c r="N191" s="92">
        <f t="shared" si="54"/>
        <v>0</v>
      </c>
      <c r="O191" s="92">
        <f t="shared" si="54"/>
        <v>0</v>
      </c>
      <c r="P191" s="92">
        <f t="shared" si="54"/>
        <v>0</v>
      </c>
      <c r="Q191" s="92">
        <f t="shared" si="54"/>
        <v>0</v>
      </c>
      <c r="R191" s="92">
        <f t="shared" si="54"/>
        <v>0</v>
      </c>
      <c r="S191" s="9">
        <f t="shared" si="53"/>
        <v>2</v>
      </c>
      <c r="T191" s="293"/>
      <c r="U191" s="293"/>
      <c r="V191" s="293"/>
      <c r="W191" s="293"/>
      <c r="X191" s="293"/>
      <c r="Y191" s="293"/>
    </row>
    <row r="192" spans="1:25" ht="12" customHeight="1">
      <c r="A192" s="352"/>
      <c r="B192" s="10" t="s">
        <v>178</v>
      </c>
      <c r="C192" s="93">
        <f t="shared" ref="C192:R192" si="55">SUM(C175,C177,C179,C184,C186,C188,C190)</f>
        <v>9</v>
      </c>
      <c r="D192" s="94">
        <f t="shared" si="55"/>
        <v>8</v>
      </c>
      <c r="E192" s="94">
        <f t="shared" si="55"/>
        <v>15</v>
      </c>
      <c r="F192" s="94">
        <f t="shared" si="55"/>
        <v>11</v>
      </c>
      <c r="G192" s="94">
        <f t="shared" si="55"/>
        <v>7</v>
      </c>
      <c r="H192" s="94">
        <f t="shared" si="55"/>
        <v>6</v>
      </c>
      <c r="I192" s="94">
        <f t="shared" si="55"/>
        <v>4</v>
      </c>
      <c r="J192" s="94">
        <f t="shared" si="55"/>
        <v>8</v>
      </c>
      <c r="K192" s="94">
        <f t="shared" si="55"/>
        <v>13</v>
      </c>
      <c r="L192" s="94">
        <f t="shared" si="55"/>
        <v>17</v>
      </c>
      <c r="M192" s="94">
        <f t="shared" si="55"/>
        <v>35</v>
      </c>
      <c r="N192" s="94">
        <f t="shared" si="55"/>
        <v>14</v>
      </c>
      <c r="O192" s="94">
        <f t="shared" si="55"/>
        <v>5</v>
      </c>
      <c r="P192" s="94">
        <f t="shared" si="55"/>
        <v>2</v>
      </c>
      <c r="Q192" s="94">
        <f t="shared" si="55"/>
        <v>1</v>
      </c>
      <c r="R192" s="94">
        <f t="shared" si="55"/>
        <v>0</v>
      </c>
      <c r="S192" s="11">
        <f t="shared" si="53"/>
        <v>155</v>
      </c>
      <c r="T192" s="293"/>
      <c r="U192" s="293"/>
      <c r="V192" s="293"/>
      <c r="W192" s="293"/>
      <c r="X192" s="293"/>
      <c r="Y192" s="293"/>
    </row>
    <row r="193" spans="1:25" ht="12" customHeight="1">
      <c r="A193" s="352"/>
      <c r="B193" s="65" t="s">
        <v>179</v>
      </c>
      <c r="C193" s="85">
        <f>SUM('Entering 1'!D271:D274)</f>
        <v>0</v>
      </c>
      <c r="D193" s="293">
        <f>SUM('Entering 1'!E271:E274)</f>
        <v>0</v>
      </c>
      <c r="E193" s="293">
        <f>SUM('Entering 1'!F271:F274)</f>
        <v>0</v>
      </c>
      <c r="F193" s="293">
        <f>SUM('Entering 1'!G271:G274)</f>
        <v>0</v>
      </c>
      <c r="G193" s="293">
        <f>SUM('Entering 1'!H271:H274)</f>
        <v>0</v>
      </c>
      <c r="H193" s="293">
        <f>SUM('Entering 1'!I271:I274)</f>
        <v>0</v>
      </c>
      <c r="I193" s="293">
        <f>SUM('Entering 1'!J271:J274)</f>
        <v>0</v>
      </c>
      <c r="J193" s="293">
        <f>SUM('Entering 1'!K271:K274)</f>
        <v>0</v>
      </c>
      <c r="K193" s="293">
        <f>SUM('Entering 1'!L271:L274)</f>
        <v>0</v>
      </c>
      <c r="L193" s="293">
        <f>SUM('Entering 1'!M271:M274)</f>
        <v>0</v>
      </c>
      <c r="M193" s="293">
        <f>SUM('Entering 1'!N271:N274)</f>
        <v>0</v>
      </c>
      <c r="N193" s="293">
        <f>SUM('Entering 1'!O271:O274)</f>
        <v>0</v>
      </c>
      <c r="O193" s="293">
        <f>SUM('Entering 1'!P271:P274)</f>
        <v>0</v>
      </c>
      <c r="P193" s="293">
        <f>SUM('Entering 1'!Q271:Q274)</f>
        <v>0</v>
      </c>
      <c r="Q193" s="293">
        <f>SUM('Entering 1'!R271:R274)</f>
        <v>0</v>
      </c>
      <c r="R193" s="293">
        <f>SUM('Entering 1'!S271:S274)</f>
        <v>0</v>
      </c>
      <c r="S193" s="73">
        <f t="shared" si="53"/>
        <v>0</v>
      </c>
      <c r="T193" s="293"/>
      <c r="U193" s="293"/>
      <c r="V193" s="293"/>
      <c r="W193" s="293"/>
      <c r="X193" s="293"/>
      <c r="Y193" s="293"/>
    </row>
    <row r="194" spans="1:25" ht="12" customHeight="1">
      <c r="A194" s="352"/>
      <c r="B194" s="65" t="s">
        <v>180</v>
      </c>
      <c r="C194" s="85">
        <f>('Entering 1'!D271)+('Entering 1'!D272*2)+('Entering 1'!D273*3)+('Entering 1'!D274*4)</f>
        <v>0</v>
      </c>
      <c r="D194" s="293">
        <f>('Entering 1'!E271)+('Entering 1'!E272*2)+('Entering 1'!E273*3)+('Entering 1'!E274*4)</f>
        <v>0</v>
      </c>
      <c r="E194" s="293">
        <f>('Entering 1'!F271)+('Entering 1'!F272*2)+('Entering 1'!F273*3)+('Entering 1'!F274*4)</f>
        <v>0</v>
      </c>
      <c r="F194" s="293">
        <f>('Entering 1'!G271)+('Entering 1'!G272*2)+('Entering 1'!G273*3)+('Entering 1'!G274*4)</f>
        <v>0</v>
      </c>
      <c r="G194" s="293">
        <f>('Entering 1'!H271)+('Entering 1'!H272*2)+('Entering 1'!H273*3)+('Entering 1'!H274*4)</f>
        <v>0</v>
      </c>
      <c r="H194" s="293">
        <f>('Entering 1'!I271)+('Entering 1'!I272*2)+('Entering 1'!I273*3)+('Entering 1'!I274*4)</f>
        <v>0</v>
      </c>
      <c r="I194" s="293">
        <f>('Entering 1'!J271)+('Entering 1'!J272*2)+('Entering 1'!J273*3)+('Entering 1'!J274*4)</f>
        <v>0</v>
      </c>
      <c r="J194" s="293">
        <f>('Entering 1'!K271)+('Entering 1'!K272*2)+('Entering 1'!K273*3)+('Entering 1'!K274*4)</f>
        <v>0</v>
      </c>
      <c r="K194" s="293">
        <f>('Entering 1'!L271)+('Entering 1'!L272*2)+('Entering 1'!L273*3)+('Entering 1'!L274*4)</f>
        <v>0</v>
      </c>
      <c r="L194" s="293">
        <f>('Entering 1'!M271)+('Entering 1'!M272*2)+('Entering 1'!M273*3)+('Entering 1'!M274*4)</f>
        <v>0</v>
      </c>
      <c r="M194" s="293">
        <f>('Entering 1'!N271)+('Entering 1'!N272*2)+('Entering 1'!N273*3)+('Entering 1'!N274*4)</f>
        <v>0</v>
      </c>
      <c r="N194" s="293">
        <f>('Entering 1'!O271)+('Entering 1'!O272*2)+('Entering 1'!O273*3)+('Entering 1'!O274*4)</f>
        <v>0</v>
      </c>
      <c r="O194" s="293">
        <f>('Entering 1'!P271)+('Entering 1'!P272*2)+('Entering 1'!P273*3)+('Entering 1'!P274*4)</f>
        <v>0</v>
      </c>
      <c r="P194" s="293">
        <f>('Entering 1'!Q271)+('Entering 1'!Q272*2)+('Entering 1'!Q273*3)+('Entering 1'!Q274*4)</f>
        <v>0</v>
      </c>
      <c r="Q194" s="293">
        <f>('Entering 1'!R271)+('Entering 1'!R272*2)+('Entering 1'!R273*3)+('Entering 1'!R274*4)</f>
        <v>0</v>
      </c>
      <c r="R194" s="293">
        <f>('Entering 1'!S271)+('Entering 1'!S272*2)+('Entering 1'!S273*3)+('Entering 1'!S274*4)</f>
        <v>0</v>
      </c>
      <c r="S194" s="73">
        <f t="shared" si="53"/>
        <v>0</v>
      </c>
      <c r="T194" s="293"/>
      <c r="U194" s="293"/>
      <c r="V194" s="293"/>
      <c r="W194" s="293"/>
      <c r="X194" s="293"/>
      <c r="Y194" s="293"/>
    </row>
    <row r="195" spans="1:25" ht="12" customHeight="1">
      <c r="A195" s="352"/>
      <c r="B195" s="86" t="s">
        <v>181</v>
      </c>
      <c r="C195" s="87">
        <f>SUM('Entering 1'!D279:D282)</f>
        <v>0</v>
      </c>
      <c r="D195" s="88">
        <f>SUM('Entering 1'!E279:E282)</f>
        <v>0</v>
      </c>
      <c r="E195" s="88">
        <f>SUM('Entering 1'!F279:F282)</f>
        <v>0</v>
      </c>
      <c r="F195" s="88">
        <f>SUM('Entering 1'!G279:G282)</f>
        <v>0</v>
      </c>
      <c r="G195" s="88">
        <f>SUM('Entering 1'!H279:H282)</f>
        <v>0</v>
      </c>
      <c r="H195" s="88">
        <f>SUM('Entering 1'!I279:I282)</f>
        <v>0</v>
      </c>
      <c r="I195" s="88">
        <f>SUM('Entering 1'!J279:J282)</f>
        <v>0</v>
      </c>
      <c r="J195" s="88">
        <f>SUM('Entering 1'!K279:K282)</f>
        <v>0</v>
      </c>
      <c r="K195" s="88">
        <f>SUM('Entering 1'!L279:L282)</f>
        <v>0</v>
      </c>
      <c r="L195" s="88">
        <f>SUM('Entering 1'!M279:M282)</f>
        <v>0</v>
      </c>
      <c r="M195" s="88">
        <f>SUM('Entering 1'!N279:N282)</f>
        <v>0</v>
      </c>
      <c r="N195" s="88">
        <f>SUM('Entering 1'!O279:O282)</f>
        <v>0</v>
      </c>
      <c r="O195" s="88">
        <f>SUM('Entering 1'!P279:P282)</f>
        <v>0</v>
      </c>
      <c r="P195" s="88">
        <f>SUM('Entering 1'!Q279:Q282)</f>
        <v>0</v>
      </c>
      <c r="Q195" s="88">
        <f>SUM('Entering 1'!R279:R282)</f>
        <v>0</v>
      </c>
      <c r="R195" s="88">
        <f>SUM('Entering 1'!S279:S282)</f>
        <v>0</v>
      </c>
      <c r="S195" s="75">
        <f t="shared" si="53"/>
        <v>0</v>
      </c>
      <c r="T195" s="293"/>
      <c r="U195" s="293"/>
      <c r="V195" s="293"/>
      <c r="W195" s="293"/>
      <c r="X195" s="293"/>
      <c r="Y195" s="293"/>
    </row>
    <row r="196" spans="1:25" ht="12" customHeight="1">
      <c r="A196" s="352"/>
      <c r="B196" s="86" t="s">
        <v>182</v>
      </c>
      <c r="C196" s="87">
        <f>('Entering 1'!D279)+('Entering 1'!D280*2)+('Entering 1'!D281*3)+('Entering 1'!D282*4)</f>
        <v>0</v>
      </c>
      <c r="D196" s="88">
        <f>('Entering 1'!E279)+('Entering 1'!E280*2)+('Entering 1'!E281*3)+('Entering 1'!E282*4)</f>
        <v>0</v>
      </c>
      <c r="E196" s="88">
        <f>('Entering 1'!F279)+('Entering 1'!F280*2)+('Entering 1'!F281*3)+('Entering 1'!F282*4)</f>
        <v>0</v>
      </c>
      <c r="F196" s="88">
        <f>('Entering 1'!G279)+('Entering 1'!G280*2)+('Entering 1'!G281*3)+('Entering 1'!G282*4)</f>
        <v>0</v>
      </c>
      <c r="G196" s="88">
        <f>('Entering 1'!H279)+('Entering 1'!H280*2)+('Entering 1'!H281*3)+('Entering 1'!H282*4)</f>
        <v>0</v>
      </c>
      <c r="H196" s="88">
        <f>('Entering 1'!I279)+('Entering 1'!I280*2)+('Entering 1'!I281*3)+('Entering 1'!I282*4)</f>
        <v>0</v>
      </c>
      <c r="I196" s="88">
        <f>('Entering 1'!J279)+('Entering 1'!J280*2)+('Entering 1'!J281*3)+('Entering 1'!J282*4)</f>
        <v>0</v>
      </c>
      <c r="J196" s="88">
        <f>('Entering 1'!K279)+('Entering 1'!K280*2)+('Entering 1'!K281*3)+('Entering 1'!K282*4)</f>
        <v>0</v>
      </c>
      <c r="K196" s="88">
        <f>('Entering 1'!L279)+('Entering 1'!L280*2)+('Entering 1'!L281*3)+('Entering 1'!L282*4)</f>
        <v>0</v>
      </c>
      <c r="L196" s="88">
        <f>('Entering 1'!M279)+('Entering 1'!M280*2)+('Entering 1'!M281*3)+('Entering 1'!M282*4)</f>
        <v>0</v>
      </c>
      <c r="M196" s="88">
        <f>('Entering 1'!N279)+('Entering 1'!N280*2)+('Entering 1'!N281*3)+('Entering 1'!N282*4)</f>
        <v>0</v>
      </c>
      <c r="N196" s="88">
        <f>('Entering 1'!O279)+('Entering 1'!O280*2)+('Entering 1'!O281*3)+('Entering 1'!O282*4)</f>
        <v>0</v>
      </c>
      <c r="O196" s="88">
        <f>('Entering 1'!P279)+('Entering 1'!P280*2)+('Entering 1'!P281*3)+('Entering 1'!P282*4)</f>
        <v>0</v>
      </c>
      <c r="P196" s="88">
        <f>('Entering 1'!Q279)+('Entering 1'!Q280*2)+('Entering 1'!Q281*3)+('Entering 1'!Q282*4)</f>
        <v>0</v>
      </c>
      <c r="Q196" s="88">
        <f>('Entering 1'!R279)+('Entering 1'!R280*2)+('Entering 1'!R281*3)+('Entering 1'!R282*4)</f>
        <v>0</v>
      </c>
      <c r="R196" s="88">
        <f>('Entering 1'!S279)+('Entering 1'!S280*2)+('Entering 1'!S281*3)+('Entering 1'!S282*4)</f>
        <v>0</v>
      </c>
      <c r="S196" s="75">
        <f t="shared" si="53"/>
        <v>0</v>
      </c>
      <c r="T196" s="293"/>
      <c r="U196" s="293"/>
      <c r="V196" s="293"/>
      <c r="W196" s="293"/>
      <c r="X196" s="293"/>
      <c r="Y196" s="293"/>
    </row>
    <row r="197" spans="1:25" ht="12" customHeight="1">
      <c r="A197" s="352"/>
      <c r="B197" s="65" t="s">
        <v>183</v>
      </c>
      <c r="C197" s="85"/>
      <c r="D197" s="293"/>
      <c r="E197" s="293"/>
      <c r="F197" s="293"/>
      <c r="G197" s="293"/>
      <c r="H197" s="293"/>
      <c r="I197" s="293"/>
      <c r="J197" s="293"/>
      <c r="K197" s="293"/>
      <c r="L197" s="293"/>
      <c r="M197" s="293"/>
      <c r="N197" s="293"/>
      <c r="O197" s="293"/>
      <c r="P197" s="293"/>
      <c r="Q197" s="293"/>
      <c r="R197" s="293"/>
      <c r="S197" s="73">
        <f t="shared" si="53"/>
        <v>0</v>
      </c>
      <c r="T197" s="293"/>
      <c r="U197" s="293"/>
      <c r="V197" s="293"/>
      <c r="W197" s="293"/>
      <c r="X197" s="293"/>
      <c r="Y197" s="293"/>
    </row>
    <row r="198" spans="1:25" ht="12" customHeight="1">
      <c r="A198" s="352"/>
      <c r="B198" s="65" t="s">
        <v>184</v>
      </c>
      <c r="C198" s="85"/>
      <c r="D198" s="293"/>
      <c r="E198" s="293"/>
      <c r="F198" s="293"/>
      <c r="G198" s="293"/>
      <c r="H198" s="293"/>
      <c r="I198" s="293"/>
      <c r="J198" s="293"/>
      <c r="K198" s="293"/>
      <c r="L198" s="293"/>
      <c r="M198" s="293"/>
      <c r="N198" s="293"/>
      <c r="O198" s="293"/>
      <c r="P198" s="293"/>
      <c r="Q198" s="293"/>
      <c r="R198" s="293"/>
      <c r="S198" s="73">
        <f t="shared" si="53"/>
        <v>0</v>
      </c>
      <c r="T198" s="293"/>
      <c r="U198" s="293"/>
      <c r="V198" s="293"/>
      <c r="W198" s="293"/>
      <c r="X198" s="293"/>
      <c r="Y198" s="293"/>
    </row>
    <row r="199" spans="1:25" ht="12" customHeight="1">
      <c r="A199" s="352"/>
      <c r="B199" s="8" t="s">
        <v>18</v>
      </c>
      <c r="C199" s="91">
        <f t="shared" ref="C199:R199" si="56">SUM(C193,C195,C197)</f>
        <v>0</v>
      </c>
      <c r="D199" s="92">
        <f t="shared" si="56"/>
        <v>0</v>
      </c>
      <c r="E199" s="92">
        <f t="shared" si="56"/>
        <v>0</v>
      </c>
      <c r="F199" s="92">
        <f t="shared" si="56"/>
        <v>0</v>
      </c>
      <c r="G199" s="92">
        <f t="shared" si="56"/>
        <v>0</v>
      </c>
      <c r="H199" s="92">
        <f t="shared" si="56"/>
        <v>0</v>
      </c>
      <c r="I199" s="92">
        <f t="shared" si="56"/>
        <v>0</v>
      </c>
      <c r="J199" s="92">
        <f t="shared" si="56"/>
        <v>0</v>
      </c>
      <c r="K199" s="92">
        <f t="shared" si="56"/>
        <v>0</v>
      </c>
      <c r="L199" s="92">
        <f t="shared" si="56"/>
        <v>0</v>
      </c>
      <c r="M199" s="92">
        <f t="shared" si="56"/>
        <v>0</v>
      </c>
      <c r="N199" s="92">
        <f t="shared" si="56"/>
        <v>0</v>
      </c>
      <c r="O199" s="92">
        <f t="shared" si="56"/>
        <v>0</v>
      </c>
      <c r="P199" s="92">
        <f t="shared" si="56"/>
        <v>0</v>
      </c>
      <c r="Q199" s="92">
        <f t="shared" si="56"/>
        <v>0</v>
      </c>
      <c r="R199" s="92">
        <f t="shared" si="56"/>
        <v>0</v>
      </c>
      <c r="S199" s="9">
        <f t="shared" si="53"/>
        <v>0</v>
      </c>
      <c r="T199" s="293"/>
      <c r="U199" s="293"/>
      <c r="V199" s="293"/>
      <c r="W199" s="293"/>
      <c r="X199" s="293"/>
      <c r="Y199" s="293"/>
    </row>
    <row r="200" spans="1:25" ht="12" customHeight="1">
      <c r="A200" s="352"/>
      <c r="B200" s="10" t="s">
        <v>185</v>
      </c>
      <c r="C200" s="93">
        <f t="shared" ref="C200:R200" si="57">SUM(C194,C196,C198)</f>
        <v>0</v>
      </c>
      <c r="D200" s="94">
        <f t="shared" si="57"/>
        <v>0</v>
      </c>
      <c r="E200" s="94">
        <f t="shared" si="57"/>
        <v>0</v>
      </c>
      <c r="F200" s="94">
        <f t="shared" si="57"/>
        <v>0</v>
      </c>
      <c r="G200" s="94">
        <f t="shared" si="57"/>
        <v>0</v>
      </c>
      <c r="H200" s="94">
        <f t="shared" si="57"/>
        <v>0</v>
      </c>
      <c r="I200" s="94">
        <f t="shared" si="57"/>
        <v>0</v>
      </c>
      <c r="J200" s="94">
        <f t="shared" si="57"/>
        <v>0</v>
      </c>
      <c r="K200" s="94">
        <f t="shared" si="57"/>
        <v>0</v>
      </c>
      <c r="L200" s="94">
        <f t="shared" si="57"/>
        <v>0</v>
      </c>
      <c r="M200" s="94">
        <f t="shared" si="57"/>
        <v>0</v>
      </c>
      <c r="N200" s="94">
        <f t="shared" si="57"/>
        <v>0</v>
      </c>
      <c r="O200" s="94">
        <f t="shared" si="57"/>
        <v>0</v>
      </c>
      <c r="P200" s="94">
        <f t="shared" si="57"/>
        <v>0</v>
      </c>
      <c r="Q200" s="94">
        <f t="shared" si="57"/>
        <v>0</v>
      </c>
      <c r="R200" s="94">
        <f t="shared" si="57"/>
        <v>0</v>
      </c>
      <c r="S200" s="11">
        <f t="shared" si="53"/>
        <v>0</v>
      </c>
      <c r="T200" s="293"/>
      <c r="U200" s="293"/>
      <c r="V200" s="293"/>
      <c r="W200" s="293"/>
      <c r="X200" s="293"/>
      <c r="Y200" s="293"/>
    </row>
    <row r="201" spans="1:25" ht="12" customHeight="1">
      <c r="A201" s="352"/>
      <c r="B201" s="8" t="s">
        <v>2</v>
      </c>
      <c r="C201" s="91">
        <f t="shared" ref="C201:R201" si="58">SUM(C191,C199)</f>
        <v>0</v>
      </c>
      <c r="D201" s="92">
        <f t="shared" si="58"/>
        <v>0</v>
      </c>
      <c r="E201" s="92">
        <f t="shared" si="58"/>
        <v>2</v>
      </c>
      <c r="F201" s="92">
        <f t="shared" si="58"/>
        <v>0</v>
      </c>
      <c r="G201" s="92">
        <f t="shared" si="58"/>
        <v>0</v>
      </c>
      <c r="H201" s="92">
        <f t="shared" si="58"/>
        <v>0</v>
      </c>
      <c r="I201" s="92">
        <f t="shared" si="58"/>
        <v>0</v>
      </c>
      <c r="J201" s="92">
        <f t="shared" si="58"/>
        <v>0</v>
      </c>
      <c r="K201" s="92">
        <f t="shared" si="58"/>
        <v>0</v>
      </c>
      <c r="L201" s="92">
        <f t="shared" si="58"/>
        <v>0</v>
      </c>
      <c r="M201" s="92">
        <f t="shared" si="58"/>
        <v>0</v>
      </c>
      <c r="N201" s="92">
        <f t="shared" si="58"/>
        <v>0</v>
      </c>
      <c r="O201" s="92">
        <f t="shared" si="58"/>
        <v>0</v>
      </c>
      <c r="P201" s="92">
        <f t="shared" si="58"/>
        <v>0</v>
      </c>
      <c r="Q201" s="92">
        <f t="shared" si="58"/>
        <v>0</v>
      </c>
      <c r="R201" s="92">
        <f t="shared" si="58"/>
        <v>0</v>
      </c>
      <c r="S201" s="9">
        <f t="shared" si="53"/>
        <v>2</v>
      </c>
      <c r="T201" s="293"/>
      <c r="U201" s="293"/>
      <c r="V201" s="293"/>
      <c r="W201" s="293"/>
      <c r="X201" s="293"/>
      <c r="Y201" s="293"/>
    </row>
    <row r="202" spans="1:25" ht="12" customHeight="1">
      <c r="A202" s="353"/>
      <c r="B202" s="10" t="s">
        <v>25</v>
      </c>
      <c r="C202" s="93">
        <f t="shared" ref="C202:R202" si="59">SUM(C192,C200)</f>
        <v>9</v>
      </c>
      <c r="D202" s="94">
        <f t="shared" si="59"/>
        <v>8</v>
      </c>
      <c r="E202" s="94">
        <f t="shared" si="59"/>
        <v>15</v>
      </c>
      <c r="F202" s="94">
        <f t="shared" si="59"/>
        <v>11</v>
      </c>
      <c r="G202" s="94">
        <f t="shared" si="59"/>
        <v>7</v>
      </c>
      <c r="H202" s="94">
        <f t="shared" si="59"/>
        <v>6</v>
      </c>
      <c r="I202" s="94">
        <f t="shared" si="59"/>
        <v>4</v>
      </c>
      <c r="J202" s="94">
        <f t="shared" si="59"/>
        <v>8</v>
      </c>
      <c r="K202" s="94">
        <f t="shared" si="59"/>
        <v>13</v>
      </c>
      <c r="L202" s="94">
        <f t="shared" si="59"/>
        <v>17</v>
      </c>
      <c r="M202" s="94">
        <f t="shared" si="59"/>
        <v>35</v>
      </c>
      <c r="N202" s="94">
        <f t="shared" si="59"/>
        <v>14</v>
      </c>
      <c r="O202" s="94">
        <f t="shared" si="59"/>
        <v>5</v>
      </c>
      <c r="P202" s="94">
        <f t="shared" si="59"/>
        <v>2</v>
      </c>
      <c r="Q202" s="94">
        <f t="shared" si="59"/>
        <v>1</v>
      </c>
      <c r="R202" s="94">
        <f t="shared" si="59"/>
        <v>0</v>
      </c>
      <c r="S202" s="11">
        <f t="shared" si="53"/>
        <v>155</v>
      </c>
      <c r="T202" s="293"/>
      <c r="U202" s="293"/>
      <c r="V202" s="293"/>
      <c r="W202" s="293"/>
      <c r="X202" s="293"/>
      <c r="Y202" s="293"/>
    </row>
    <row r="203" spans="1:25" ht="12" customHeight="1">
      <c r="A203" s="351" t="s">
        <v>198</v>
      </c>
      <c r="B203" s="65" t="s">
        <v>191</v>
      </c>
      <c r="C203" s="96">
        <f>'PMD Breakdown Entering'!C78</f>
        <v>0</v>
      </c>
      <c r="D203" s="69">
        <f>'PMD Breakdown Entering'!D78</f>
        <v>0</v>
      </c>
      <c r="E203" s="69">
        <f>'PMD Breakdown Entering'!E78</f>
        <v>1</v>
      </c>
      <c r="F203" s="69">
        <f>'PMD Breakdown Entering'!F78</f>
        <v>4</v>
      </c>
      <c r="G203" s="69">
        <f>'PMD Breakdown Entering'!G78</f>
        <v>2</v>
      </c>
      <c r="H203" s="69">
        <f>'PMD Breakdown Entering'!H78</f>
        <v>0</v>
      </c>
      <c r="I203" s="69">
        <f>'PMD Breakdown Entering'!I78</f>
        <v>3</v>
      </c>
      <c r="J203" s="69">
        <f>'PMD Breakdown Entering'!J78</f>
        <v>1</v>
      </c>
      <c r="K203" s="69">
        <f>'PMD Breakdown Entering'!K78</f>
        <v>1</v>
      </c>
      <c r="L203" s="69">
        <f>'PMD Breakdown Entering'!L78</f>
        <v>4</v>
      </c>
      <c r="M203" s="69">
        <f>'PMD Breakdown Entering'!M78</f>
        <v>0</v>
      </c>
      <c r="N203" s="69">
        <f>'PMD Breakdown Entering'!N78</f>
        <v>1</v>
      </c>
      <c r="O203" s="69">
        <f>'PMD Breakdown Entering'!O78</f>
        <v>1</v>
      </c>
      <c r="P203" s="69">
        <f>'PMD Breakdown Entering'!P78</f>
        <v>0</v>
      </c>
      <c r="Q203" s="69">
        <f>'PMD Breakdown Entering'!Q78</f>
        <v>2</v>
      </c>
      <c r="R203" s="69">
        <f>'PMD Breakdown Entering'!R78</f>
        <v>1</v>
      </c>
      <c r="S203" s="73">
        <f t="shared" si="53"/>
        <v>21</v>
      </c>
      <c r="T203" s="293"/>
      <c r="U203" s="293"/>
      <c r="V203" s="293"/>
      <c r="W203" s="293"/>
      <c r="X203" s="293"/>
      <c r="Y203" s="293"/>
    </row>
    <row r="204" spans="1:25" ht="12" customHeight="1">
      <c r="A204" s="352"/>
      <c r="B204" s="86" t="s">
        <v>165</v>
      </c>
      <c r="C204" s="87">
        <f>SUM('Entering 1'!D294:D295)</f>
        <v>0</v>
      </c>
      <c r="D204" s="88">
        <f>SUM('Entering 1'!E294:E295)</f>
        <v>0</v>
      </c>
      <c r="E204" s="88">
        <f>SUM('Entering 1'!F294:F295)</f>
        <v>1</v>
      </c>
      <c r="F204" s="88">
        <f>SUM('Entering 1'!G294:G295)</f>
        <v>2</v>
      </c>
      <c r="G204" s="88">
        <f>SUM('Entering 1'!H294:H295)</f>
        <v>5</v>
      </c>
      <c r="H204" s="88">
        <f>SUM('Entering 1'!I294:I295)</f>
        <v>5</v>
      </c>
      <c r="I204" s="88">
        <f>SUM('Entering 1'!J294:J295)</f>
        <v>2</v>
      </c>
      <c r="J204" s="88">
        <f>SUM('Entering 1'!K294:K295)</f>
        <v>4</v>
      </c>
      <c r="K204" s="88">
        <f>SUM('Entering 1'!L294:L295)</f>
        <v>2</v>
      </c>
      <c r="L204" s="88">
        <f>SUM('Entering 1'!M294:M295)</f>
        <v>1</v>
      </c>
      <c r="M204" s="88">
        <f>SUM('Entering 1'!N294:N295)</f>
        <v>2</v>
      </c>
      <c r="N204" s="88">
        <f>SUM('Entering 1'!O294:O295)</f>
        <v>2</v>
      </c>
      <c r="O204" s="88">
        <f>SUM('Entering 1'!P294:P295)</f>
        <v>2</v>
      </c>
      <c r="P204" s="88">
        <f>SUM('Entering 1'!Q294:Q295)</f>
        <v>0</v>
      </c>
      <c r="Q204" s="88">
        <f>SUM('Entering 1'!R294:R295)</f>
        <v>1</v>
      </c>
      <c r="R204" s="88">
        <f>SUM('Entering 1'!S294:S295)</f>
        <v>1</v>
      </c>
      <c r="S204" s="75">
        <f t="shared" si="53"/>
        <v>30</v>
      </c>
      <c r="T204" s="293"/>
      <c r="U204" s="293"/>
      <c r="V204" s="293"/>
      <c r="W204" s="293"/>
      <c r="X204" s="293"/>
      <c r="Y204" s="293"/>
    </row>
    <row r="205" spans="1:25" ht="12" customHeight="1">
      <c r="A205" s="352"/>
      <c r="B205" s="86" t="s">
        <v>166</v>
      </c>
      <c r="C205" s="87">
        <f>('Entering 1'!D294)+('Entering 1'!D295*2)</f>
        <v>0</v>
      </c>
      <c r="D205" s="88">
        <f>('Entering 1'!E294)+('Entering 1'!E295*2)</f>
        <v>0</v>
      </c>
      <c r="E205" s="88">
        <f>('Entering 1'!F294)+('Entering 1'!F295*2)</f>
        <v>1</v>
      </c>
      <c r="F205" s="88">
        <f>('Entering 1'!G294)+('Entering 1'!G295*2)</f>
        <v>2</v>
      </c>
      <c r="G205" s="88">
        <f>('Entering 1'!H294)+('Entering 1'!H295*2)</f>
        <v>5</v>
      </c>
      <c r="H205" s="88">
        <f>('Entering 1'!I294)+('Entering 1'!I295*2)</f>
        <v>5</v>
      </c>
      <c r="I205" s="88">
        <f>('Entering 1'!J294)+('Entering 1'!J295*2)</f>
        <v>2</v>
      </c>
      <c r="J205" s="88">
        <f>('Entering 1'!K294)+('Entering 1'!K295*2)</f>
        <v>4</v>
      </c>
      <c r="K205" s="88">
        <f>('Entering 1'!L294)+('Entering 1'!L295*2)</f>
        <v>2</v>
      </c>
      <c r="L205" s="88">
        <f>('Entering 1'!M294)+('Entering 1'!M295*2)</f>
        <v>1</v>
      </c>
      <c r="M205" s="88">
        <f>('Entering 1'!N294)+('Entering 1'!N295*2)</f>
        <v>2</v>
      </c>
      <c r="N205" s="88">
        <f>('Entering 1'!O294)+('Entering 1'!O295*2)</f>
        <v>2</v>
      </c>
      <c r="O205" s="88">
        <f>('Entering 1'!P294)+('Entering 1'!P295*2)</f>
        <v>2</v>
      </c>
      <c r="P205" s="88">
        <f>('Entering 1'!Q294)+('Entering 1'!Q295*2)</f>
        <v>0</v>
      </c>
      <c r="Q205" s="88">
        <f>('Entering 1'!R294)+('Entering 1'!R295*2)</f>
        <v>1</v>
      </c>
      <c r="R205" s="88">
        <f>('Entering 1'!S294)+('Entering 1'!S295*2)</f>
        <v>1</v>
      </c>
      <c r="S205" s="75">
        <f t="shared" si="53"/>
        <v>30</v>
      </c>
      <c r="T205" s="293"/>
      <c r="U205" s="293"/>
      <c r="V205" s="293"/>
      <c r="W205" s="293"/>
      <c r="X205" s="293"/>
      <c r="Y205" s="293"/>
    </row>
    <row r="206" spans="1:25" ht="12" customHeight="1">
      <c r="A206" s="352"/>
      <c r="B206" s="65" t="s">
        <v>167</v>
      </c>
      <c r="C206" s="85">
        <f>SUM('Entering 1'!D296:D297)</f>
        <v>0</v>
      </c>
      <c r="D206" s="293">
        <f>SUM('Entering 1'!E296:E297)</f>
        <v>0</v>
      </c>
      <c r="E206" s="293">
        <f>SUM('Entering 1'!F296:F297)</f>
        <v>0</v>
      </c>
      <c r="F206" s="293">
        <f>SUM('Entering 1'!G296:G297)</f>
        <v>0</v>
      </c>
      <c r="G206" s="293">
        <f>SUM('Entering 1'!H296:H297)</f>
        <v>1</v>
      </c>
      <c r="H206" s="293">
        <f>SUM('Entering 1'!I296:I297)</f>
        <v>0</v>
      </c>
      <c r="I206" s="293">
        <f>SUM('Entering 1'!J296:J297)</f>
        <v>1</v>
      </c>
      <c r="J206" s="293">
        <f>SUM('Entering 1'!K296:K297)</f>
        <v>0</v>
      </c>
      <c r="K206" s="293">
        <f>SUM('Entering 1'!L296:L297)</f>
        <v>0</v>
      </c>
      <c r="L206" s="293">
        <f>SUM('Entering 1'!M296:M297)</f>
        <v>0</v>
      </c>
      <c r="M206" s="293">
        <f>SUM('Entering 1'!N296:N297)</f>
        <v>0</v>
      </c>
      <c r="N206" s="293">
        <f>SUM('Entering 1'!O296:O297)</f>
        <v>0</v>
      </c>
      <c r="O206" s="293">
        <f>SUM('Entering 1'!P296:P297)</f>
        <v>0</v>
      </c>
      <c r="P206" s="293">
        <f>SUM('Entering 1'!Q296:Q297)</f>
        <v>0</v>
      </c>
      <c r="Q206" s="293">
        <f>SUM('Entering 1'!R296:R297)</f>
        <v>0</v>
      </c>
      <c r="R206" s="293">
        <f>SUM('Entering 1'!S296:S297)</f>
        <v>0</v>
      </c>
      <c r="S206" s="73">
        <f t="shared" si="53"/>
        <v>2</v>
      </c>
      <c r="T206" s="293"/>
      <c r="U206" s="293"/>
      <c r="V206" s="293"/>
      <c r="W206" s="293"/>
      <c r="X206" s="293"/>
      <c r="Y206" s="293"/>
    </row>
    <row r="207" spans="1:25" ht="12" customHeight="1">
      <c r="A207" s="352"/>
      <c r="B207" s="65" t="s">
        <v>168</v>
      </c>
      <c r="C207" s="85">
        <f>('Entering 1'!D296)+('Entering 1'!D297*2)</f>
        <v>0</v>
      </c>
      <c r="D207" s="293">
        <f>('Entering 1'!E296)+('Entering 1'!E297*2)</f>
        <v>0</v>
      </c>
      <c r="E207" s="293">
        <f>('Entering 1'!F296)+('Entering 1'!F297*2)</f>
        <v>0</v>
      </c>
      <c r="F207" s="293">
        <f>('Entering 1'!G296)+('Entering 1'!G297*2)</f>
        <v>0</v>
      </c>
      <c r="G207" s="293">
        <f>('Entering 1'!H296)+('Entering 1'!H297*2)</f>
        <v>1</v>
      </c>
      <c r="H207" s="293">
        <f>('Entering 1'!I296)+('Entering 1'!I297*2)</f>
        <v>0</v>
      </c>
      <c r="I207" s="293">
        <f>('Entering 1'!J296)+('Entering 1'!J297*2)</f>
        <v>1</v>
      </c>
      <c r="J207" s="293">
        <f>('Entering 1'!K296)+('Entering 1'!K297*2)</f>
        <v>0</v>
      </c>
      <c r="K207" s="293">
        <f>('Entering 1'!L296)+('Entering 1'!L297*2)</f>
        <v>0</v>
      </c>
      <c r="L207" s="293">
        <f>('Entering 1'!M296)+('Entering 1'!M297*2)</f>
        <v>0</v>
      </c>
      <c r="M207" s="293">
        <f>('Entering 1'!N296)+('Entering 1'!N297*2)</f>
        <v>0</v>
      </c>
      <c r="N207" s="293">
        <f>('Entering 1'!O296)+('Entering 1'!O297*2)</f>
        <v>0</v>
      </c>
      <c r="O207" s="293">
        <f>('Entering 1'!P296)+('Entering 1'!P297*2)</f>
        <v>0</v>
      </c>
      <c r="P207" s="293">
        <f>('Entering 1'!Q296)+('Entering 1'!Q297*2)</f>
        <v>0</v>
      </c>
      <c r="Q207" s="293">
        <f>('Entering 1'!R296)+('Entering 1'!R297*2)</f>
        <v>0</v>
      </c>
      <c r="R207" s="293">
        <f>('Entering 1'!S296)+('Entering 1'!S297*2)</f>
        <v>0</v>
      </c>
      <c r="S207" s="73">
        <f t="shared" si="53"/>
        <v>2</v>
      </c>
      <c r="T207" s="293"/>
      <c r="U207" s="293"/>
      <c r="V207" s="293"/>
      <c r="W207" s="293"/>
      <c r="X207" s="293"/>
      <c r="Y207" s="293"/>
    </row>
    <row r="208" spans="1:25" ht="12" customHeight="1">
      <c r="A208" s="352"/>
      <c r="B208" s="86" t="s">
        <v>7</v>
      </c>
      <c r="C208" s="87">
        <f>'Entering 1'!D298</f>
        <v>69</v>
      </c>
      <c r="D208" s="88">
        <f>'Entering 1'!E298</f>
        <v>76</v>
      </c>
      <c r="E208" s="88">
        <f>'Entering 1'!F298</f>
        <v>93</v>
      </c>
      <c r="F208" s="88">
        <f>'Entering 1'!G298</f>
        <v>63</v>
      </c>
      <c r="G208" s="88">
        <f>'Entering 1'!H298</f>
        <v>82</v>
      </c>
      <c r="H208" s="88">
        <f>'Entering 1'!I298</f>
        <v>58</v>
      </c>
      <c r="I208" s="88">
        <f>'Entering 1'!J298</f>
        <v>59</v>
      </c>
      <c r="J208" s="88">
        <f>'Entering 1'!K298</f>
        <v>54</v>
      </c>
      <c r="K208" s="88">
        <f>'Entering 1'!L298</f>
        <v>54</v>
      </c>
      <c r="L208" s="88">
        <f>'Entering 1'!M298</f>
        <v>44</v>
      </c>
      <c r="M208" s="88">
        <f>'Entering 1'!N298</f>
        <v>26</v>
      </c>
      <c r="N208" s="88">
        <f>'Entering 1'!O298</f>
        <v>36</v>
      </c>
      <c r="O208" s="88">
        <f>'Entering 1'!P298</f>
        <v>22</v>
      </c>
      <c r="P208" s="88">
        <f>'Entering 1'!Q298</f>
        <v>25</v>
      </c>
      <c r="Q208" s="88">
        <f>'Entering 1'!R298</f>
        <v>9</v>
      </c>
      <c r="R208" s="88">
        <f>'Entering 1'!S298</f>
        <v>17</v>
      </c>
      <c r="S208" s="75">
        <f t="shared" si="53"/>
        <v>787</v>
      </c>
      <c r="T208" s="293"/>
      <c r="U208" s="293"/>
      <c r="V208" s="293"/>
      <c r="W208" s="293"/>
      <c r="X208" s="293"/>
      <c r="Y208" s="293"/>
    </row>
    <row r="209" spans="1:25" ht="12" customHeight="1">
      <c r="A209" s="352"/>
      <c r="B209" s="86" t="s">
        <v>169</v>
      </c>
      <c r="C209" s="87">
        <f>'Carpool Breakdown Entering'!C173</f>
        <v>17</v>
      </c>
      <c r="D209" s="88">
        <f>'Carpool Breakdown Entering'!D173</f>
        <v>10</v>
      </c>
      <c r="E209" s="88">
        <f>'Carpool Breakdown Entering'!E173</f>
        <v>7</v>
      </c>
      <c r="F209" s="88">
        <f>'Carpool Breakdown Entering'!F173</f>
        <v>6</v>
      </c>
      <c r="G209" s="88">
        <f>'Carpool Breakdown Entering'!G173</f>
        <v>14</v>
      </c>
      <c r="H209" s="88">
        <f>'Carpool Breakdown Entering'!H173</f>
        <v>8</v>
      </c>
      <c r="I209" s="88">
        <f>'Carpool Breakdown Entering'!I173</f>
        <v>11</v>
      </c>
      <c r="J209" s="88">
        <f>'Carpool Breakdown Entering'!J173</f>
        <v>22</v>
      </c>
      <c r="K209" s="88">
        <f>'Carpool Breakdown Entering'!K173</f>
        <v>26</v>
      </c>
      <c r="L209" s="88">
        <f>'Carpool Breakdown Entering'!L173</f>
        <v>19</v>
      </c>
      <c r="M209" s="88">
        <f>'Carpool Breakdown Entering'!M173</f>
        <v>10</v>
      </c>
      <c r="N209" s="88">
        <f>'Carpool Breakdown Entering'!N173</f>
        <v>3</v>
      </c>
      <c r="O209" s="88">
        <f>'Carpool Breakdown Entering'!O173</f>
        <v>1</v>
      </c>
      <c r="P209" s="88">
        <f>'Carpool Breakdown Entering'!P173</f>
        <v>12</v>
      </c>
      <c r="Q209" s="88">
        <f>'Carpool Breakdown Entering'!Q173</f>
        <v>0</v>
      </c>
      <c r="R209" s="88">
        <f>'Carpool Breakdown Entering'!R173</f>
        <v>0</v>
      </c>
      <c r="S209" s="75">
        <f t="shared" si="53"/>
        <v>166</v>
      </c>
      <c r="T209" s="293"/>
      <c r="U209" s="293"/>
      <c r="V209" s="293"/>
      <c r="W209" s="293"/>
      <c r="X209" s="293"/>
      <c r="Y209" s="293"/>
    </row>
    <row r="210" spans="1:25" ht="12" customHeight="1">
      <c r="A210" s="352"/>
      <c r="B210" s="86" t="s">
        <v>35</v>
      </c>
      <c r="C210" s="87">
        <f>'Carpool Breakdown Entering'!C174</f>
        <v>35</v>
      </c>
      <c r="D210" s="88">
        <f>'Carpool Breakdown Entering'!D174</f>
        <v>15</v>
      </c>
      <c r="E210" s="88">
        <f>'Carpool Breakdown Entering'!E174</f>
        <v>14</v>
      </c>
      <c r="F210" s="88">
        <f>'Carpool Breakdown Entering'!F174</f>
        <v>14</v>
      </c>
      <c r="G210" s="88">
        <f>'Carpool Breakdown Entering'!G174</f>
        <v>29</v>
      </c>
      <c r="H210" s="88">
        <f>'Carpool Breakdown Entering'!H174</f>
        <v>14</v>
      </c>
      <c r="I210" s="88">
        <f>'Carpool Breakdown Entering'!I174</f>
        <v>24</v>
      </c>
      <c r="J210" s="88">
        <f>'Carpool Breakdown Entering'!J174</f>
        <v>46</v>
      </c>
      <c r="K210" s="88">
        <f>'Carpool Breakdown Entering'!K174</f>
        <v>56</v>
      </c>
      <c r="L210" s="88">
        <f>'Carpool Breakdown Entering'!L174</f>
        <v>39</v>
      </c>
      <c r="M210" s="88">
        <f>'Carpool Breakdown Entering'!M174</f>
        <v>21</v>
      </c>
      <c r="N210" s="88">
        <f>'Carpool Breakdown Entering'!N174</f>
        <v>6</v>
      </c>
      <c r="O210" s="88">
        <f>'Carpool Breakdown Entering'!O174</f>
        <v>2</v>
      </c>
      <c r="P210" s="88">
        <f>'Carpool Breakdown Entering'!P174</f>
        <v>25</v>
      </c>
      <c r="Q210" s="88">
        <f>'Carpool Breakdown Entering'!Q174</f>
        <v>0</v>
      </c>
      <c r="R210" s="88">
        <f>'Carpool Breakdown Entering'!R174</f>
        <v>0</v>
      </c>
      <c r="S210" s="75">
        <f t="shared" si="53"/>
        <v>340</v>
      </c>
      <c r="T210" s="293"/>
      <c r="U210" s="293"/>
      <c r="V210" s="293"/>
      <c r="W210" s="293"/>
      <c r="X210" s="293"/>
      <c r="Y210" s="293"/>
    </row>
    <row r="211" spans="1:25" ht="12" customHeight="1">
      <c r="A211" s="352"/>
      <c r="B211" s="86" t="s">
        <v>170</v>
      </c>
      <c r="C211" s="87">
        <f t="shared" ref="C211:R211" si="60">SUM(C208:C209)</f>
        <v>86</v>
      </c>
      <c r="D211" s="88">
        <f t="shared" si="60"/>
        <v>86</v>
      </c>
      <c r="E211" s="88">
        <f t="shared" si="60"/>
        <v>100</v>
      </c>
      <c r="F211" s="88">
        <f t="shared" si="60"/>
        <v>69</v>
      </c>
      <c r="G211" s="88">
        <f t="shared" si="60"/>
        <v>96</v>
      </c>
      <c r="H211" s="88">
        <f t="shared" si="60"/>
        <v>66</v>
      </c>
      <c r="I211" s="88">
        <f t="shared" si="60"/>
        <v>70</v>
      </c>
      <c r="J211" s="88">
        <f t="shared" si="60"/>
        <v>76</v>
      </c>
      <c r="K211" s="88">
        <f t="shared" si="60"/>
        <v>80</v>
      </c>
      <c r="L211" s="88">
        <f t="shared" si="60"/>
        <v>63</v>
      </c>
      <c r="M211" s="88">
        <f t="shared" si="60"/>
        <v>36</v>
      </c>
      <c r="N211" s="88">
        <f t="shared" si="60"/>
        <v>39</v>
      </c>
      <c r="O211" s="88">
        <f t="shared" si="60"/>
        <v>23</v>
      </c>
      <c r="P211" s="88">
        <f t="shared" si="60"/>
        <v>37</v>
      </c>
      <c r="Q211" s="88">
        <f t="shared" si="60"/>
        <v>9</v>
      </c>
      <c r="R211" s="88">
        <f t="shared" si="60"/>
        <v>17</v>
      </c>
      <c r="S211" s="75">
        <f t="shared" si="53"/>
        <v>953</v>
      </c>
      <c r="T211" s="293"/>
      <c r="U211" s="293"/>
      <c r="V211" s="293"/>
      <c r="W211" s="293"/>
      <c r="X211" s="293"/>
      <c r="Y211" s="293"/>
    </row>
    <row r="212" spans="1:25" ht="12" customHeight="1">
      <c r="A212" s="352"/>
      <c r="B212" s="86" t="s">
        <v>171</v>
      </c>
      <c r="C212" s="87">
        <f t="shared" ref="C212:R212" si="61">SUM(C208,C210)</f>
        <v>104</v>
      </c>
      <c r="D212" s="88">
        <f t="shared" si="61"/>
        <v>91</v>
      </c>
      <c r="E212" s="88">
        <f t="shared" si="61"/>
        <v>107</v>
      </c>
      <c r="F212" s="88">
        <f t="shared" si="61"/>
        <v>77</v>
      </c>
      <c r="G212" s="88">
        <f t="shared" si="61"/>
        <v>111</v>
      </c>
      <c r="H212" s="88">
        <f t="shared" si="61"/>
        <v>72</v>
      </c>
      <c r="I212" s="88">
        <f t="shared" si="61"/>
        <v>83</v>
      </c>
      <c r="J212" s="88">
        <f t="shared" si="61"/>
        <v>100</v>
      </c>
      <c r="K212" s="88">
        <f t="shared" si="61"/>
        <v>110</v>
      </c>
      <c r="L212" s="88">
        <f t="shared" si="61"/>
        <v>83</v>
      </c>
      <c r="M212" s="88">
        <f t="shared" si="61"/>
        <v>47</v>
      </c>
      <c r="N212" s="88">
        <f t="shared" si="61"/>
        <v>42</v>
      </c>
      <c r="O212" s="88">
        <f t="shared" si="61"/>
        <v>24</v>
      </c>
      <c r="P212" s="88">
        <f t="shared" si="61"/>
        <v>50</v>
      </c>
      <c r="Q212" s="88">
        <f t="shared" si="61"/>
        <v>9</v>
      </c>
      <c r="R212" s="104">
        <f t="shared" si="61"/>
        <v>17</v>
      </c>
      <c r="S212" s="75">
        <f t="shared" si="53"/>
        <v>1127</v>
      </c>
      <c r="T212" s="293"/>
      <c r="U212" s="293"/>
      <c r="V212" s="293"/>
      <c r="W212" s="293"/>
      <c r="X212" s="293"/>
      <c r="Y212" s="293"/>
    </row>
    <row r="213" spans="1:25" ht="12" customHeight="1">
      <c r="A213" s="352"/>
      <c r="B213" s="65" t="s">
        <v>172</v>
      </c>
      <c r="C213" s="85"/>
      <c r="D213" s="293"/>
      <c r="E213" s="293"/>
      <c r="F213" s="293"/>
      <c r="G213" s="293"/>
      <c r="H213" s="293"/>
      <c r="I213" s="293"/>
      <c r="J213" s="293"/>
      <c r="K213" s="293"/>
      <c r="L213" s="293"/>
      <c r="M213" s="293"/>
      <c r="N213" s="293"/>
      <c r="O213" s="293"/>
      <c r="P213" s="293"/>
      <c r="Q213" s="293"/>
      <c r="R213" s="293"/>
      <c r="S213" s="73"/>
      <c r="T213" s="293"/>
      <c r="U213" s="293"/>
      <c r="V213" s="293"/>
      <c r="W213" s="293"/>
      <c r="X213" s="293"/>
      <c r="Y213" s="293"/>
    </row>
    <row r="214" spans="1:25" ht="12" customHeight="1">
      <c r="A214" s="352"/>
      <c r="B214" s="65" t="s">
        <v>173</v>
      </c>
      <c r="C214" s="85"/>
      <c r="D214" s="293"/>
      <c r="E214" s="293"/>
      <c r="F214" s="293"/>
      <c r="G214" s="293"/>
      <c r="H214" s="293"/>
      <c r="I214" s="293"/>
      <c r="J214" s="293"/>
      <c r="K214" s="293"/>
      <c r="L214" s="293"/>
      <c r="M214" s="293"/>
      <c r="N214" s="293"/>
      <c r="O214" s="293"/>
      <c r="P214" s="293"/>
      <c r="Q214" s="293"/>
      <c r="R214" s="293"/>
      <c r="S214" s="73"/>
      <c r="T214" s="293"/>
      <c r="U214" s="293"/>
      <c r="V214" s="293"/>
      <c r="W214" s="293"/>
      <c r="X214" s="293"/>
      <c r="Y214" s="293"/>
    </row>
    <row r="215" spans="1:25" ht="12" customHeight="1">
      <c r="A215" s="352"/>
      <c r="B215" s="86" t="s">
        <v>174</v>
      </c>
      <c r="C215" s="87"/>
      <c r="D215" s="88"/>
      <c r="E215" s="88"/>
      <c r="F215" s="88"/>
      <c r="G215" s="88"/>
      <c r="H215" s="88"/>
      <c r="I215" s="88"/>
      <c r="J215" s="88"/>
      <c r="K215" s="88"/>
      <c r="L215" s="88"/>
      <c r="M215" s="88"/>
      <c r="N215" s="88"/>
      <c r="O215" s="88"/>
      <c r="P215" s="88"/>
      <c r="Q215" s="88"/>
      <c r="R215" s="88"/>
      <c r="S215" s="75"/>
      <c r="T215" s="293"/>
      <c r="U215" s="293"/>
      <c r="V215" s="293"/>
      <c r="W215" s="293"/>
      <c r="X215" s="293"/>
      <c r="Y215" s="293"/>
    </row>
    <row r="216" spans="1:25" ht="12" customHeight="1">
      <c r="A216" s="352"/>
      <c r="B216" s="86" t="s">
        <v>175</v>
      </c>
      <c r="C216" s="87"/>
      <c r="D216" s="88"/>
      <c r="E216" s="88"/>
      <c r="F216" s="88"/>
      <c r="G216" s="88"/>
      <c r="H216" s="88"/>
      <c r="I216" s="88"/>
      <c r="J216" s="88"/>
      <c r="K216" s="88"/>
      <c r="L216" s="88"/>
      <c r="M216" s="88"/>
      <c r="N216" s="88"/>
      <c r="O216" s="88"/>
      <c r="P216" s="88"/>
      <c r="Q216" s="88"/>
      <c r="R216" s="88"/>
      <c r="S216" s="75"/>
      <c r="T216" s="293"/>
      <c r="U216" s="293"/>
      <c r="V216" s="293"/>
      <c r="W216" s="293"/>
      <c r="X216" s="293"/>
      <c r="Y216" s="293"/>
    </row>
    <row r="217" spans="1:25" ht="12" customHeight="1">
      <c r="A217" s="352"/>
      <c r="B217" s="65" t="s">
        <v>176</v>
      </c>
      <c r="C217" s="85"/>
      <c r="D217" s="293"/>
      <c r="E217" s="293"/>
      <c r="F217" s="293"/>
      <c r="G217" s="293"/>
      <c r="H217" s="293"/>
      <c r="I217" s="293"/>
      <c r="J217" s="293"/>
      <c r="K217" s="293"/>
      <c r="L217" s="293"/>
      <c r="M217" s="293"/>
      <c r="N217" s="293"/>
      <c r="O217" s="293"/>
      <c r="P217" s="293"/>
      <c r="Q217" s="293"/>
      <c r="R217" s="293"/>
      <c r="S217" s="73">
        <f t="shared" ref="S217:S240" si="62">SUM(C217:R217)</f>
        <v>0</v>
      </c>
      <c r="T217" s="293"/>
      <c r="U217" s="293"/>
      <c r="V217" s="293"/>
      <c r="W217" s="293"/>
      <c r="X217" s="293"/>
      <c r="Y217" s="293"/>
    </row>
    <row r="218" spans="1:25" ht="12" customHeight="1">
      <c r="A218" s="352"/>
      <c r="B218" s="65" t="s">
        <v>177</v>
      </c>
      <c r="C218" s="89">
        <f>SUM('By Bus Stop Arriving'!D114)</f>
        <v>0</v>
      </c>
      <c r="D218" s="35">
        <f>SUM('By Bus Stop Arriving'!E114)</f>
        <v>0</v>
      </c>
      <c r="E218" s="35">
        <f>SUM('By Bus Stop Arriving'!F114)</f>
        <v>0</v>
      </c>
      <c r="F218" s="35">
        <f>SUM('By Bus Stop Arriving'!G114)</f>
        <v>0</v>
      </c>
      <c r="G218" s="35">
        <f>SUM('By Bus Stop Arriving'!H114)</f>
        <v>0</v>
      </c>
      <c r="H218" s="35">
        <f>SUM('By Bus Stop Arriving'!I114)</f>
        <v>0</v>
      </c>
      <c r="I218" s="35">
        <f>SUM('By Bus Stop Arriving'!J114)</f>
        <v>0</v>
      </c>
      <c r="J218" s="35">
        <f>SUM('By Bus Stop Arriving'!K114)</f>
        <v>0</v>
      </c>
      <c r="K218" s="35">
        <f>SUM('By Bus Stop Arriving'!L114)</f>
        <v>0</v>
      </c>
      <c r="L218" s="35">
        <f>SUM('By Bus Stop Arriving'!M114)</f>
        <v>1</v>
      </c>
      <c r="M218" s="35">
        <f>SUM('By Bus Stop Arriving'!N114)</f>
        <v>0</v>
      </c>
      <c r="N218" s="35">
        <f>SUM('By Bus Stop Arriving'!O114)</f>
        <v>0</v>
      </c>
      <c r="O218" s="35">
        <f>SUM('By Bus Stop Arriving'!P114)</f>
        <v>0</v>
      </c>
      <c r="P218" s="35">
        <f>SUM('By Bus Stop Arriving'!Q114)</f>
        <v>0</v>
      </c>
      <c r="Q218" s="35">
        <f>SUM('By Bus Stop Arriving'!R114)</f>
        <v>0</v>
      </c>
      <c r="R218" s="35">
        <f>SUM('By Bus Stop Arriving'!S114)</f>
        <v>6</v>
      </c>
      <c r="S218" s="90">
        <f t="shared" si="62"/>
        <v>7</v>
      </c>
      <c r="T218" s="293"/>
      <c r="U218" s="293"/>
      <c r="V218" s="293"/>
      <c r="W218" s="293"/>
      <c r="X218" s="293"/>
      <c r="Y218" s="293"/>
    </row>
    <row r="219" spans="1:25" ht="12" customHeight="1">
      <c r="A219" s="352"/>
      <c r="B219" s="8" t="s">
        <v>3</v>
      </c>
      <c r="C219" s="91">
        <f t="shared" ref="C219:R219" si="63">SUM(C204,C206,C211,C213,C215,C217)</f>
        <v>86</v>
      </c>
      <c r="D219" s="92">
        <f t="shared" si="63"/>
        <v>86</v>
      </c>
      <c r="E219" s="92">
        <f t="shared" si="63"/>
        <v>101</v>
      </c>
      <c r="F219" s="92">
        <f t="shared" si="63"/>
        <v>71</v>
      </c>
      <c r="G219" s="92">
        <f t="shared" si="63"/>
        <v>102</v>
      </c>
      <c r="H219" s="92">
        <f t="shared" si="63"/>
        <v>71</v>
      </c>
      <c r="I219" s="92">
        <f t="shared" si="63"/>
        <v>73</v>
      </c>
      <c r="J219" s="92">
        <f t="shared" si="63"/>
        <v>80</v>
      </c>
      <c r="K219" s="92">
        <f t="shared" si="63"/>
        <v>82</v>
      </c>
      <c r="L219" s="92">
        <f t="shared" si="63"/>
        <v>64</v>
      </c>
      <c r="M219" s="92">
        <f t="shared" si="63"/>
        <v>38</v>
      </c>
      <c r="N219" s="92">
        <f t="shared" si="63"/>
        <v>41</v>
      </c>
      <c r="O219" s="92">
        <f t="shared" si="63"/>
        <v>25</v>
      </c>
      <c r="P219" s="92">
        <f t="shared" si="63"/>
        <v>37</v>
      </c>
      <c r="Q219" s="92">
        <f t="shared" si="63"/>
        <v>10</v>
      </c>
      <c r="R219" s="92">
        <f t="shared" si="63"/>
        <v>18</v>
      </c>
      <c r="S219" s="9">
        <f t="shared" si="62"/>
        <v>985</v>
      </c>
      <c r="T219" s="293"/>
      <c r="U219" s="293"/>
      <c r="V219" s="293"/>
      <c r="W219" s="293"/>
      <c r="X219" s="293"/>
      <c r="Y219" s="293"/>
    </row>
    <row r="220" spans="1:25" ht="12" customHeight="1">
      <c r="A220" s="352"/>
      <c r="B220" s="10" t="s">
        <v>178</v>
      </c>
      <c r="C220" s="93">
        <f t="shared" ref="C220:R220" si="64">SUM(C203,C205,C207,C212,C214,C216,C218)</f>
        <v>104</v>
      </c>
      <c r="D220" s="94">
        <f t="shared" si="64"/>
        <v>91</v>
      </c>
      <c r="E220" s="94">
        <f t="shared" si="64"/>
        <v>109</v>
      </c>
      <c r="F220" s="94">
        <f t="shared" si="64"/>
        <v>83</v>
      </c>
      <c r="G220" s="94">
        <f t="shared" si="64"/>
        <v>119</v>
      </c>
      <c r="H220" s="94">
        <f t="shared" si="64"/>
        <v>77</v>
      </c>
      <c r="I220" s="94">
        <f t="shared" si="64"/>
        <v>89</v>
      </c>
      <c r="J220" s="94">
        <f t="shared" si="64"/>
        <v>105</v>
      </c>
      <c r="K220" s="94">
        <f t="shared" si="64"/>
        <v>113</v>
      </c>
      <c r="L220" s="94">
        <f t="shared" si="64"/>
        <v>89</v>
      </c>
      <c r="M220" s="94">
        <f t="shared" si="64"/>
        <v>49</v>
      </c>
      <c r="N220" s="94">
        <f t="shared" si="64"/>
        <v>45</v>
      </c>
      <c r="O220" s="94">
        <f t="shared" si="64"/>
        <v>27</v>
      </c>
      <c r="P220" s="94">
        <f t="shared" si="64"/>
        <v>50</v>
      </c>
      <c r="Q220" s="94">
        <f t="shared" si="64"/>
        <v>12</v>
      </c>
      <c r="R220" s="94">
        <f t="shared" si="64"/>
        <v>25</v>
      </c>
      <c r="S220" s="11">
        <f t="shared" si="62"/>
        <v>1187</v>
      </c>
      <c r="T220" s="293"/>
      <c r="U220" s="293"/>
      <c r="V220" s="293"/>
      <c r="W220" s="293"/>
      <c r="X220" s="293"/>
      <c r="Y220" s="293"/>
    </row>
    <row r="221" spans="1:25" ht="12" customHeight="1">
      <c r="A221" s="352"/>
      <c r="B221" s="65" t="s">
        <v>179</v>
      </c>
      <c r="C221" s="85">
        <f>SUM('Entering 1'!D311:D314)</f>
        <v>7</v>
      </c>
      <c r="D221" s="293">
        <f>SUM('Entering 1'!E311:E314)</f>
        <v>5</v>
      </c>
      <c r="E221" s="293">
        <f>SUM('Entering 1'!F311:F314)</f>
        <v>6</v>
      </c>
      <c r="F221" s="293">
        <f>SUM('Entering 1'!G311:G314)</f>
        <v>11</v>
      </c>
      <c r="G221" s="293">
        <f>SUM('Entering 1'!H311:H314)</f>
        <v>13</v>
      </c>
      <c r="H221" s="293">
        <f>SUM('Entering 1'!I311:I314)</f>
        <v>7</v>
      </c>
      <c r="I221" s="293">
        <f>SUM('Entering 1'!J311:J314)</f>
        <v>5</v>
      </c>
      <c r="J221" s="293">
        <f>SUM('Entering 1'!K311:K314)</f>
        <v>2</v>
      </c>
      <c r="K221" s="293">
        <f>SUM('Entering 1'!L311:L314)</f>
        <v>1</v>
      </c>
      <c r="L221" s="293">
        <f>SUM('Entering 1'!M311:M314)</f>
        <v>2</v>
      </c>
      <c r="M221" s="293">
        <f>SUM('Entering 1'!N311:N314)</f>
        <v>0</v>
      </c>
      <c r="N221" s="293">
        <f>SUM('Entering 1'!O311:O314)</f>
        <v>1</v>
      </c>
      <c r="O221" s="293">
        <f>SUM('Entering 1'!P311:P314)</f>
        <v>0</v>
      </c>
      <c r="P221" s="293">
        <f>SUM('Entering 1'!Q311:Q314)</f>
        <v>1</v>
      </c>
      <c r="Q221" s="293">
        <f>SUM('Entering 1'!R311:R314)</f>
        <v>0</v>
      </c>
      <c r="R221" s="293">
        <f>SUM('Entering 1'!S311:S314)</f>
        <v>0</v>
      </c>
      <c r="S221" s="73">
        <f t="shared" si="62"/>
        <v>61</v>
      </c>
      <c r="T221" s="293"/>
      <c r="U221" s="293"/>
      <c r="V221" s="293"/>
      <c r="W221" s="293"/>
      <c r="X221" s="293"/>
      <c r="Y221" s="293"/>
    </row>
    <row r="222" spans="1:25" ht="12" customHeight="1">
      <c r="A222" s="352"/>
      <c r="B222" s="65" t="s">
        <v>180</v>
      </c>
      <c r="C222" s="85">
        <f>('Entering 1'!D311)+('Entering 1'!D312*2)+('Entering 1'!D313*3)+('Entering 1'!D314*4)</f>
        <v>7</v>
      </c>
      <c r="D222" s="293">
        <f>('Entering 1'!E311)+('Entering 1'!E312*2)+('Entering 1'!E313*3)+('Entering 1'!E314*4)</f>
        <v>5</v>
      </c>
      <c r="E222" s="293">
        <f>('Entering 1'!F311)+('Entering 1'!F312*2)+('Entering 1'!F313*3)+('Entering 1'!F314*4)</f>
        <v>6</v>
      </c>
      <c r="F222" s="293">
        <f>('Entering 1'!G311)+('Entering 1'!G312*2)+('Entering 1'!G313*3)+('Entering 1'!G314*4)</f>
        <v>11</v>
      </c>
      <c r="G222" s="293">
        <f>('Entering 1'!H311)+('Entering 1'!H312*2)+('Entering 1'!H313*3)+('Entering 1'!H314*4)</f>
        <v>13</v>
      </c>
      <c r="H222" s="293">
        <f>('Entering 1'!I311)+('Entering 1'!I312*2)+('Entering 1'!I313*3)+('Entering 1'!I314*4)</f>
        <v>7</v>
      </c>
      <c r="I222" s="293">
        <f>('Entering 1'!J311)+('Entering 1'!J312*2)+('Entering 1'!J313*3)+('Entering 1'!J314*4)</f>
        <v>5</v>
      </c>
      <c r="J222" s="293">
        <f>('Entering 1'!K311)+('Entering 1'!K312*2)+('Entering 1'!K313*3)+('Entering 1'!K314*4)</f>
        <v>2</v>
      </c>
      <c r="K222" s="293">
        <f>('Entering 1'!L311)+('Entering 1'!L312*2)+('Entering 1'!L313*3)+('Entering 1'!L314*4)</f>
        <v>1</v>
      </c>
      <c r="L222" s="293">
        <f>('Entering 1'!M311)+('Entering 1'!M312*2)+('Entering 1'!M313*3)+('Entering 1'!M314*4)</f>
        <v>2</v>
      </c>
      <c r="M222" s="293">
        <f>('Entering 1'!N311)+('Entering 1'!N312*2)+('Entering 1'!N313*3)+('Entering 1'!N314*4)</f>
        <v>0</v>
      </c>
      <c r="N222" s="293">
        <f>('Entering 1'!O311)+('Entering 1'!O312*2)+('Entering 1'!O313*3)+('Entering 1'!O314*4)</f>
        <v>1</v>
      </c>
      <c r="O222" s="293">
        <f>('Entering 1'!P311)+('Entering 1'!P312*2)+('Entering 1'!P313*3)+('Entering 1'!P314*4)</f>
        <v>0</v>
      </c>
      <c r="P222" s="293">
        <f>('Entering 1'!Q311)+('Entering 1'!Q312*2)+('Entering 1'!Q313*3)+('Entering 1'!Q314*4)</f>
        <v>1</v>
      </c>
      <c r="Q222" s="293">
        <f>('Entering 1'!R311)+('Entering 1'!R312*2)+('Entering 1'!R313*3)+('Entering 1'!R314*4)</f>
        <v>0</v>
      </c>
      <c r="R222" s="293">
        <f>('Entering 1'!S311)+('Entering 1'!S312*2)+('Entering 1'!S313*3)+('Entering 1'!S314*4)</f>
        <v>0</v>
      </c>
      <c r="S222" s="73">
        <f t="shared" si="62"/>
        <v>61</v>
      </c>
      <c r="T222" s="293"/>
      <c r="U222" s="293"/>
      <c r="V222" s="293"/>
      <c r="W222" s="293"/>
      <c r="X222" s="293"/>
      <c r="Y222" s="293"/>
    </row>
    <row r="223" spans="1:25" ht="12" customHeight="1">
      <c r="A223" s="352"/>
      <c r="B223" s="86" t="s">
        <v>181</v>
      </c>
      <c r="C223" s="87">
        <f>SUM('Entering 1'!D319:D322)</f>
        <v>2</v>
      </c>
      <c r="D223" s="88">
        <f>SUM('Entering 1'!E319:E322)</f>
        <v>4</v>
      </c>
      <c r="E223" s="88">
        <f>SUM('Entering 1'!F319:F322)</f>
        <v>10</v>
      </c>
      <c r="F223" s="88">
        <f>SUM('Entering 1'!G319:G322)</f>
        <v>6</v>
      </c>
      <c r="G223" s="88">
        <f>SUM('Entering 1'!H319:H322)</f>
        <v>7</v>
      </c>
      <c r="H223" s="88">
        <f>SUM('Entering 1'!I319:I322)</f>
        <v>9</v>
      </c>
      <c r="I223" s="88">
        <f>SUM('Entering 1'!J319:J322)</f>
        <v>4</v>
      </c>
      <c r="J223" s="88">
        <f>SUM('Entering 1'!K319:K322)</f>
        <v>9</v>
      </c>
      <c r="K223" s="88">
        <f>SUM('Entering 1'!L319:L322)</f>
        <v>3</v>
      </c>
      <c r="L223" s="88">
        <f>SUM('Entering 1'!M319:M322)</f>
        <v>0</v>
      </c>
      <c r="M223" s="88">
        <f>SUM('Entering 1'!N319:N322)</f>
        <v>0</v>
      </c>
      <c r="N223" s="88">
        <f>SUM('Entering 1'!O319:O322)</f>
        <v>0</v>
      </c>
      <c r="O223" s="88">
        <f>SUM('Entering 1'!P319:P322)</f>
        <v>0</v>
      </c>
      <c r="P223" s="88">
        <f>SUM('Entering 1'!Q319:Q322)</f>
        <v>0</v>
      </c>
      <c r="Q223" s="88">
        <f>SUM('Entering 1'!R319:R322)</f>
        <v>0</v>
      </c>
      <c r="R223" s="88">
        <f>SUM('Entering 1'!S319:S322)</f>
        <v>0</v>
      </c>
      <c r="S223" s="75">
        <f t="shared" si="62"/>
        <v>54</v>
      </c>
      <c r="T223" s="293"/>
      <c r="U223" s="293"/>
      <c r="V223" s="293"/>
      <c r="W223" s="293"/>
      <c r="X223" s="293"/>
      <c r="Y223" s="293"/>
    </row>
    <row r="224" spans="1:25" ht="12" customHeight="1">
      <c r="A224" s="352"/>
      <c r="B224" s="86" t="s">
        <v>182</v>
      </c>
      <c r="C224" s="87">
        <f>('Entering 1'!D319)+('Entering 1'!D320*2)+('Entering 1'!D321*3)+('Entering 1'!D322*4)</f>
        <v>2</v>
      </c>
      <c r="D224" s="88">
        <f>('Entering 1'!E319)+('Entering 1'!E320*2)+('Entering 1'!E321*3)+('Entering 1'!E322*4)</f>
        <v>4</v>
      </c>
      <c r="E224" s="88">
        <f>('Entering 1'!F319)+('Entering 1'!F320*2)+('Entering 1'!F321*3)+('Entering 1'!F322*4)</f>
        <v>10</v>
      </c>
      <c r="F224" s="88">
        <f>('Entering 1'!G319)+('Entering 1'!G320*2)+('Entering 1'!G321*3)+('Entering 1'!G322*4)</f>
        <v>6</v>
      </c>
      <c r="G224" s="88">
        <f>('Entering 1'!H319)+('Entering 1'!H320*2)+('Entering 1'!H321*3)+('Entering 1'!H322*4)</f>
        <v>7</v>
      </c>
      <c r="H224" s="88">
        <f>('Entering 1'!I319)+('Entering 1'!I320*2)+('Entering 1'!I321*3)+('Entering 1'!I322*4)</f>
        <v>9</v>
      </c>
      <c r="I224" s="88">
        <f>('Entering 1'!J319)+('Entering 1'!J320*2)+('Entering 1'!J321*3)+('Entering 1'!J322*4)</f>
        <v>4</v>
      </c>
      <c r="J224" s="88">
        <f>('Entering 1'!K319)+('Entering 1'!K320*2)+('Entering 1'!K321*3)+('Entering 1'!K322*4)</f>
        <v>9</v>
      </c>
      <c r="K224" s="88">
        <f>('Entering 1'!L319)+('Entering 1'!L320*2)+('Entering 1'!L321*3)+('Entering 1'!L322*4)</f>
        <v>3</v>
      </c>
      <c r="L224" s="88">
        <f>('Entering 1'!M319)+('Entering 1'!M320*2)+('Entering 1'!M321*3)+('Entering 1'!M322*4)</f>
        <v>0</v>
      </c>
      <c r="M224" s="88">
        <f>('Entering 1'!N319)+('Entering 1'!N320*2)+('Entering 1'!N321*3)+('Entering 1'!N322*4)</f>
        <v>0</v>
      </c>
      <c r="N224" s="88">
        <f>('Entering 1'!O319)+('Entering 1'!O320*2)+('Entering 1'!O321*3)+('Entering 1'!O322*4)</f>
        <v>0</v>
      </c>
      <c r="O224" s="88">
        <f>('Entering 1'!P319)+('Entering 1'!P320*2)+('Entering 1'!P321*3)+('Entering 1'!P322*4)</f>
        <v>0</v>
      </c>
      <c r="P224" s="88">
        <f>('Entering 1'!Q319)+('Entering 1'!Q320*2)+('Entering 1'!Q321*3)+('Entering 1'!Q322*4)</f>
        <v>0</v>
      </c>
      <c r="Q224" s="88">
        <f>('Entering 1'!R319)+('Entering 1'!R320*2)+('Entering 1'!R321*3)+('Entering 1'!R322*4)</f>
        <v>0</v>
      </c>
      <c r="R224" s="88">
        <f>('Entering 1'!S319)+('Entering 1'!S320*2)+('Entering 1'!S321*3)+('Entering 1'!S322*4)</f>
        <v>0</v>
      </c>
      <c r="S224" s="75">
        <f t="shared" si="62"/>
        <v>54</v>
      </c>
      <c r="T224" s="293"/>
      <c r="U224" s="293"/>
      <c r="V224" s="293"/>
      <c r="W224" s="293"/>
      <c r="X224" s="293"/>
      <c r="Y224" s="293"/>
    </row>
    <row r="225" spans="1:25" ht="12" customHeight="1">
      <c r="A225" s="352"/>
      <c r="B225" s="65" t="s">
        <v>183</v>
      </c>
      <c r="C225" s="85"/>
      <c r="D225" s="293"/>
      <c r="E225" s="293"/>
      <c r="F225" s="293"/>
      <c r="G225" s="293"/>
      <c r="H225" s="293"/>
      <c r="I225" s="293"/>
      <c r="J225" s="293"/>
      <c r="K225" s="293"/>
      <c r="L225" s="293"/>
      <c r="M225" s="293"/>
      <c r="N225" s="293"/>
      <c r="O225" s="293"/>
      <c r="P225" s="293"/>
      <c r="Q225" s="293"/>
      <c r="R225" s="293"/>
      <c r="S225" s="73"/>
      <c r="T225" s="293"/>
      <c r="U225" s="293"/>
      <c r="V225" s="293"/>
      <c r="W225" s="293"/>
      <c r="X225" s="293"/>
      <c r="Y225" s="293"/>
    </row>
    <row r="226" spans="1:25" ht="12" customHeight="1">
      <c r="A226" s="352"/>
      <c r="B226" s="65" t="s">
        <v>184</v>
      </c>
      <c r="C226" s="85"/>
      <c r="D226" s="293"/>
      <c r="E226" s="293"/>
      <c r="F226" s="293"/>
      <c r="G226" s="293"/>
      <c r="H226" s="293"/>
      <c r="I226" s="293"/>
      <c r="J226" s="293"/>
      <c r="K226" s="293"/>
      <c r="L226" s="293"/>
      <c r="M226" s="293"/>
      <c r="N226" s="293"/>
      <c r="O226" s="293"/>
      <c r="P226" s="293"/>
      <c r="Q226" s="293"/>
      <c r="R226" s="293"/>
      <c r="S226" s="73"/>
      <c r="T226" s="293"/>
      <c r="U226" s="293"/>
      <c r="V226" s="293"/>
      <c r="W226" s="293"/>
      <c r="X226" s="293"/>
      <c r="Y226" s="293"/>
    </row>
    <row r="227" spans="1:25" ht="12" customHeight="1">
      <c r="A227" s="352"/>
      <c r="B227" s="8" t="s">
        <v>18</v>
      </c>
      <c r="C227" s="91">
        <f t="shared" ref="C227:R227" si="65">SUM(C221,C223,C225)</f>
        <v>9</v>
      </c>
      <c r="D227" s="92">
        <f t="shared" si="65"/>
        <v>9</v>
      </c>
      <c r="E227" s="92">
        <f t="shared" si="65"/>
        <v>16</v>
      </c>
      <c r="F227" s="92">
        <f t="shared" si="65"/>
        <v>17</v>
      </c>
      <c r="G227" s="92">
        <f t="shared" si="65"/>
        <v>20</v>
      </c>
      <c r="H227" s="92">
        <f t="shared" si="65"/>
        <v>16</v>
      </c>
      <c r="I227" s="92">
        <f t="shared" si="65"/>
        <v>9</v>
      </c>
      <c r="J227" s="92">
        <f t="shared" si="65"/>
        <v>11</v>
      </c>
      <c r="K227" s="92">
        <f t="shared" si="65"/>
        <v>4</v>
      </c>
      <c r="L227" s="92">
        <f t="shared" si="65"/>
        <v>2</v>
      </c>
      <c r="M227" s="92">
        <f t="shared" si="65"/>
        <v>0</v>
      </c>
      <c r="N227" s="92">
        <f t="shared" si="65"/>
        <v>1</v>
      </c>
      <c r="O227" s="92">
        <f t="shared" si="65"/>
        <v>0</v>
      </c>
      <c r="P227" s="92">
        <f t="shared" si="65"/>
        <v>1</v>
      </c>
      <c r="Q227" s="92">
        <f t="shared" si="65"/>
        <v>0</v>
      </c>
      <c r="R227" s="92">
        <f t="shared" si="65"/>
        <v>0</v>
      </c>
      <c r="S227" s="9">
        <f t="shared" si="62"/>
        <v>115</v>
      </c>
      <c r="T227" s="293"/>
      <c r="U227" s="293"/>
      <c r="V227" s="293"/>
      <c r="W227" s="293"/>
      <c r="X227" s="293"/>
      <c r="Y227" s="293"/>
    </row>
    <row r="228" spans="1:25" ht="12" customHeight="1">
      <c r="A228" s="352"/>
      <c r="B228" s="10" t="s">
        <v>185</v>
      </c>
      <c r="C228" s="93">
        <f t="shared" ref="C228:R228" si="66">SUM(C222,C224,C226)</f>
        <v>9</v>
      </c>
      <c r="D228" s="94">
        <f t="shared" si="66"/>
        <v>9</v>
      </c>
      <c r="E228" s="94">
        <f t="shared" si="66"/>
        <v>16</v>
      </c>
      <c r="F228" s="94">
        <f t="shared" si="66"/>
        <v>17</v>
      </c>
      <c r="G228" s="94">
        <f t="shared" si="66"/>
        <v>20</v>
      </c>
      <c r="H228" s="94">
        <f t="shared" si="66"/>
        <v>16</v>
      </c>
      <c r="I228" s="94">
        <f t="shared" si="66"/>
        <v>9</v>
      </c>
      <c r="J228" s="94">
        <f t="shared" si="66"/>
        <v>11</v>
      </c>
      <c r="K228" s="94">
        <f t="shared" si="66"/>
        <v>4</v>
      </c>
      <c r="L228" s="94">
        <f t="shared" si="66"/>
        <v>2</v>
      </c>
      <c r="M228" s="94">
        <f t="shared" si="66"/>
        <v>0</v>
      </c>
      <c r="N228" s="94">
        <f t="shared" si="66"/>
        <v>1</v>
      </c>
      <c r="O228" s="94">
        <f t="shared" si="66"/>
        <v>0</v>
      </c>
      <c r="P228" s="94">
        <f t="shared" si="66"/>
        <v>1</v>
      </c>
      <c r="Q228" s="94">
        <f t="shared" si="66"/>
        <v>0</v>
      </c>
      <c r="R228" s="94">
        <f t="shared" si="66"/>
        <v>0</v>
      </c>
      <c r="S228" s="11">
        <f t="shared" si="62"/>
        <v>115</v>
      </c>
      <c r="T228" s="293"/>
      <c r="U228" s="293"/>
      <c r="V228" s="293"/>
      <c r="W228" s="293"/>
      <c r="X228" s="293"/>
      <c r="Y228" s="293"/>
    </row>
    <row r="229" spans="1:25" ht="12" customHeight="1">
      <c r="A229" s="352"/>
      <c r="B229" s="8" t="s">
        <v>2</v>
      </c>
      <c r="C229" s="91">
        <f t="shared" ref="C229:R229" si="67">SUM(C219,C227)</f>
        <v>95</v>
      </c>
      <c r="D229" s="92">
        <f t="shared" si="67"/>
        <v>95</v>
      </c>
      <c r="E229" s="92">
        <f t="shared" si="67"/>
        <v>117</v>
      </c>
      <c r="F229" s="92">
        <f t="shared" si="67"/>
        <v>88</v>
      </c>
      <c r="G229" s="92">
        <f t="shared" si="67"/>
        <v>122</v>
      </c>
      <c r="H229" s="92">
        <f t="shared" si="67"/>
        <v>87</v>
      </c>
      <c r="I229" s="92">
        <f t="shared" si="67"/>
        <v>82</v>
      </c>
      <c r="J229" s="92">
        <f t="shared" si="67"/>
        <v>91</v>
      </c>
      <c r="K229" s="92">
        <f t="shared" si="67"/>
        <v>86</v>
      </c>
      <c r="L229" s="92">
        <f t="shared" si="67"/>
        <v>66</v>
      </c>
      <c r="M229" s="92">
        <f t="shared" si="67"/>
        <v>38</v>
      </c>
      <c r="N229" s="92">
        <f t="shared" si="67"/>
        <v>42</v>
      </c>
      <c r="O229" s="92">
        <f t="shared" si="67"/>
        <v>25</v>
      </c>
      <c r="P229" s="92">
        <f t="shared" si="67"/>
        <v>38</v>
      </c>
      <c r="Q229" s="92">
        <f t="shared" si="67"/>
        <v>10</v>
      </c>
      <c r="R229" s="92">
        <f t="shared" si="67"/>
        <v>18</v>
      </c>
      <c r="S229" s="9">
        <f t="shared" si="62"/>
        <v>1100</v>
      </c>
      <c r="T229" s="293"/>
      <c r="U229" s="293"/>
      <c r="V229" s="293"/>
      <c r="W229" s="293"/>
      <c r="X229" s="293"/>
      <c r="Y229" s="293"/>
    </row>
    <row r="230" spans="1:25" ht="12" customHeight="1">
      <c r="A230" s="353"/>
      <c r="B230" s="10" t="s">
        <v>25</v>
      </c>
      <c r="C230" s="93">
        <f t="shared" ref="C230:R230" si="68">SUM(C220,C228)</f>
        <v>113</v>
      </c>
      <c r="D230" s="94">
        <f t="shared" si="68"/>
        <v>100</v>
      </c>
      <c r="E230" s="94">
        <f t="shared" si="68"/>
        <v>125</v>
      </c>
      <c r="F230" s="94">
        <f t="shared" si="68"/>
        <v>100</v>
      </c>
      <c r="G230" s="94">
        <f t="shared" si="68"/>
        <v>139</v>
      </c>
      <c r="H230" s="94">
        <f t="shared" si="68"/>
        <v>93</v>
      </c>
      <c r="I230" s="94">
        <f t="shared" si="68"/>
        <v>98</v>
      </c>
      <c r="J230" s="94">
        <f t="shared" si="68"/>
        <v>116</v>
      </c>
      <c r="K230" s="94">
        <f t="shared" si="68"/>
        <v>117</v>
      </c>
      <c r="L230" s="94">
        <f t="shared" si="68"/>
        <v>91</v>
      </c>
      <c r="M230" s="94">
        <f t="shared" si="68"/>
        <v>49</v>
      </c>
      <c r="N230" s="94">
        <f t="shared" si="68"/>
        <v>46</v>
      </c>
      <c r="O230" s="94">
        <f t="shared" si="68"/>
        <v>27</v>
      </c>
      <c r="P230" s="94">
        <f t="shared" si="68"/>
        <v>51</v>
      </c>
      <c r="Q230" s="94">
        <f t="shared" si="68"/>
        <v>12</v>
      </c>
      <c r="R230" s="94">
        <f t="shared" si="68"/>
        <v>25</v>
      </c>
      <c r="S230" s="11">
        <f t="shared" si="62"/>
        <v>1302</v>
      </c>
      <c r="T230" s="293"/>
      <c r="U230" s="293"/>
      <c r="V230" s="293"/>
      <c r="W230" s="293"/>
      <c r="X230" s="293"/>
      <c r="Y230" s="293"/>
    </row>
    <row r="231" spans="1:25" ht="12" customHeight="1">
      <c r="A231" s="351" t="s">
        <v>96</v>
      </c>
      <c r="B231" s="65" t="s">
        <v>191</v>
      </c>
      <c r="C231" s="96">
        <f>'PMD Breakdown Entering'!C87</f>
        <v>20</v>
      </c>
      <c r="D231" s="69">
        <f>'PMD Breakdown Entering'!D123</f>
        <v>0</v>
      </c>
      <c r="E231" s="69">
        <f>'PMD Breakdown Entering'!E123</f>
        <v>0</v>
      </c>
      <c r="F231" s="69">
        <f>'PMD Breakdown Entering'!F123</f>
        <v>2</v>
      </c>
      <c r="G231" s="69">
        <f>'PMD Breakdown Entering'!G123</f>
        <v>4</v>
      </c>
      <c r="H231" s="69">
        <f>'PMD Breakdown Entering'!H123</f>
        <v>10</v>
      </c>
      <c r="I231" s="69">
        <f>'PMD Breakdown Entering'!I123</f>
        <v>22</v>
      </c>
      <c r="J231" s="69">
        <f>'PMD Breakdown Entering'!J123</f>
        <v>16</v>
      </c>
      <c r="K231" s="69">
        <f>'PMD Breakdown Entering'!K123</f>
        <v>21</v>
      </c>
      <c r="L231" s="69">
        <f>'PMD Breakdown Entering'!L123</f>
        <v>10</v>
      </c>
      <c r="M231" s="69">
        <f>'PMD Breakdown Entering'!M123</f>
        <v>3</v>
      </c>
      <c r="N231" s="69">
        <f>'PMD Breakdown Entering'!N123</f>
        <v>9</v>
      </c>
      <c r="O231" s="69">
        <f>'PMD Breakdown Entering'!O123</f>
        <v>5</v>
      </c>
      <c r="P231" s="69">
        <f>'PMD Breakdown Entering'!P123</f>
        <v>4</v>
      </c>
      <c r="Q231" s="69">
        <f>'PMD Breakdown Entering'!Q123</f>
        <v>1</v>
      </c>
      <c r="R231" s="69">
        <f>'PMD Breakdown Entering'!R123</f>
        <v>1</v>
      </c>
      <c r="S231" s="73">
        <f t="shared" si="62"/>
        <v>128</v>
      </c>
      <c r="T231" s="293"/>
      <c r="U231" s="293"/>
      <c r="V231" s="293"/>
      <c r="W231" s="293"/>
      <c r="X231" s="293"/>
      <c r="Y231" s="293"/>
    </row>
    <row r="232" spans="1:25" ht="12" customHeight="1">
      <c r="A232" s="352"/>
      <c r="B232" s="86" t="s">
        <v>165</v>
      </c>
      <c r="C232" s="87">
        <f>SUM('Entering 1'!D334:D335)</f>
        <v>2</v>
      </c>
      <c r="D232" s="88">
        <f>SUM('Entering 1'!E334:E335)</f>
        <v>0</v>
      </c>
      <c r="E232" s="88">
        <f>SUM('Entering 1'!F334:F335)</f>
        <v>1</v>
      </c>
      <c r="F232" s="88">
        <f>SUM('Entering 1'!G334:G335)</f>
        <v>1</v>
      </c>
      <c r="G232" s="88">
        <f>SUM('Entering 1'!H334:H335)</f>
        <v>0</v>
      </c>
      <c r="H232" s="88">
        <f>SUM('Entering 1'!I334:I335)</f>
        <v>1</v>
      </c>
      <c r="I232" s="88">
        <f>SUM('Entering 1'!J334:J335)</f>
        <v>0</v>
      </c>
      <c r="J232" s="88">
        <f>SUM('Entering 1'!K334:K335)</f>
        <v>0</v>
      </c>
      <c r="K232" s="88">
        <f>SUM('Entering 1'!L334:L335)</f>
        <v>1</v>
      </c>
      <c r="L232" s="88">
        <f>SUM('Entering 1'!M334:M335)</f>
        <v>0</v>
      </c>
      <c r="M232" s="88">
        <f>SUM('Entering 1'!N334:N335)</f>
        <v>0</v>
      </c>
      <c r="N232" s="88">
        <f>SUM('Entering 1'!O334:O335)</f>
        <v>0</v>
      </c>
      <c r="O232" s="88">
        <f>SUM('Entering 1'!P334:P335)</f>
        <v>0</v>
      </c>
      <c r="P232" s="88">
        <f>SUM('Entering 1'!Q334:Q335)</f>
        <v>0</v>
      </c>
      <c r="Q232" s="88">
        <f>SUM('Entering 1'!R334:R335)</f>
        <v>0</v>
      </c>
      <c r="R232" s="88">
        <f>SUM('Entering 1'!S334:S335)</f>
        <v>0</v>
      </c>
      <c r="S232" s="75">
        <f t="shared" si="62"/>
        <v>6</v>
      </c>
      <c r="T232" s="293"/>
      <c r="U232" s="293"/>
      <c r="V232" s="293"/>
      <c r="W232" s="293"/>
      <c r="X232" s="293"/>
      <c r="Y232" s="293"/>
    </row>
    <row r="233" spans="1:25" ht="12" customHeight="1">
      <c r="A233" s="352"/>
      <c r="B233" s="86" t="s">
        <v>166</v>
      </c>
      <c r="C233" s="87">
        <f>('Entering 1'!D334)+('Entering 1'!D335*2)</f>
        <v>2</v>
      </c>
      <c r="D233" s="88">
        <f>('Entering 1'!E334)+('Entering 1'!E335*2)</f>
        <v>0</v>
      </c>
      <c r="E233" s="88">
        <f>('Entering 1'!F334)+('Entering 1'!F335*2)</f>
        <v>1</v>
      </c>
      <c r="F233" s="88">
        <f>('Entering 1'!G334)+('Entering 1'!G335*2)</f>
        <v>1</v>
      </c>
      <c r="G233" s="88">
        <f>('Entering 1'!H334)+('Entering 1'!H335*2)</f>
        <v>0</v>
      </c>
      <c r="H233" s="88">
        <f>('Entering 1'!I334)+('Entering 1'!I335*2)</f>
        <v>1</v>
      </c>
      <c r="I233" s="88">
        <f>('Entering 1'!J334)+('Entering 1'!J335*2)</f>
        <v>0</v>
      </c>
      <c r="J233" s="88">
        <f>('Entering 1'!K334)+('Entering 1'!K335*2)</f>
        <v>0</v>
      </c>
      <c r="K233" s="88">
        <f>('Entering 1'!L334)+('Entering 1'!L335*2)</f>
        <v>1</v>
      </c>
      <c r="L233" s="88">
        <f>('Entering 1'!M334)+('Entering 1'!M335*2)</f>
        <v>0</v>
      </c>
      <c r="M233" s="88">
        <f>('Entering 1'!N334)+('Entering 1'!N335*2)</f>
        <v>0</v>
      </c>
      <c r="N233" s="88">
        <f>('Entering 1'!O334)+('Entering 1'!O335*2)</f>
        <v>0</v>
      </c>
      <c r="O233" s="88">
        <f>('Entering 1'!P334)+('Entering 1'!P335*2)</f>
        <v>0</v>
      </c>
      <c r="P233" s="88">
        <f>('Entering 1'!Q334)+('Entering 1'!Q335*2)</f>
        <v>0</v>
      </c>
      <c r="Q233" s="88">
        <f>('Entering 1'!R334)+('Entering 1'!R335*2)</f>
        <v>0</v>
      </c>
      <c r="R233" s="88">
        <f>('Entering 1'!S334)+('Entering 1'!S335*2)</f>
        <v>0</v>
      </c>
      <c r="S233" s="75">
        <f t="shared" si="62"/>
        <v>6</v>
      </c>
      <c r="T233" s="293"/>
      <c r="U233" s="293"/>
      <c r="V233" s="293"/>
      <c r="W233" s="293"/>
      <c r="X233" s="293"/>
      <c r="Y233" s="293"/>
    </row>
    <row r="234" spans="1:25" ht="12" customHeight="1">
      <c r="A234" s="352"/>
      <c r="B234" s="65" t="s">
        <v>167</v>
      </c>
      <c r="C234" s="85">
        <f>SUM('Entering 1'!D336:D337)</f>
        <v>3</v>
      </c>
      <c r="D234" s="293">
        <f>SUM('Entering 1'!E336:E337)</f>
        <v>2</v>
      </c>
      <c r="E234" s="293">
        <f>SUM('Entering 1'!F336:F337)</f>
        <v>0</v>
      </c>
      <c r="F234" s="293">
        <f>SUM('Entering 1'!G336:G337)</f>
        <v>0</v>
      </c>
      <c r="G234" s="293">
        <f>SUM('Entering 1'!H336:H337)</f>
        <v>0</v>
      </c>
      <c r="H234" s="293">
        <f>SUM('Entering 1'!I336:I337)</f>
        <v>0</v>
      </c>
      <c r="I234" s="293">
        <f>SUM('Entering 1'!J336:J337)</f>
        <v>0</v>
      </c>
      <c r="J234" s="293">
        <f>SUM('Entering 1'!K336:K337)</f>
        <v>0</v>
      </c>
      <c r="K234" s="293">
        <f>SUM('Entering 1'!L336:L337)</f>
        <v>0</v>
      </c>
      <c r="L234" s="293">
        <f>SUM('Entering 1'!M336:M337)</f>
        <v>0</v>
      </c>
      <c r="M234" s="293">
        <f>SUM('Entering 1'!N336:N337)</f>
        <v>0</v>
      </c>
      <c r="N234" s="293">
        <f>SUM('Entering 1'!O336:O337)</f>
        <v>0</v>
      </c>
      <c r="O234" s="293">
        <f>SUM('Entering 1'!P336:P337)</f>
        <v>0</v>
      </c>
      <c r="P234" s="293">
        <f>SUM('Entering 1'!Q336:Q337)</f>
        <v>0</v>
      </c>
      <c r="Q234" s="293">
        <f>SUM('Entering 1'!R336:R337)</f>
        <v>0</v>
      </c>
      <c r="R234" s="293">
        <f>SUM('Entering 1'!S336:S337)</f>
        <v>0</v>
      </c>
      <c r="S234" s="73">
        <f t="shared" si="62"/>
        <v>5</v>
      </c>
      <c r="T234" s="293"/>
      <c r="U234" s="293"/>
      <c r="V234" s="293"/>
      <c r="W234" s="293"/>
      <c r="X234" s="293"/>
      <c r="Y234" s="293"/>
    </row>
    <row r="235" spans="1:25" ht="12" customHeight="1">
      <c r="A235" s="352"/>
      <c r="B235" s="65" t="s">
        <v>168</v>
      </c>
      <c r="C235" s="85">
        <f>('Entering 1'!D336)+('Entering 1'!D337*2)</f>
        <v>4</v>
      </c>
      <c r="D235" s="293">
        <f>('Entering 1'!E336)+('Entering 1'!E337*2)</f>
        <v>2</v>
      </c>
      <c r="E235" s="293">
        <f>('Entering 1'!F336)+('Entering 1'!F337*2)</f>
        <v>0</v>
      </c>
      <c r="F235" s="293">
        <f>('Entering 1'!G336)+('Entering 1'!G337*2)</f>
        <v>0</v>
      </c>
      <c r="G235" s="293">
        <f>('Entering 1'!H336)+('Entering 1'!H337*2)</f>
        <v>0</v>
      </c>
      <c r="H235" s="293">
        <f>('Entering 1'!I336)+('Entering 1'!I337*2)</f>
        <v>0</v>
      </c>
      <c r="I235" s="293">
        <f>('Entering 1'!J336)+('Entering 1'!J337*2)</f>
        <v>0</v>
      </c>
      <c r="J235" s="293">
        <f>('Entering 1'!K336)+('Entering 1'!K337*2)</f>
        <v>0</v>
      </c>
      <c r="K235" s="293">
        <f>('Entering 1'!L336)+('Entering 1'!L337*2)</f>
        <v>0</v>
      </c>
      <c r="L235" s="293">
        <f>('Entering 1'!M336)+('Entering 1'!M337*2)</f>
        <v>0</v>
      </c>
      <c r="M235" s="293">
        <f>('Entering 1'!N336)+('Entering 1'!N337*2)</f>
        <v>0</v>
      </c>
      <c r="N235" s="293">
        <f>('Entering 1'!O336)+('Entering 1'!O337*2)</f>
        <v>0</v>
      </c>
      <c r="O235" s="293">
        <f>('Entering 1'!P336)+('Entering 1'!P337*2)</f>
        <v>0</v>
      </c>
      <c r="P235" s="293">
        <f>('Entering 1'!Q336)+('Entering 1'!Q337*2)</f>
        <v>0</v>
      </c>
      <c r="Q235" s="293">
        <f>('Entering 1'!R336)+('Entering 1'!R337*2)</f>
        <v>0</v>
      </c>
      <c r="R235" s="293">
        <f>('Entering 1'!S336)+('Entering 1'!S337*2)</f>
        <v>0</v>
      </c>
      <c r="S235" s="73">
        <f t="shared" si="62"/>
        <v>6</v>
      </c>
      <c r="T235" s="293"/>
      <c r="U235" s="293"/>
      <c r="V235" s="293"/>
      <c r="W235" s="293"/>
      <c r="X235" s="293"/>
      <c r="Y235" s="293"/>
    </row>
    <row r="236" spans="1:25" ht="12" customHeight="1">
      <c r="A236" s="352"/>
      <c r="B236" s="86" t="s">
        <v>7</v>
      </c>
      <c r="C236" s="87">
        <f>'Entering 1'!D338</f>
        <v>305</v>
      </c>
      <c r="D236" s="88">
        <f>'Entering 1'!E338</f>
        <v>365</v>
      </c>
      <c r="E236" s="88">
        <f>'Entering 1'!F338</f>
        <v>332</v>
      </c>
      <c r="F236" s="88">
        <f>'Entering 1'!G338</f>
        <v>223</v>
      </c>
      <c r="G236" s="88">
        <f>'Entering 1'!H338</f>
        <v>200</v>
      </c>
      <c r="H236" s="88">
        <f>'Entering 1'!I338</f>
        <v>170</v>
      </c>
      <c r="I236" s="88">
        <f>'Entering 1'!J338</f>
        <v>175</v>
      </c>
      <c r="J236" s="88">
        <f>'Entering 1'!K338</f>
        <v>210</v>
      </c>
      <c r="K236" s="88">
        <f>'Entering 1'!L338</f>
        <v>170</v>
      </c>
      <c r="L236" s="88">
        <f>'Entering 1'!M338</f>
        <v>79</v>
      </c>
      <c r="M236" s="88">
        <f>'Entering 1'!N338</f>
        <v>275</v>
      </c>
      <c r="N236" s="88">
        <f>'Entering 1'!O338</f>
        <v>200</v>
      </c>
      <c r="O236" s="88">
        <f>'Entering 1'!P338</f>
        <v>100</v>
      </c>
      <c r="P236" s="88">
        <f>'Entering 1'!Q338</f>
        <v>5</v>
      </c>
      <c r="Q236" s="88">
        <f>'Entering 1'!R338</f>
        <v>7</v>
      </c>
      <c r="R236" s="88">
        <f>'Entering 1'!S338</f>
        <v>0</v>
      </c>
      <c r="S236" s="75">
        <f t="shared" si="62"/>
        <v>2816</v>
      </c>
      <c r="T236" s="293"/>
      <c r="U236" s="293"/>
      <c r="V236" s="293"/>
      <c r="W236" s="293"/>
      <c r="X236" s="293"/>
      <c r="Y236" s="293"/>
    </row>
    <row r="237" spans="1:25" ht="12" customHeight="1">
      <c r="A237" s="352"/>
      <c r="B237" s="86" t="s">
        <v>169</v>
      </c>
      <c r="C237" s="87">
        <f>'Carpool Breakdown Entering'!C194</f>
        <v>21</v>
      </c>
      <c r="D237" s="88">
        <f>'Carpool Breakdown Entering'!D194</f>
        <v>23</v>
      </c>
      <c r="E237" s="88">
        <f>'Carpool Breakdown Entering'!E194</f>
        <v>13</v>
      </c>
      <c r="F237" s="88">
        <f>'Carpool Breakdown Entering'!F194</f>
        <v>6</v>
      </c>
      <c r="G237" s="88">
        <f>'Carpool Breakdown Entering'!G194</f>
        <v>25</v>
      </c>
      <c r="H237" s="88">
        <f>'Carpool Breakdown Entering'!H194</f>
        <v>23</v>
      </c>
      <c r="I237" s="88">
        <f>'Carpool Breakdown Entering'!I194</f>
        <v>38</v>
      </c>
      <c r="J237" s="88">
        <f>'Carpool Breakdown Entering'!J194</f>
        <v>42</v>
      </c>
      <c r="K237" s="88">
        <f>'Carpool Breakdown Entering'!K194</f>
        <v>64</v>
      </c>
      <c r="L237" s="88">
        <f>'Carpool Breakdown Entering'!L194</f>
        <v>28</v>
      </c>
      <c r="M237" s="88">
        <f>'Carpool Breakdown Entering'!M194</f>
        <v>135</v>
      </c>
      <c r="N237" s="88">
        <f>'Carpool Breakdown Entering'!N194</f>
        <v>20</v>
      </c>
      <c r="O237" s="88">
        <f>'Carpool Breakdown Entering'!O194</f>
        <v>12</v>
      </c>
      <c r="P237" s="88">
        <f>'Carpool Breakdown Entering'!P194</f>
        <v>2</v>
      </c>
      <c r="Q237" s="88">
        <f>'Carpool Breakdown Entering'!Q194</f>
        <v>2</v>
      </c>
      <c r="R237" s="88">
        <f>'Carpool Breakdown Entering'!R194</f>
        <v>0</v>
      </c>
      <c r="S237" s="75">
        <f t="shared" si="62"/>
        <v>454</v>
      </c>
      <c r="T237" s="293"/>
      <c r="U237" s="293"/>
      <c r="V237" s="293"/>
      <c r="W237" s="293"/>
      <c r="X237" s="293"/>
      <c r="Y237" s="293"/>
    </row>
    <row r="238" spans="1:25" ht="12" customHeight="1">
      <c r="A238" s="352"/>
      <c r="B238" s="86" t="s">
        <v>35</v>
      </c>
      <c r="C238" s="87">
        <f>'Carpool Breakdown Entering'!C195</f>
        <v>44</v>
      </c>
      <c r="D238" s="88">
        <f>'Carpool Breakdown Entering'!D195</f>
        <v>48</v>
      </c>
      <c r="E238" s="88">
        <f>'Carpool Breakdown Entering'!E195</f>
        <v>26</v>
      </c>
      <c r="F238" s="88">
        <f>'Carpool Breakdown Entering'!F195</f>
        <v>12</v>
      </c>
      <c r="G238" s="88">
        <f>'Carpool Breakdown Entering'!G195</f>
        <v>50</v>
      </c>
      <c r="H238" s="88">
        <f>'Carpool Breakdown Entering'!H195</f>
        <v>46</v>
      </c>
      <c r="I238" s="88">
        <f>'Carpool Breakdown Entering'!I195</f>
        <v>74</v>
      </c>
      <c r="J238" s="88">
        <f>'Carpool Breakdown Entering'!J195</f>
        <v>82</v>
      </c>
      <c r="K238" s="88">
        <f>'Carpool Breakdown Entering'!K195</f>
        <v>128</v>
      </c>
      <c r="L238" s="88">
        <f>'Carpool Breakdown Entering'!L195</f>
        <v>56</v>
      </c>
      <c r="M238" s="88">
        <f>'Carpool Breakdown Entering'!M195</f>
        <v>270</v>
      </c>
      <c r="N238" s="88">
        <f>'Carpool Breakdown Entering'!N195</f>
        <v>40</v>
      </c>
      <c r="O238" s="88">
        <f>'Carpool Breakdown Entering'!O195</f>
        <v>24</v>
      </c>
      <c r="P238" s="88">
        <f>'Carpool Breakdown Entering'!P195</f>
        <v>4</v>
      </c>
      <c r="Q238" s="88">
        <f>'Carpool Breakdown Entering'!Q195</f>
        <v>4</v>
      </c>
      <c r="R238" s="88">
        <f>'Carpool Breakdown Entering'!R195</f>
        <v>0</v>
      </c>
      <c r="S238" s="75">
        <f t="shared" si="62"/>
        <v>908</v>
      </c>
      <c r="T238" s="293"/>
      <c r="U238" s="293"/>
      <c r="V238" s="293"/>
      <c r="W238" s="293"/>
      <c r="X238" s="293"/>
      <c r="Y238" s="293"/>
    </row>
    <row r="239" spans="1:25" ht="12" customHeight="1">
      <c r="A239" s="352"/>
      <c r="B239" s="86" t="s">
        <v>170</v>
      </c>
      <c r="C239" s="87">
        <f t="shared" ref="C239:R239" si="69">SUM(C236:C237)</f>
        <v>326</v>
      </c>
      <c r="D239" s="88">
        <f t="shared" si="69"/>
        <v>388</v>
      </c>
      <c r="E239" s="88">
        <f t="shared" si="69"/>
        <v>345</v>
      </c>
      <c r="F239" s="88">
        <f t="shared" si="69"/>
        <v>229</v>
      </c>
      <c r="G239" s="88">
        <f t="shared" si="69"/>
        <v>225</v>
      </c>
      <c r="H239" s="88">
        <f t="shared" si="69"/>
        <v>193</v>
      </c>
      <c r="I239" s="88">
        <f t="shared" si="69"/>
        <v>213</v>
      </c>
      <c r="J239" s="88">
        <f t="shared" si="69"/>
        <v>252</v>
      </c>
      <c r="K239" s="88">
        <f t="shared" si="69"/>
        <v>234</v>
      </c>
      <c r="L239" s="88">
        <f t="shared" si="69"/>
        <v>107</v>
      </c>
      <c r="M239" s="88">
        <f t="shared" si="69"/>
        <v>410</v>
      </c>
      <c r="N239" s="88">
        <f t="shared" si="69"/>
        <v>220</v>
      </c>
      <c r="O239" s="88">
        <f t="shared" si="69"/>
        <v>112</v>
      </c>
      <c r="P239" s="88">
        <f t="shared" si="69"/>
        <v>7</v>
      </c>
      <c r="Q239" s="88">
        <f t="shared" si="69"/>
        <v>9</v>
      </c>
      <c r="R239" s="88">
        <f t="shared" si="69"/>
        <v>0</v>
      </c>
      <c r="S239" s="75">
        <f t="shared" si="62"/>
        <v>3270</v>
      </c>
      <c r="T239" s="293"/>
      <c r="U239" s="293"/>
      <c r="V239" s="293"/>
      <c r="W239" s="293"/>
      <c r="X239" s="293"/>
      <c r="Y239" s="293"/>
    </row>
    <row r="240" spans="1:25" ht="12" customHeight="1">
      <c r="A240" s="352"/>
      <c r="B240" s="86" t="s">
        <v>171</v>
      </c>
      <c r="C240" s="87">
        <f t="shared" ref="C240:R240" si="70">SUM(C236,C238)</f>
        <v>349</v>
      </c>
      <c r="D240" s="88">
        <f t="shared" si="70"/>
        <v>413</v>
      </c>
      <c r="E240" s="88">
        <f t="shared" si="70"/>
        <v>358</v>
      </c>
      <c r="F240" s="88">
        <f t="shared" si="70"/>
        <v>235</v>
      </c>
      <c r="G240" s="88">
        <f t="shared" si="70"/>
        <v>250</v>
      </c>
      <c r="H240" s="88">
        <f t="shared" si="70"/>
        <v>216</v>
      </c>
      <c r="I240" s="88">
        <f t="shared" si="70"/>
        <v>249</v>
      </c>
      <c r="J240" s="88">
        <f t="shared" si="70"/>
        <v>292</v>
      </c>
      <c r="K240" s="88">
        <f t="shared" si="70"/>
        <v>298</v>
      </c>
      <c r="L240" s="88">
        <f t="shared" si="70"/>
        <v>135</v>
      </c>
      <c r="M240" s="88">
        <f t="shared" si="70"/>
        <v>545</v>
      </c>
      <c r="N240" s="88">
        <f t="shared" si="70"/>
        <v>240</v>
      </c>
      <c r="O240" s="88">
        <f t="shared" si="70"/>
        <v>124</v>
      </c>
      <c r="P240" s="88">
        <f t="shared" si="70"/>
        <v>9</v>
      </c>
      <c r="Q240" s="88">
        <f t="shared" si="70"/>
        <v>11</v>
      </c>
      <c r="R240" s="104">
        <f t="shared" si="70"/>
        <v>0</v>
      </c>
      <c r="S240" s="75">
        <f t="shared" si="62"/>
        <v>3724</v>
      </c>
      <c r="T240" s="293"/>
      <c r="U240" s="293"/>
      <c r="V240" s="293"/>
      <c r="W240" s="293"/>
      <c r="X240" s="293"/>
      <c r="Y240" s="293"/>
    </row>
    <row r="241" spans="1:25" ht="12" customHeight="1">
      <c r="A241" s="352"/>
      <c r="B241" s="65" t="s">
        <v>172</v>
      </c>
      <c r="C241" s="85"/>
      <c r="D241" s="293"/>
      <c r="E241" s="293"/>
      <c r="F241" s="293"/>
      <c r="G241" s="293"/>
      <c r="H241" s="293"/>
      <c r="I241" s="293"/>
      <c r="J241" s="293"/>
      <c r="K241" s="293"/>
      <c r="L241" s="293"/>
      <c r="M241" s="293"/>
      <c r="N241" s="293"/>
      <c r="O241" s="293"/>
      <c r="P241" s="293"/>
      <c r="Q241" s="293"/>
      <c r="R241" s="293"/>
      <c r="S241" s="73"/>
      <c r="T241" s="293"/>
      <c r="U241" s="293"/>
      <c r="V241" s="293"/>
      <c r="W241" s="293"/>
      <c r="X241" s="293"/>
      <c r="Y241" s="293"/>
    </row>
    <row r="242" spans="1:25" ht="12" customHeight="1">
      <c r="A242" s="352"/>
      <c r="B242" s="65" t="s">
        <v>173</v>
      </c>
      <c r="C242" s="85"/>
      <c r="D242" s="293"/>
      <c r="E242" s="293"/>
      <c r="F242" s="293"/>
      <c r="G242" s="293"/>
      <c r="H242" s="293"/>
      <c r="I242" s="293"/>
      <c r="J242" s="293"/>
      <c r="K242" s="293"/>
      <c r="L242" s="293"/>
      <c r="M242" s="293"/>
      <c r="N242" s="293"/>
      <c r="O242" s="293"/>
      <c r="P242" s="293"/>
      <c r="Q242" s="293"/>
      <c r="R242" s="293"/>
      <c r="S242" s="73"/>
      <c r="T242" s="293"/>
      <c r="U242" s="293"/>
      <c r="V242" s="293"/>
      <c r="W242" s="293"/>
      <c r="X242" s="293"/>
      <c r="Y242" s="293"/>
    </row>
    <row r="243" spans="1:25" ht="12" customHeight="1">
      <c r="A243" s="352"/>
      <c r="B243" s="86" t="s">
        <v>174</v>
      </c>
      <c r="C243" s="87"/>
      <c r="D243" s="88"/>
      <c r="E243" s="88"/>
      <c r="F243" s="88"/>
      <c r="G243" s="88"/>
      <c r="H243" s="88"/>
      <c r="I243" s="88"/>
      <c r="J243" s="88"/>
      <c r="K243" s="88"/>
      <c r="L243" s="88"/>
      <c r="M243" s="88"/>
      <c r="N243" s="88"/>
      <c r="O243" s="88"/>
      <c r="P243" s="88"/>
      <c r="Q243" s="88"/>
      <c r="R243" s="88"/>
      <c r="S243" s="75"/>
      <c r="T243" s="248"/>
      <c r="U243" s="293"/>
      <c r="V243" s="293"/>
      <c r="W243" s="293"/>
      <c r="X243" s="293"/>
      <c r="Y243" s="293"/>
    </row>
    <row r="244" spans="1:25" ht="12" customHeight="1">
      <c r="A244" s="352"/>
      <c r="B244" s="86" t="s">
        <v>175</v>
      </c>
      <c r="C244" s="87"/>
      <c r="D244" s="88"/>
      <c r="E244" s="88"/>
      <c r="F244" s="88"/>
      <c r="G244" s="88"/>
      <c r="H244" s="88"/>
      <c r="I244" s="88"/>
      <c r="J244" s="88"/>
      <c r="K244" s="88"/>
      <c r="L244" s="88"/>
      <c r="M244" s="88"/>
      <c r="N244" s="88"/>
      <c r="O244" s="88"/>
      <c r="P244" s="88"/>
      <c r="Q244" s="88"/>
      <c r="R244" s="88"/>
      <c r="S244" s="75"/>
      <c r="T244" s="293"/>
      <c r="U244" s="293"/>
      <c r="V244" s="293"/>
      <c r="W244" s="293"/>
      <c r="X244" s="293"/>
      <c r="Y244" s="293"/>
    </row>
    <row r="245" spans="1:25" ht="12" customHeight="1">
      <c r="A245" s="352"/>
      <c r="B245" s="65" t="s">
        <v>176</v>
      </c>
      <c r="C245" s="85"/>
      <c r="D245" s="293"/>
      <c r="E245" s="293"/>
      <c r="F245" s="293"/>
      <c r="G245" s="293"/>
      <c r="H245" s="293"/>
      <c r="I245" s="293"/>
      <c r="J245" s="293"/>
      <c r="K245" s="293"/>
      <c r="L245" s="293"/>
      <c r="M245" s="293"/>
      <c r="N245" s="293"/>
      <c r="O245" s="293"/>
      <c r="P245" s="293"/>
      <c r="Q245" s="293"/>
      <c r="R245" s="293"/>
      <c r="S245" s="73">
        <f t="shared" ref="S245:S268" si="71">SUM(C245:R245)</f>
        <v>0</v>
      </c>
      <c r="T245" s="293"/>
      <c r="U245" s="293"/>
      <c r="V245" s="293"/>
      <c r="W245" s="293"/>
      <c r="X245" s="293"/>
      <c r="Y245" s="293"/>
    </row>
    <row r="246" spans="1:25" ht="12" customHeight="1">
      <c r="A246" s="352"/>
      <c r="B246" s="65" t="s">
        <v>177</v>
      </c>
      <c r="C246" s="85"/>
      <c r="D246" s="293"/>
      <c r="E246" s="293"/>
      <c r="F246" s="293"/>
      <c r="G246" s="293"/>
      <c r="H246" s="293"/>
      <c r="I246" s="293"/>
      <c r="J246" s="293"/>
      <c r="K246" s="293"/>
      <c r="L246" s="293"/>
      <c r="M246" s="293"/>
      <c r="N246" s="293"/>
      <c r="O246" s="293"/>
      <c r="P246" s="293"/>
      <c r="Q246" s="293"/>
      <c r="R246" s="293"/>
      <c r="S246" s="73">
        <f t="shared" si="71"/>
        <v>0</v>
      </c>
      <c r="T246" s="293"/>
      <c r="U246" s="293"/>
      <c r="V246" s="293"/>
      <c r="W246" s="293"/>
      <c r="X246" s="293"/>
      <c r="Y246" s="293"/>
    </row>
    <row r="247" spans="1:25" ht="12" customHeight="1">
      <c r="A247" s="352"/>
      <c r="B247" s="8" t="s">
        <v>3</v>
      </c>
      <c r="C247" s="91">
        <f t="shared" ref="C247:R247" si="72">SUM(C232,C234,C239,C241,C243,C245)</f>
        <v>331</v>
      </c>
      <c r="D247" s="92">
        <f t="shared" si="72"/>
        <v>390</v>
      </c>
      <c r="E247" s="92">
        <f t="shared" si="72"/>
        <v>346</v>
      </c>
      <c r="F247" s="92">
        <f t="shared" si="72"/>
        <v>230</v>
      </c>
      <c r="G247" s="92">
        <f t="shared" si="72"/>
        <v>225</v>
      </c>
      <c r="H247" s="92">
        <f t="shared" si="72"/>
        <v>194</v>
      </c>
      <c r="I247" s="92">
        <f t="shared" si="72"/>
        <v>213</v>
      </c>
      <c r="J247" s="92">
        <f t="shared" si="72"/>
        <v>252</v>
      </c>
      <c r="K247" s="92">
        <f t="shared" si="72"/>
        <v>235</v>
      </c>
      <c r="L247" s="92">
        <f t="shared" si="72"/>
        <v>107</v>
      </c>
      <c r="M247" s="92">
        <f t="shared" si="72"/>
        <v>410</v>
      </c>
      <c r="N247" s="92">
        <f t="shared" si="72"/>
        <v>220</v>
      </c>
      <c r="O247" s="92">
        <f t="shared" si="72"/>
        <v>112</v>
      </c>
      <c r="P247" s="92">
        <f t="shared" si="72"/>
        <v>7</v>
      </c>
      <c r="Q247" s="92">
        <f t="shared" si="72"/>
        <v>9</v>
      </c>
      <c r="R247" s="92">
        <f t="shared" si="72"/>
        <v>0</v>
      </c>
      <c r="S247" s="9">
        <f t="shared" si="71"/>
        <v>3281</v>
      </c>
      <c r="T247" s="293"/>
      <c r="U247" s="293"/>
      <c r="V247" s="293"/>
      <c r="W247" s="293"/>
      <c r="X247" s="293"/>
      <c r="Y247" s="293"/>
    </row>
    <row r="248" spans="1:25" ht="12" customHeight="1">
      <c r="A248" s="352"/>
      <c r="B248" s="10" t="s">
        <v>178</v>
      </c>
      <c r="C248" s="93">
        <f t="shared" ref="C248:R248" si="73">SUM(C231,C233,C235,C240,C242,C244,C246)</f>
        <v>375</v>
      </c>
      <c r="D248" s="94">
        <f t="shared" si="73"/>
        <v>415</v>
      </c>
      <c r="E248" s="94">
        <f t="shared" si="73"/>
        <v>359</v>
      </c>
      <c r="F248" s="94">
        <f t="shared" si="73"/>
        <v>238</v>
      </c>
      <c r="G248" s="94">
        <f t="shared" si="73"/>
        <v>254</v>
      </c>
      <c r="H248" s="94">
        <f t="shared" si="73"/>
        <v>227</v>
      </c>
      <c r="I248" s="94">
        <f t="shared" si="73"/>
        <v>271</v>
      </c>
      <c r="J248" s="94">
        <f t="shared" si="73"/>
        <v>308</v>
      </c>
      <c r="K248" s="94">
        <f t="shared" si="73"/>
        <v>320</v>
      </c>
      <c r="L248" s="94">
        <f t="shared" si="73"/>
        <v>145</v>
      </c>
      <c r="M248" s="94">
        <f t="shared" si="73"/>
        <v>548</v>
      </c>
      <c r="N248" s="94">
        <f t="shared" si="73"/>
        <v>249</v>
      </c>
      <c r="O248" s="94">
        <f t="shared" si="73"/>
        <v>129</v>
      </c>
      <c r="P248" s="94">
        <f t="shared" si="73"/>
        <v>13</v>
      </c>
      <c r="Q248" s="94">
        <f t="shared" si="73"/>
        <v>12</v>
      </c>
      <c r="R248" s="94">
        <f t="shared" si="73"/>
        <v>1</v>
      </c>
      <c r="S248" s="11">
        <f t="shared" si="71"/>
        <v>3864</v>
      </c>
      <c r="T248" s="293"/>
      <c r="U248" s="293"/>
      <c r="V248" s="293"/>
      <c r="W248" s="293"/>
      <c r="X248" s="293"/>
      <c r="Y248" s="293"/>
    </row>
    <row r="249" spans="1:25" ht="12" customHeight="1">
      <c r="A249" s="352"/>
      <c r="B249" s="65" t="s">
        <v>179</v>
      </c>
      <c r="C249" s="85">
        <f>SUM('Entering 1'!D351:D354)</f>
        <v>6</v>
      </c>
      <c r="D249" s="293">
        <f>SUM('Entering 1'!E351:E354)</f>
        <v>9</v>
      </c>
      <c r="E249" s="293">
        <f>SUM('Entering 1'!F351:F354)</f>
        <v>6</v>
      </c>
      <c r="F249" s="293">
        <f>SUM('Entering 1'!G351:G354)</f>
        <v>10</v>
      </c>
      <c r="G249" s="293">
        <f>SUM('Entering 1'!H351:H354)</f>
        <v>10</v>
      </c>
      <c r="H249" s="293">
        <f>SUM('Entering 1'!I351:I354)</f>
        <v>8</v>
      </c>
      <c r="I249" s="293">
        <f>SUM('Entering 1'!J351:J354)</f>
        <v>6</v>
      </c>
      <c r="J249" s="293">
        <f>SUM('Entering 1'!K351:K354)</f>
        <v>2</v>
      </c>
      <c r="K249" s="293">
        <f>SUM('Entering 1'!L351:L354)</f>
        <v>2</v>
      </c>
      <c r="L249" s="293">
        <f>SUM('Entering 1'!M351:M354)</f>
        <v>1</v>
      </c>
      <c r="M249" s="293">
        <f>SUM('Entering 1'!N351:N354)</f>
        <v>3</v>
      </c>
      <c r="N249" s="293">
        <f>SUM('Entering 1'!O351:O354)</f>
        <v>0</v>
      </c>
      <c r="O249" s="293">
        <f>SUM('Entering 1'!P351:P354)</f>
        <v>0</v>
      </c>
      <c r="P249" s="293">
        <f>SUM('Entering 1'!Q351:Q354)</f>
        <v>0</v>
      </c>
      <c r="Q249" s="293">
        <f>SUM('Entering 1'!R351:R354)</f>
        <v>0</v>
      </c>
      <c r="R249" s="293">
        <f>SUM('Entering 1'!S351:S354)</f>
        <v>0</v>
      </c>
      <c r="S249" s="73">
        <f t="shared" si="71"/>
        <v>63</v>
      </c>
      <c r="T249" s="293"/>
      <c r="U249" s="293"/>
      <c r="V249" s="293"/>
      <c r="W249" s="293"/>
      <c r="X249" s="293"/>
      <c r="Y249" s="293"/>
    </row>
    <row r="250" spans="1:25" ht="12" customHeight="1">
      <c r="A250" s="352"/>
      <c r="B250" s="65" t="s">
        <v>180</v>
      </c>
      <c r="C250" s="85">
        <f>('Entering 1'!D351)+('Entering 1'!D352*2)+('Entering 1'!D353*3)+('Entering 1'!D354*4)</f>
        <v>6</v>
      </c>
      <c r="D250" s="293">
        <f>('Entering 1'!E351)+('Entering 1'!E352*2)+('Entering 1'!E353*3)+('Entering 1'!E354*4)</f>
        <v>9</v>
      </c>
      <c r="E250" s="293">
        <f>('Entering 1'!F351)+('Entering 1'!F352*2)+('Entering 1'!F353*3)+('Entering 1'!F354*4)</f>
        <v>6</v>
      </c>
      <c r="F250" s="293">
        <f>('Entering 1'!G351)+('Entering 1'!G352*2)+('Entering 1'!G353*3)+('Entering 1'!G354*4)</f>
        <v>10</v>
      </c>
      <c r="G250" s="293">
        <f>('Entering 1'!H351)+('Entering 1'!H352*2)+('Entering 1'!H353*3)+('Entering 1'!H354*4)</f>
        <v>10</v>
      </c>
      <c r="H250" s="293">
        <f>('Entering 1'!I351)+('Entering 1'!I352*2)+('Entering 1'!I353*3)+('Entering 1'!I354*4)</f>
        <v>8</v>
      </c>
      <c r="I250" s="293">
        <f>('Entering 1'!J351)+('Entering 1'!J352*2)+('Entering 1'!J353*3)+('Entering 1'!J354*4)</f>
        <v>6</v>
      </c>
      <c r="J250" s="293">
        <f>('Entering 1'!K351)+('Entering 1'!K352*2)+('Entering 1'!K353*3)+('Entering 1'!K354*4)</f>
        <v>2</v>
      </c>
      <c r="K250" s="293">
        <f>('Entering 1'!L351)+('Entering 1'!L352*2)+('Entering 1'!L353*3)+('Entering 1'!L354*4)</f>
        <v>2</v>
      </c>
      <c r="L250" s="293">
        <f>('Entering 1'!M351)+('Entering 1'!M352*2)+('Entering 1'!M353*3)+('Entering 1'!M354*4)</f>
        <v>1</v>
      </c>
      <c r="M250" s="293">
        <f>('Entering 1'!N351)+('Entering 1'!N352*2)+('Entering 1'!N353*3)+('Entering 1'!N354*4)</f>
        <v>3</v>
      </c>
      <c r="N250" s="293">
        <f>('Entering 1'!O351)+('Entering 1'!O352*2)+('Entering 1'!O353*3)+('Entering 1'!O354*4)</f>
        <v>0</v>
      </c>
      <c r="O250" s="293">
        <f>('Entering 1'!P351)+('Entering 1'!P352*2)+('Entering 1'!P353*3)+('Entering 1'!P354*4)</f>
        <v>0</v>
      </c>
      <c r="P250" s="293">
        <f>('Entering 1'!Q351)+('Entering 1'!Q352*2)+('Entering 1'!Q353*3)+('Entering 1'!Q354*4)</f>
        <v>0</v>
      </c>
      <c r="Q250" s="293">
        <f>('Entering 1'!R351)+('Entering 1'!R352*2)+('Entering 1'!R353*3)+('Entering 1'!R354*4)</f>
        <v>0</v>
      </c>
      <c r="R250" s="293">
        <f>('Entering 1'!S351)+('Entering 1'!S352*2)+('Entering 1'!S353*3)+('Entering 1'!S354*4)</f>
        <v>0</v>
      </c>
      <c r="S250" s="73">
        <f t="shared" si="71"/>
        <v>63</v>
      </c>
      <c r="T250" s="293"/>
      <c r="U250" s="293"/>
      <c r="V250" s="293"/>
      <c r="W250" s="293"/>
      <c r="X250" s="293"/>
      <c r="Y250" s="293"/>
    </row>
    <row r="251" spans="1:25" ht="12" customHeight="1">
      <c r="A251" s="352"/>
      <c r="B251" s="86" t="s">
        <v>181</v>
      </c>
      <c r="C251" s="87">
        <f>SUM('Entering 1'!D359:D362)</f>
        <v>0</v>
      </c>
      <c r="D251" s="88">
        <f>SUM('Entering 1'!E359:E362)</f>
        <v>0</v>
      </c>
      <c r="E251" s="88">
        <f>SUM('Entering 1'!F359:F362)</f>
        <v>1</v>
      </c>
      <c r="F251" s="88">
        <f>SUM('Entering 1'!G359:G362)</f>
        <v>1</v>
      </c>
      <c r="G251" s="88">
        <f>SUM('Entering 1'!H359:H362)</f>
        <v>0</v>
      </c>
      <c r="H251" s="88">
        <f>SUM('Entering 1'!I359:I362)</f>
        <v>1</v>
      </c>
      <c r="I251" s="88">
        <f>SUM('Entering 1'!J359:J362)</f>
        <v>5</v>
      </c>
      <c r="J251" s="88">
        <f>SUM('Entering 1'!K359:K362)</f>
        <v>6</v>
      </c>
      <c r="K251" s="88">
        <f>SUM('Entering 1'!L359:L362)</f>
        <v>4</v>
      </c>
      <c r="L251" s="88">
        <f>SUM('Entering 1'!M359:M362)</f>
        <v>1</v>
      </c>
      <c r="M251" s="88">
        <f>SUM('Entering 1'!N359:N362)</f>
        <v>1</v>
      </c>
      <c r="N251" s="88">
        <f>SUM('Entering 1'!O359:O362)</f>
        <v>0</v>
      </c>
      <c r="O251" s="88">
        <f>SUM('Entering 1'!P359:P362)</f>
        <v>0</v>
      </c>
      <c r="P251" s="88">
        <f>SUM('Entering 1'!Q359:Q362)</f>
        <v>0</v>
      </c>
      <c r="Q251" s="88">
        <f>SUM('Entering 1'!R359:R362)</f>
        <v>0</v>
      </c>
      <c r="R251" s="88">
        <f>SUM('Entering 1'!S359:S362)</f>
        <v>0</v>
      </c>
      <c r="S251" s="75">
        <f t="shared" si="71"/>
        <v>20</v>
      </c>
      <c r="T251" s="293"/>
      <c r="U251" s="293"/>
      <c r="V251" s="293"/>
      <c r="W251" s="293"/>
      <c r="X251" s="293"/>
      <c r="Y251" s="293"/>
    </row>
    <row r="252" spans="1:25" ht="12" customHeight="1">
      <c r="A252" s="352"/>
      <c r="B252" s="86" t="s">
        <v>182</v>
      </c>
      <c r="C252" s="87">
        <f>('Entering 1'!D359)+('Entering 1'!D360*2)+('Entering 1'!D361*3)+('Entering 1'!D362*4)</f>
        <v>0</v>
      </c>
      <c r="D252" s="88">
        <f>('Entering 1'!E359)+('Entering 1'!E360*2)+('Entering 1'!E361*3)+('Entering 1'!E362*4)</f>
        <v>0</v>
      </c>
      <c r="E252" s="88">
        <f>('Entering 1'!F359)+('Entering 1'!F360*2)+('Entering 1'!F361*3)+('Entering 1'!F362*4)</f>
        <v>1</v>
      </c>
      <c r="F252" s="88">
        <f>('Entering 1'!G359)+('Entering 1'!G360*2)+('Entering 1'!G361*3)+('Entering 1'!G362*4)</f>
        <v>1</v>
      </c>
      <c r="G252" s="88">
        <f>('Entering 1'!H359)+('Entering 1'!H360*2)+('Entering 1'!H361*3)+('Entering 1'!H362*4)</f>
        <v>0</v>
      </c>
      <c r="H252" s="88">
        <f>('Entering 1'!I359)+('Entering 1'!I360*2)+('Entering 1'!I361*3)+('Entering 1'!I362*4)</f>
        <v>1</v>
      </c>
      <c r="I252" s="88">
        <f>('Entering 1'!J359)+('Entering 1'!J360*2)+('Entering 1'!J361*3)+('Entering 1'!J362*4)</f>
        <v>5</v>
      </c>
      <c r="J252" s="88">
        <f>('Entering 1'!K359)+('Entering 1'!K360*2)+('Entering 1'!K361*3)+('Entering 1'!K362*4)</f>
        <v>6</v>
      </c>
      <c r="K252" s="88">
        <f>('Entering 1'!L359)+('Entering 1'!L360*2)+('Entering 1'!L361*3)+('Entering 1'!L362*4)</f>
        <v>4</v>
      </c>
      <c r="L252" s="88">
        <f>('Entering 1'!M359)+('Entering 1'!M360*2)+('Entering 1'!M361*3)+('Entering 1'!M362*4)</f>
        <v>1</v>
      </c>
      <c r="M252" s="88">
        <f>('Entering 1'!N359)+('Entering 1'!N360*2)+('Entering 1'!N361*3)+('Entering 1'!N362*4)</f>
        <v>1</v>
      </c>
      <c r="N252" s="88">
        <f>('Entering 1'!O359)+('Entering 1'!O360*2)+('Entering 1'!O361*3)+('Entering 1'!O362*4)</f>
        <v>0</v>
      </c>
      <c r="O252" s="88">
        <f>('Entering 1'!P359)+('Entering 1'!P360*2)+('Entering 1'!P361*3)+('Entering 1'!P362*4)</f>
        <v>0</v>
      </c>
      <c r="P252" s="88">
        <f>('Entering 1'!Q359)+('Entering 1'!Q360*2)+('Entering 1'!Q361*3)+('Entering 1'!Q362*4)</f>
        <v>0</v>
      </c>
      <c r="Q252" s="88">
        <f>('Entering 1'!R359)+('Entering 1'!R360*2)+('Entering 1'!R361*3)+('Entering 1'!R362*4)</f>
        <v>0</v>
      </c>
      <c r="R252" s="88">
        <f>('Entering 1'!S359)+('Entering 1'!S360*2)+('Entering 1'!S361*3)+('Entering 1'!S362*4)</f>
        <v>0</v>
      </c>
      <c r="S252" s="75">
        <f t="shared" si="71"/>
        <v>20</v>
      </c>
      <c r="T252" s="293"/>
      <c r="U252" s="293"/>
      <c r="V252" s="293"/>
      <c r="W252" s="293"/>
      <c r="X252" s="293"/>
      <c r="Y252" s="293"/>
    </row>
    <row r="253" spans="1:25" ht="12" customHeight="1">
      <c r="A253" s="352"/>
      <c r="B253" s="65" t="s">
        <v>183</v>
      </c>
      <c r="C253" s="85"/>
      <c r="D253" s="293"/>
      <c r="E253" s="293"/>
      <c r="F253" s="293"/>
      <c r="G253" s="293"/>
      <c r="H253" s="293"/>
      <c r="I253" s="293"/>
      <c r="J253" s="293"/>
      <c r="K253" s="293"/>
      <c r="L253" s="293"/>
      <c r="M253" s="293"/>
      <c r="N253" s="293"/>
      <c r="O253" s="293"/>
      <c r="P253" s="293"/>
      <c r="Q253" s="293"/>
      <c r="R253" s="293"/>
      <c r="S253" s="73"/>
      <c r="T253" s="293"/>
      <c r="U253" s="293"/>
      <c r="V253" s="293"/>
      <c r="W253" s="293"/>
      <c r="X253" s="293"/>
      <c r="Y253" s="293"/>
    </row>
    <row r="254" spans="1:25" ht="12" customHeight="1">
      <c r="A254" s="352"/>
      <c r="B254" s="65" t="s">
        <v>184</v>
      </c>
      <c r="C254" s="85"/>
      <c r="D254" s="293"/>
      <c r="E254" s="293"/>
      <c r="F254" s="293"/>
      <c r="G254" s="293"/>
      <c r="H254" s="293"/>
      <c r="I254" s="293"/>
      <c r="J254" s="293"/>
      <c r="K254" s="293"/>
      <c r="L254" s="293"/>
      <c r="M254" s="293"/>
      <c r="N254" s="293"/>
      <c r="O254" s="293"/>
      <c r="P254" s="293"/>
      <c r="Q254" s="293"/>
      <c r="R254" s="293"/>
      <c r="S254" s="73"/>
      <c r="T254" s="293"/>
      <c r="U254" s="293"/>
      <c r="V254" s="293"/>
      <c r="W254" s="293"/>
      <c r="X254" s="293"/>
      <c r="Y254" s="293"/>
    </row>
    <row r="255" spans="1:25" ht="12" customHeight="1">
      <c r="A255" s="352"/>
      <c r="B255" s="8" t="s">
        <v>18</v>
      </c>
      <c r="C255" s="91">
        <f t="shared" ref="C255:R255" si="74">SUM(C249,C251,C253)</f>
        <v>6</v>
      </c>
      <c r="D255" s="92">
        <f t="shared" si="74"/>
        <v>9</v>
      </c>
      <c r="E255" s="92">
        <f t="shared" si="74"/>
        <v>7</v>
      </c>
      <c r="F255" s="92">
        <f t="shared" si="74"/>
        <v>11</v>
      </c>
      <c r="G255" s="92">
        <f t="shared" si="74"/>
        <v>10</v>
      </c>
      <c r="H255" s="92">
        <f t="shared" si="74"/>
        <v>9</v>
      </c>
      <c r="I255" s="92">
        <f t="shared" si="74"/>
        <v>11</v>
      </c>
      <c r="J255" s="92">
        <f t="shared" si="74"/>
        <v>8</v>
      </c>
      <c r="K255" s="92">
        <f t="shared" si="74"/>
        <v>6</v>
      </c>
      <c r="L255" s="92">
        <f t="shared" si="74"/>
        <v>2</v>
      </c>
      <c r="M255" s="92">
        <f t="shared" si="74"/>
        <v>4</v>
      </c>
      <c r="N255" s="92">
        <f t="shared" si="74"/>
        <v>0</v>
      </c>
      <c r="O255" s="92">
        <f t="shared" si="74"/>
        <v>0</v>
      </c>
      <c r="P255" s="92">
        <f t="shared" si="74"/>
        <v>0</v>
      </c>
      <c r="Q255" s="92">
        <f t="shared" si="74"/>
        <v>0</v>
      </c>
      <c r="R255" s="92">
        <f t="shared" si="74"/>
        <v>0</v>
      </c>
      <c r="S255" s="9">
        <f t="shared" si="71"/>
        <v>83</v>
      </c>
      <c r="T255" s="293"/>
      <c r="U255" s="293"/>
      <c r="V255" s="293"/>
      <c r="W255" s="293"/>
      <c r="X255" s="293"/>
      <c r="Y255" s="293"/>
    </row>
    <row r="256" spans="1:25" ht="12" customHeight="1">
      <c r="A256" s="352"/>
      <c r="B256" s="10" t="s">
        <v>185</v>
      </c>
      <c r="C256" s="93">
        <f t="shared" ref="C256:R256" si="75">SUM(C250,C252,C254)</f>
        <v>6</v>
      </c>
      <c r="D256" s="94">
        <f t="shared" si="75"/>
        <v>9</v>
      </c>
      <c r="E256" s="94">
        <f t="shared" si="75"/>
        <v>7</v>
      </c>
      <c r="F256" s="94">
        <f t="shared" si="75"/>
        <v>11</v>
      </c>
      <c r="G256" s="94">
        <f t="shared" si="75"/>
        <v>10</v>
      </c>
      <c r="H256" s="94">
        <f t="shared" si="75"/>
        <v>9</v>
      </c>
      <c r="I256" s="94">
        <f t="shared" si="75"/>
        <v>11</v>
      </c>
      <c r="J256" s="94">
        <f t="shared" si="75"/>
        <v>8</v>
      </c>
      <c r="K256" s="94">
        <f t="shared" si="75"/>
        <v>6</v>
      </c>
      <c r="L256" s="94">
        <f t="shared" si="75"/>
        <v>2</v>
      </c>
      <c r="M256" s="94">
        <f t="shared" si="75"/>
        <v>4</v>
      </c>
      <c r="N256" s="94">
        <f t="shared" si="75"/>
        <v>0</v>
      </c>
      <c r="O256" s="94">
        <f t="shared" si="75"/>
        <v>0</v>
      </c>
      <c r="P256" s="94">
        <f t="shared" si="75"/>
        <v>0</v>
      </c>
      <c r="Q256" s="94">
        <f t="shared" si="75"/>
        <v>0</v>
      </c>
      <c r="R256" s="94">
        <f t="shared" si="75"/>
        <v>0</v>
      </c>
      <c r="S256" s="11">
        <f t="shared" si="71"/>
        <v>83</v>
      </c>
      <c r="T256" s="293"/>
      <c r="U256" s="293"/>
      <c r="V256" s="293"/>
      <c r="W256" s="293"/>
      <c r="X256" s="293"/>
      <c r="Y256" s="293"/>
    </row>
    <row r="257" spans="1:25" ht="12" customHeight="1">
      <c r="A257" s="352"/>
      <c r="B257" s="8" t="s">
        <v>2</v>
      </c>
      <c r="C257" s="91">
        <f t="shared" ref="C257:R257" si="76">SUM(C247,C255)</f>
        <v>337</v>
      </c>
      <c r="D257" s="92">
        <f t="shared" si="76"/>
        <v>399</v>
      </c>
      <c r="E257" s="92">
        <f t="shared" si="76"/>
        <v>353</v>
      </c>
      <c r="F257" s="92">
        <f t="shared" si="76"/>
        <v>241</v>
      </c>
      <c r="G257" s="92">
        <f t="shared" si="76"/>
        <v>235</v>
      </c>
      <c r="H257" s="92">
        <f t="shared" si="76"/>
        <v>203</v>
      </c>
      <c r="I257" s="92">
        <f t="shared" si="76"/>
        <v>224</v>
      </c>
      <c r="J257" s="92">
        <f t="shared" si="76"/>
        <v>260</v>
      </c>
      <c r="K257" s="92">
        <f t="shared" si="76"/>
        <v>241</v>
      </c>
      <c r="L257" s="92">
        <f t="shared" si="76"/>
        <v>109</v>
      </c>
      <c r="M257" s="92">
        <f t="shared" si="76"/>
        <v>414</v>
      </c>
      <c r="N257" s="92">
        <f t="shared" si="76"/>
        <v>220</v>
      </c>
      <c r="O257" s="92">
        <f t="shared" si="76"/>
        <v>112</v>
      </c>
      <c r="P257" s="92">
        <f t="shared" si="76"/>
        <v>7</v>
      </c>
      <c r="Q257" s="92">
        <f t="shared" si="76"/>
        <v>9</v>
      </c>
      <c r="R257" s="92">
        <f t="shared" si="76"/>
        <v>0</v>
      </c>
      <c r="S257" s="9">
        <f t="shared" si="71"/>
        <v>3364</v>
      </c>
      <c r="T257" s="293"/>
      <c r="U257" s="293"/>
      <c r="V257" s="293"/>
      <c r="W257" s="293"/>
      <c r="X257" s="293"/>
      <c r="Y257" s="293"/>
    </row>
    <row r="258" spans="1:25" ht="12" customHeight="1">
      <c r="A258" s="353"/>
      <c r="B258" s="10" t="s">
        <v>25</v>
      </c>
      <c r="C258" s="93">
        <f t="shared" ref="C258:R258" si="77">SUM(C248,C256)</f>
        <v>381</v>
      </c>
      <c r="D258" s="94">
        <f t="shared" si="77"/>
        <v>424</v>
      </c>
      <c r="E258" s="94">
        <f t="shared" si="77"/>
        <v>366</v>
      </c>
      <c r="F258" s="94">
        <f t="shared" si="77"/>
        <v>249</v>
      </c>
      <c r="G258" s="94">
        <f t="shared" si="77"/>
        <v>264</v>
      </c>
      <c r="H258" s="94">
        <f t="shared" si="77"/>
        <v>236</v>
      </c>
      <c r="I258" s="94">
        <f t="shared" si="77"/>
        <v>282</v>
      </c>
      <c r="J258" s="94">
        <f t="shared" si="77"/>
        <v>316</v>
      </c>
      <c r="K258" s="94">
        <f t="shared" si="77"/>
        <v>326</v>
      </c>
      <c r="L258" s="94">
        <f t="shared" si="77"/>
        <v>147</v>
      </c>
      <c r="M258" s="94">
        <f t="shared" si="77"/>
        <v>552</v>
      </c>
      <c r="N258" s="94">
        <f t="shared" si="77"/>
        <v>249</v>
      </c>
      <c r="O258" s="94">
        <f t="shared" si="77"/>
        <v>129</v>
      </c>
      <c r="P258" s="94">
        <f t="shared" si="77"/>
        <v>13</v>
      </c>
      <c r="Q258" s="94">
        <f t="shared" si="77"/>
        <v>12</v>
      </c>
      <c r="R258" s="94">
        <f t="shared" si="77"/>
        <v>1</v>
      </c>
      <c r="S258" s="11">
        <f t="shared" si="71"/>
        <v>3947</v>
      </c>
      <c r="T258" s="293"/>
      <c r="U258" s="293"/>
      <c r="V258" s="293"/>
      <c r="W258" s="293"/>
      <c r="X258" s="293"/>
      <c r="Y258" s="293"/>
    </row>
    <row r="259" spans="1:25" ht="12" customHeight="1">
      <c r="A259" s="351" t="s">
        <v>199</v>
      </c>
      <c r="B259" s="65" t="s">
        <v>191</v>
      </c>
      <c r="C259" s="96">
        <f>'PMD Breakdown Entering'!C96</f>
        <v>0</v>
      </c>
      <c r="D259" s="69">
        <f>'PMD Breakdown Entering'!D96</f>
        <v>9</v>
      </c>
      <c r="E259" s="69">
        <f>'PMD Breakdown Entering'!E96</f>
        <v>10</v>
      </c>
      <c r="F259" s="69">
        <f>'PMD Breakdown Entering'!F96</f>
        <v>7</v>
      </c>
      <c r="G259" s="69">
        <f>'PMD Breakdown Entering'!G96</f>
        <v>8</v>
      </c>
      <c r="H259" s="69">
        <f>'PMD Breakdown Entering'!H96</f>
        <v>4</v>
      </c>
      <c r="I259" s="69">
        <f>'PMD Breakdown Entering'!I96</f>
        <v>9</v>
      </c>
      <c r="J259" s="69">
        <f>'PMD Breakdown Entering'!J96</f>
        <v>9</v>
      </c>
      <c r="K259" s="69">
        <f>'PMD Breakdown Entering'!K96</f>
        <v>7</v>
      </c>
      <c r="L259" s="69">
        <f>'PMD Breakdown Entering'!L96</f>
        <v>3</v>
      </c>
      <c r="M259" s="69">
        <f>'PMD Breakdown Entering'!M96</f>
        <v>2</v>
      </c>
      <c r="N259" s="69">
        <f>'PMD Breakdown Entering'!N96</f>
        <v>4</v>
      </c>
      <c r="O259" s="69">
        <f>'PMD Breakdown Entering'!O96</f>
        <v>0</v>
      </c>
      <c r="P259" s="69">
        <f>'PMD Breakdown Entering'!P96</f>
        <v>3</v>
      </c>
      <c r="Q259" s="69">
        <f>'PMD Breakdown Entering'!Q96</f>
        <v>0</v>
      </c>
      <c r="R259" s="69">
        <f>'PMD Breakdown Entering'!R96</f>
        <v>2</v>
      </c>
      <c r="S259" s="73">
        <f t="shared" si="71"/>
        <v>77</v>
      </c>
      <c r="T259" s="293"/>
      <c r="U259" s="293"/>
      <c r="V259" s="293"/>
      <c r="W259" s="293"/>
      <c r="X259" s="293"/>
      <c r="Y259" s="293"/>
    </row>
    <row r="260" spans="1:25" ht="12" customHeight="1">
      <c r="A260" s="352"/>
      <c r="B260" s="86" t="s">
        <v>165</v>
      </c>
      <c r="C260" s="87">
        <f>SUM('Entering 1'!D375:D376)</f>
        <v>3</v>
      </c>
      <c r="D260" s="88">
        <f>SUM('Entering 1'!E375:E376)</f>
        <v>8</v>
      </c>
      <c r="E260" s="88">
        <f>SUM('Entering 1'!F375:F376)</f>
        <v>5</v>
      </c>
      <c r="F260" s="88">
        <f>SUM('Entering 1'!G375:G376)</f>
        <v>3</v>
      </c>
      <c r="G260" s="88">
        <f>SUM('Entering 1'!H375:H376)</f>
        <v>5</v>
      </c>
      <c r="H260" s="88">
        <f>SUM('Entering 1'!I375:I376)</f>
        <v>1</v>
      </c>
      <c r="I260" s="88">
        <f>SUM('Entering 1'!J375:J376)</f>
        <v>1</v>
      </c>
      <c r="J260" s="88">
        <f>SUM('Entering 1'!K375:K376)</f>
        <v>4</v>
      </c>
      <c r="K260" s="88">
        <f>SUM('Entering 1'!L375:L376)</f>
        <v>3</v>
      </c>
      <c r="L260" s="88">
        <f>SUM('Entering 1'!M375:M376)</f>
        <v>0</v>
      </c>
      <c r="M260" s="88">
        <f>SUM('Entering 1'!N375:N376)</f>
        <v>1</v>
      </c>
      <c r="N260" s="88">
        <f>SUM('Entering 1'!O375:O376)</f>
        <v>1</v>
      </c>
      <c r="O260" s="88">
        <f>SUM('Entering 1'!P375:P376)</f>
        <v>0</v>
      </c>
      <c r="P260" s="88">
        <f>SUM('Entering 1'!Q375:Q376)</f>
        <v>0</v>
      </c>
      <c r="Q260" s="88">
        <f>SUM('Entering 1'!R375:R376)</f>
        <v>0</v>
      </c>
      <c r="R260" s="88">
        <f>SUM('Entering 1'!S375:S376)</f>
        <v>0</v>
      </c>
      <c r="S260" s="75">
        <f t="shared" si="71"/>
        <v>35</v>
      </c>
      <c r="T260" s="293"/>
      <c r="U260" s="293"/>
      <c r="V260" s="293"/>
      <c r="W260" s="293"/>
      <c r="X260" s="293"/>
      <c r="Y260" s="293"/>
    </row>
    <row r="261" spans="1:25" ht="12" customHeight="1">
      <c r="A261" s="352"/>
      <c r="B261" s="86" t="s">
        <v>166</v>
      </c>
      <c r="C261" s="87">
        <f>('Entering 1'!D375)+('Entering 1'!D376*2)</f>
        <v>3</v>
      </c>
      <c r="D261" s="88">
        <f>('Entering 1'!E375)+('Entering 1'!E376*2)</f>
        <v>8</v>
      </c>
      <c r="E261" s="88">
        <f>('Entering 1'!F375)+('Entering 1'!F376*2)</f>
        <v>5</v>
      </c>
      <c r="F261" s="88">
        <f>('Entering 1'!G375)+('Entering 1'!G376*2)</f>
        <v>3</v>
      </c>
      <c r="G261" s="88">
        <f>('Entering 1'!H375)+('Entering 1'!H376*2)</f>
        <v>5</v>
      </c>
      <c r="H261" s="88">
        <f>('Entering 1'!I375)+('Entering 1'!I376*2)</f>
        <v>1</v>
      </c>
      <c r="I261" s="88">
        <f>('Entering 1'!J375)+('Entering 1'!J376*2)</f>
        <v>1</v>
      </c>
      <c r="J261" s="88">
        <f>('Entering 1'!K375)+('Entering 1'!K376*2)</f>
        <v>4</v>
      </c>
      <c r="K261" s="88">
        <f>('Entering 1'!L375)+('Entering 1'!L376*2)</f>
        <v>3</v>
      </c>
      <c r="L261" s="88">
        <f>('Entering 1'!M375)+('Entering 1'!M376*2)</f>
        <v>0</v>
      </c>
      <c r="M261" s="88">
        <f>('Entering 1'!N375)+('Entering 1'!N376*2)</f>
        <v>1</v>
      </c>
      <c r="N261" s="88">
        <f>('Entering 1'!O375)+('Entering 1'!O376*2)</f>
        <v>1</v>
      </c>
      <c r="O261" s="88">
        <f>('Entering 1'!P375)+('Entering 1'!P376*2)</f>
        <v>0</v>
      </c>
      <c r="P261" s="88">
        <f>('Entering 1'!Q375)+('Entering 1'!Q376*2)</f>
        <v>0</v>
      </c>
      <c r="Q261" s="88">
        <f>('Entering 1'!R375)+('Entering 1'!R376*2)</f>
        <v>0</v>
      </c>
      <c r="R261" s="88">
        <f>('Entering 1'!S375)+('Entering 1'!S376*2)</f>
        <v>0</v>
      </c>
      <c r="S261" s="75">
        <f t="shared" si="71"/>
        <v>35</v>
      </c>
      <c r="T261" s="293"/>
      <c r="U261" s="293"/>
      <c r="V261" s="293"/>
      <c r="W261" s="293"/>
      <c r="X261" s="293"/>
      <c r="Y261" s="293"/>
    </row>
    <row r="262" spans="1:25" ht="12" customHeight="1">
      <c r="A262" s="352"/>
      <c r="B262" s="65" t="s">
        <v>167</v>
      </c>
      <c r="C262" s="85">
        <f>SUM('Entering 1'!D377:D378)</f>
        <v>0</v>
      </c>
      <c r="D262" s="293">
        <f>SUM('Entering 1'!E377:E378)</f>
        <v>0</v>
      </c>
      <c r="E262" s="293">
        <f>SUM('Entering 1'!F377:F378)</f>
        <v>0</v>
      </c>
      <c r="F262" s="293">
        <f>SUM('Entering 1'!G377:G378)</f>
        <v>2</v>
      </c>
      <c r="G262" s="293">
        <f>SUM('Entering 1'!H377:H378)</f>
        <v>3</v>
      </c>
      <c r="H262" s="293">
        <f>SUM('Entering 1'!I377:I378)</f>
        <v>0</v>
      </c>
      <c r="I262" s="293">
        <f>SUM('Entering 1'!J377:J378)</f>
        <v>0</v>
      </c>
      <c r="J262" s="293">
        <f>SUM('Entering 1'!K377:K378)</f>
        <v>0</v>
      </c>
      <c r="K262" s="293">
        <f>SUM('Entering 1'!L377:L378)</f>
        <v>0</v>
      </c>
      <c r="L262" s="293">
        <f>SUM('Entering 1'!M377:M378)</f>
        <v>0</v>
      </c>
      <c r="M262" s="293">
        <f>SUM('Entering 1'!N377:N378)</f>
        <v>0</v>
      </c>
      <c r="N262" s="293">
        <f>SUM('Entering 1'!O377:O378)</f>
        <v>0</v>
      </c>
      <c r="O262" s="293">
        <f>SUM('Entering 1'!P377:P378)</f>
        <v>0</v>
      </c>
      <c r="P262" s="293">
        <f>SUM('Entering 1'!Q377:Q378)</f>
        <v>0</v>
      </c>
      <c r="Q262" s="293">
        <f>SUM('Entering 1'!R377:R378)</f>
        <v>0</v>
      </c>
      <c r="R262" s="293">
        <f>SUM('Entering 1'!S377:S378)</f>
        <v>0</v>
      </c>
      <c r="S262" s="73">
        <f t="shared" si="71"/>
        <v>5</v>
      </c>
      <c r="T262" s="293"/>
      <c r="U262" s="293"/>
      <c r="V262" s="293"/>
      <c r="W262" s="293"/>
      <c r="X262" s="293"/>
      <c r="Y262" s="293"/>
    </row>
    <row r="263" spans="1:25" ht="12" customHeight="1">
      <c r="A263" s="352"/>
      <c r="B263" s="65" t="s">
        <v>168</v>
      </c>
      <c r="C263" s="85">
        <f>('Entering 1'!D377)+('Entering 1'!D378*2)</f>
        <v>0</v>
      </c>
      <c r="D263" s="293">
        <f>('Entering 1'!E377)+('Entering 1'!E378*2)</f>
        <v>0</v>
      </c>
      <c r="E263" s="293">
        <f>('Entering 1'!F377)+('Entering 1'!F378*2)</f>
        <v>0</v>
      </c>
      <c r="F263" s="293">
        <f>('Entering 1'!G377)+('Entering 1'!G378*2)</f>
        <v>2</v>
      </c>
      <c r="G263" s="293">
        <f>('Entering 1'!H377)+('Entering 1'!H378*2)</f>
        <v>3</v>
      </c>
      <c r="H263" s="293">
        <f>('Entering 1'!I377)+('Entering 1'!I378*2)</f>
        <v>0</v>
      </c>
      <c r="I263" s="293">
        <f>('Entering 1'!J377)+('Entering 1'!J378*2)</f>
        <v>0</v>
      </c>
      <c r="J263" s="293">
        <f>('Entering 1'!K377)+('Entering 1'!K378*2)</f>
        <v>0</v>
      </c>
      <c r="K263" s="293">
        <f>('Entering 1'!L377)+('Entering 1'!L378*2)</f>
        <v>0</v>
      </c>
      <c r="L263" s="293">
        <f>('Entering 1'!M377)+('Entering 1'!M378*2)</f>
        <v>0</v>
      </c>
      <c r="M263" s="293">
        <f>('Entering 1'!N377)+('Entering 1'!N378*2)</f>
        <v>0</v>
      </c>
      <c r="N263" s="293">
        <f>('Entering 1'!O377)+('Entering 1'!O378*2)</f>
        <v>0</v>
      </c>
      <c r="O263" s="293">
        <f>('Entering 1'!P377)+('Entering 1'!P378*2)</f>
        <v>0</v>
      </c>
      <c r="P263" s="293">
        <f>('Entering 1'!Q377)+('Entering 1'!Q378*2)</f>
        <v>0</v>
      </c>
      <c r="Q263" s="293">
        <f>('Entering 1'!R377)+('Entering 1'!R378*2)</f>
        <v>0</v>
      </c>
      <c r="R263" s="293">
        <f>('Entering 1'!S377)+('Entering 1'!S378*2)</f>
        <v>0</v>
      </c>
      <c r="S263" s="73">
        <f t="shared" si="71"/>
        <v>5</v>
      </c>
      <c r="T263" s="293"/>
      <c r="U263" s="293"/>
      <c r="V263" s="293"/>
      <c r="W263" s="293"/>
      <c r="X263" s="293"/>
      <c r="Y263" s="293"/>
    </row>
    <row r="264" spans="1:25" ht="12" customHeight="1">
      <c r="A264" s="352"/>
      <c r="B264" s="86" t="s">
        <v>7</v>
      </c>
      <c r="C264" s="87">
        <f>'Entering 1'!D379</f>
        <v>92</v>
      </c>
      <c r="D264" s="88">
        <f>'Entering 1'!E379</f>
        <v>120</v>
      </c>
      <c r="E264" s="88">
        <f>'Entering 1'!F379</f>
        <v>155</v>
      </c>
      <c r="F264" s="88">
        <f>'Entering 1'!G379</f>
        <v>98</v>
      </c>
      <c r="G264" s="88">
        <f>'Entering 1'!H379</f>
        <v>77</v>
      </c>
      <c r="H264" s="88">
        <f>'Entering 1'!I379</f>
        <v>65</v>
      </c>
      <c r="I264" s="88">
        <f>'Entering 1'!J379</f>
        <v>62</v>
      </c>
      <c r="J264" s="88">
        <f>'Entering 1'!K379</f>
        <v>75</v>
      </c>
      <c r="K264" s="88">
        <f>'Entering 1'!L379</f>
        <v>61</v>
      </c>
      <c r="L264" s="88">
        <f>'Entering 1'!M379</f>
        <v>43</v>
      </c>
      <c r="M264" s="88">
        <f>'Entering 1'!N379</f>
        <v>39</v>
      </c>
      <c r="N264" s="88">
        <f>'Entering 1'!O379</f>
        <v>36</v>
      </c>
      <c r="O264" s="88">
        <f>'Entering 1'!P379</f>
        <v>21</v>
      </c>
      <c r="P264" s="88">
        <f>'Entering 1'!Q379</f>
        <v>14</v>
      </c>
      <c r="Q264" s="88">
        <f>'Entering 1'!R379</f>
        <v>3</v>
      </c>
      <c r="R264" s="88">
        <f>'Entering 1'!S379</f>
        <v>4</v>
      </c>
      <c r="S264" s="75">
        <f t="shared" si="71"/>
        <v>965</v>
      </c>
      <c r="T264" s="293"/>
      <c r="U264" s="293"/>
      <c r="V264" s="293"/>
      <c r="W264" s="293"/>
      <c r="X264" s="293"/>
      <c r="Y264" s="293"/>
    </row>
    <row r="265" spans="1:25" ht="12" customHeight="1">
      <c r="A265" s="352"/>
      <c r="B265" s="86" t="s">
        <v>169</v>
      </c>
      <c r="C265" s="87">
        <f>'Carpool Breakdown Entering'!C215</f>
        <v>1</v>
      </c>
      <c r="D265" s="88">
        <f>'Carpool Breakdown Entering'!D215</f>
        <v>15</v>
      </c>
      <c r="E265" s="88">
        <f>'Carpool Breakdown Entering'!E215</f>
        <v>6</v>
      </c>
      <c r="F265" s="88">
        <f>'Carpool Breakdown Entering'!F215</f>
        <v>25</v>
      </c>
      <c r="G265" s="88">
        <f>'Carpool Breakdown Entering'!G215</f>
        <v>20</v>
      </c>
      <c r="H265" s="88">
        <f>'Carpool Breakdown Entering'!H215</f>
        <v>13</v>
      </c>
      <c r="I265" s="88">
        <f>'Carpool Breakdown Entering'!I215</f>
        <v>6</v>
      </c>
      <c r="J265" s="88">
        <f>'Carpool Breakdown Entering'!J215</f>
        <v>19</v>
      </c>
      <c r="K265" s="88">
        <f>'Carpool Breakdown Entering'!K215</f>
        <v>15</v>
      </c>
      <c r="L265" s="88">
        <f>'Carpool Breakdown Entering'!L215</f>
        <v>11</v>
      </c>
      <c r="M265" s="88">
        <f>'Carpool Breakdown Entering'!M215</f>
        <v>9</v>
      </c>
      <c r="N265" s="88">
        <f>'Carpool Breakdown Entering'!N215</f>
        <v>7</v>
      </c>
      <c r="O265" s="88">
        <f>'Carpool Breakdown Entering'!O215</f>
        <v>1</v>
      </c>
      <c r="P265" s="88">
        <f>'Carpool Breakdown Entering'!P215</f>
        <v>3</v>
      </c>
      <c r="Q265" s="88">
        <f>'Carpool Breakdown Entering'!Q215</f>
        <v>0</v>
      </c>
      <c r="R265" s="88">
        <f>'Carpool Breakdown Entering'!R215</f>
        <v>1</v>
      </c>
      <c r="S265" s="75">
        <f t="shared" si="71"/>
        <v>152</v>
      </c>
      <c r="T265" s="293"/>
      <c r="U265" s="293"/>
      <c r="V265" s="293"/>
      <c r="W265" s="293"/>
      <c r="X265" s="293"/>
      <c r="Y265" s="293"/>
    </row>
    <row r="266" spans="1:25" ht="12" customHeight="1">
      <c r="A266" s="352"/>
      <c r="B266" s="86" t="s">
        <v>35</v>
      </c>
      <c r="C266" s="87">
        <f>'Carpool Breakdown Entering'!C216</f>
        <v>2</v>
      </c>
      <c r="D266" s="88">
        <f>'Carpool Breakdown Entering'!D216</f>
        <v>30</v>
      </c>
      <c r="E266" s="88">
        <f>'Carpool Breakdown Entering'!E216</f>
        <v>12</v>
      </c>
      <c r="F266" s="88">
        <f>'Carpool Breakdown Entering'!F216</f>
        <v>51</v>
      </c>
      <c r="G266" s="88">
        <f>'Carpool Breakdown Entering'!G216</f>
        <v>40</v>
      </c>
      <c r="H266" s="88">
        <f>'Carpool Breakdown Entering'!H216</f>
        <v>26</v>
      </c>
      <c r="I266" s="88">
        <f>'Carpool Breakdown Entering'!I216</f>
        <v>12</v>
      </c>
      <c r="J266" s="88">
        <f>'Carpool Breakdown Entering'!J216</f>
        <v>38</v>
      </c>
      <c r="K266" s="88">
        <f>'Carpool Breakdown Entering'!K216</f>
        <v>34</v>
      </c>
      <c r="L266" s="88">
        <f>'Carpool Breakdown Entering'!L216</f>
        <v>24</v>
      </c>
      <c r="M266" s="88">
        <f>'Carpool Breakdown Entering'!M216</f>
        <v>18</v>
      </c>
      <c r="N266" s="88">
        <f>'Carpool Breakdown Entering'!N216</f>
        <v>14</v>
      </c>
      <c r="O266" s="88">
        <f>'Carpool Breakdown Entering'!O216</f>
        <v>2</v>
      </c>
      <c r="P266" s="88">
        <f>'Carpool Breakdown Entering'!P216</f>
        <v>6</v>
      </c>
      <c r="Q266" s="88">
        <f>'Carpool Breakdown Entering'!Q216</f>
        <v>0</v>
      </c>
      <c r="R266" s="88">
        <f>'Carpool Breakdown Entering'!R216</f>
        <v>2</v>
      </c>
      <c r="S266" s="75">
        <f t="shared" si="71"/>
        <v>311</v>
      </c>
      <c r="T266" s="293"/>
      <c r="U266" s="293"/>
      <c r="V266" s="293"/>
      <c r="W266" s="293"/>
      <c r="X266" s="293"/>
      <c r="Y266" s="293"/>
    </row>
    <row r="267" spans="1:25" ht="12" customHeight="1">
      <c r="A267" s="352"/>
      <c r="B267" s="86" t="s">
        <v>170</v>
      </c>
      <c r="C267" s="87">
        <f t="shared" ref="C267:R267" si="78">SUM(C264:C265)</f>
        <v>93</v>
      </c>
      <c r="D267" s="88">
        <f t="shared" si="78"/>
        <v>135</v>
      </c>
      <c r="E267" s="88">
        <f t="shared" si="78"/>
        <v>161</v>
      </c>
      <c r="F267" s="88">
        <f t="shared" si="78"/>
        <v>123</v>
      </c>
      <c r="G267" s="88">
        <f t="shared" si="78"/>
        <v>97</v>
      </c>
      <c r="H267" s="88">
        <f t="shared" si="78"/>
        <v>78</v>
      </c>
      <c r="I267" s="88">
        <f t="shared" si="78"/>
        <v>68</v>
      </c>
      <c r="J267" s="88">
        <f t="shared" si="78"/>
        <v>94</v>
      </c>
      <c r="K267" s="88">
        <f t="shared" si="78"/>
        <v>76</v>
      </c>
      <c r="L267" s="88">
        <f t="shared" si="78"/>
        <v>54</v>
      </c>
      <c r="M267" s="88">
        <f t="shared" si="78"/>
        <v>48</v>
      </c>
      <c r="N267" s="88">
        <f t="shared" si="78"/>
        <v>43</v>
      </c>
      <c r="O267" s="88">
        <f t="shared" si="78"/>
        <v>22</v>
      </c>
      <c r="P267" s="88">
        <f t="shared" si="78"/>
        <v>17</v>
      </c>
      <c r="Q267" s="88">
        <f t="shared" si="78"/>
        <v>3</v>
      </c>
      <c r="R267" s="88">
        <f t="shared" si="78"/>
        <v>5</v>
      </c>
      <c r="S267" s="75">
        <f t="shared" si="71"/>
        <v>1117</v>
      </c>
      <c r="T267" s="293"/>
      <c r="U267" s="293"/>
      <c r="V267" s="293"/>
      <c r="W267" s="293"/>
      <c r="X267" s="293"/>
      <c r="Y267" s="293"/>
    </row>
    <row r="268" spans="1:25" ht="12" customHeight="1">
      <c r="A268" s="352"/>
      <c r="B268" s="86" t="s">
        <v>171</v>
      </c>
      <c r="C268" s="87">
        <f t="shared" ref="C268:R268" si="79">SUM(C264,C266)</f>
        <v>94</v>
      </c>
      <c r="D268" s="88">
        <f t="shared" si="79"/>
        <v>150</v>
      </c>
      <c r="E268" s="88">
        <f t="shared" si="79"/>
        <v>167</v>
      </c>
      <c r="F268" s="88">
        <f t="shared" si="79"/>
        <v>149</v>
      </c>
      <c r="G268" s="88">
        <f t="shared" si="79"/>
        <v>117</v>
      </c>
      <c r="H268" s="88">
        <f t="shared" si="79"/>
        <v>91</v>
      </c>
      <c r="I268" s="88">
        <f t="shared" si="79"/>
        <v>74</v>
      </c>
      <c r="J268" s="88">
        <f t="shared" si="79"/>
        <v>113</v>
      </c>
      <c r="K268" s="88">
        <f t="shared" si="79"/>
        <v>95</v>
      </c>
      <c r="L268" s="88">
        <f t="shared" si="79"/>
        <v>67</v>
      </c>
      <c r="M268" s="88">
        <f t="shared" si="79"/>
        <v>57</v>
      </c>
      <c r="N268" s="88">
        <f t="shared" si="79"/>
        <v>50</v>
      </c>
      <c r="O268" s="88">
        <f t="shared" si="79"/>
        <v>23</v>
      </c>
      <c r="P268" s="88">
        <f t="shared" si="79"/>
        <v>20</v>
      </c>
      <c r="Q268" s="88">
        <f t="shared" si="79"/>
        <v>3</v>
      </c>
      <c r="R268" s="104">
        <f t="shared" si="79"/>
        <v>6</v>
      </c>
      <c r="S268" s="75">
        <f t="shared" si="71"/>
        <v>1276</v>
      </c>
      <c r="T268" s="293"/>
      <c r="U268" s="293"/>
      <c r="V268" s="293"/>
      <c r="W268" s="293"/>
      <c r="X268" s="293"/>
      <c r="Y268" s="293"/>
    </row>
    <row r="269" spans="1:25" ht="12" customHeight="1">
      <c r="A269" s="352"/>
      <c r="B269" s="65" t="s">
        <v>172</v>
      </c>
      <c r="C269" s="85"/>
      <c r="D269" s="293"/>
      <c r="E269" s="293"/>
      <c r="F269" s="293"/>
      <c r="G269" s="293"/>
      <c r="H269" s="293"/>
      <c r="I269" s="293"/>
      <c r="J269" s="293"/>
      <c r="K269" s="293"/>
      <c r="L269" s="293"/>
      <c r="M269" s="293"/>
      <c r="N269" s="293"/>
      <c r="O269" s="293"/>
      <c r="P269" s="293"/>
      <c r="Q269" s="293"/>
      <c r="R269" s="293"/>
      <c r="S269" s="73"/>
      <c r="T269" s="293"/>
      <c r="U269" s="293"/>
      <c r="V269" s="293"/>
      <c r="W269" s="293"/>
      <c r="X269" s="293"/>
      <c r="Y269" s="293"/>
    </row>
    <row r="270" spans="1:25" ht="12" customHeight="1">
      <c r="A270" s="352"/>
      <c r="B270" s="65" t="s">
        <v>173</v>
      </c>
      <c r="C270" s="85"/>
      <c r="D270" s="293"/>
      <c r="E270" s="293"/>
      <c r="F270" s="293"/>
      <c r="G270" s="293"/>
      <c r="H270" s="293"/>
      <c r="I270" s="293"/>
      <c r="J270" s="293"/>
      <c r="K270" s="293"/>
      <c r="L270" s="293"/>
      <c r="M270" s="293"/>
      <c r="N270" s="293"/>
      <c r="O270" s="293"/>
      <c r="P270" s="293"/>
      <c r="Q270" s="293"/>
      <c r="R270" s="293"/>
      <c r="S270" s="73"/>
      <c r="T270" s="293"/>
      <c r="U270" s="293"/>
      <c r="V270" s="293"/>
      <c r="W270" s="293"/>
      <c r="X270" s="293"/>
      <c r="Y270" s="293"/>
    </row>
    <row r="271" spans="1:25" ht="12" customHeight="1">
      <c r="A271" s="352"/>
      <c r="B271" s="86" t="s">
        <v>174</v>
      </c>
      <c r="C271" s="87"/>
      <c r="D271" s="88"/>
      <c r="E271" s="88"/>
      <c r="F271" s="88"/>
      <c r="G271" s="88"/>
      <c r="H271" s="88"/>
      <c r="I271" s="88"/>
      <c r="J271" s="88"/>
      <c r="K271" s="88"/>
      <c r="L271" s="88"/>
      <c r="M271" s="88"/>
      <c r="N271" s="88"/>
      <c r="O271" s="88"/>
      <c r="P271" s="88"/>
      <c r="Q271" s="88"/>
      <c r="R271" s="88"/>
      <c r="S271" s="75"/>
      <c r="T271" s="248"/>
      <c r="U271" s="293"/>
      <c r="V271" s="293"/>
      <c r="W271" s="293"/>
      <c r="X271" s="293"/>
      <c r="Y271" s="293"/>
    </row>
    <row r="272" spans="1:25" ht="12" customHeight="1">
      <c r="A272" s="352"/>
      <c r="B272" s="86" t="s">
        <v>175</v>
      </c>
      <c r="C272" s="87"/>
      <c r="D272" s="88"/>
      <c r="E272" s="88"/>
      <c r="F272" s="88"/>
      <c r="G272" s="88"/>
      <c r="H272" s="88"/>
      <c r="I272" s="88"/>
      <c r="J272" s="88"/>
      <c r="K272" s="88"/>
      <c r="L272" s="88"/>
      <c r="M272" s="88"/>
      <c r="N272" s="88"/>
      <c r="O272" s="88"/>
      <c r="P272" s="88"/>
      <c r="Q272" s="88"/>
      <c r="R272" s="88"/>
      <c r="S272" s="75"/>
      <c r="T272" s="293"/>
      <c r="U272" s="293"/>
      <c r="V272" s="293"/>
      <c r="W272" s="293"/>
      <c r="X272" s="293"/>
      <c r="Y272" s="293"/>
    </row>
    <row r="273" spans="1:25" ht="12" customHeight="1">
      <c r="A273" s="352"/>
      <c r="B273" s="65" t="s">
        <v>176</v>
      </c>
      <c r="C273" s="85"/>
      <c r="D273" s="293"/>
      <c r="E273" s="293"/>
      <c r="F273" s="293"/>
      <c r="G273" s="293"/>
      <c r="H273" s="293"/>
      <c r="I273" s="293"/>
      <c r="J273" s="293"/>
      <c r="K273" s="293"/>
      <c r="L273" s="293"/>
      <c r="M273" s="293"/>
      <c r="N273" s="293"/>
      <c r="O273" s="293"/>
      <c r="P273" s="293"/>
      <c r="Q273" s="293"/>
      <c r="R273" s="293"/>
      <c r="S273" s="73"/>
      <c r="T273" s="293"/>
      <c r="U273" s="293"/>
      <c r="V273" s="293"/>
      <c r="W273" s="293"/>
      <c r="X273" s="293"/>
      <c r="Y273" s="293"/>
    </row>
    <row r="274" spans="1:25" ht="12" customHeight="1">
      <c r="A274" s="352"/>
      <c r="B274" s="65" t="s">
        <v>177</v>
      </c>
      <c r="C274" s="85"/>
      <c r="D274" s="293"/>
      <c r="E274" s="293"/>
      <c r="F274" s="293"/>
      <c r="G274" s="293"/>
      <c r="H274" s="293"/>
      <c r="I274" s="293"/>
      <c r="J274" s="293"/>
      <c r="K274" s="293"/>
      <c r="L274" s="293"/>
      <c r="M274" s="293"/>
      <c r="N274" s="293"/>
      <c r="O274" s="293"/>
      <c r="P274" s="293"/>
      <c r="Q274" s="293"/>
      <c r="R274" s="293"/>
      <c r="S274" s="73"/>
      <c r="T274" s="293"/>
      <c r="U274" s="293"/>
      <c r="V274" s="293"/>
      <c r="W274" s="293"/>
      <c r="X274" s="293"/>
      <c r="Y274" s="293"/>
    </row>
    <row r="275" spans="1:25" ht="12" customHeight="1">
      <c r="A275" s="352"/>
      <c r="B275" s="8" t="s">
        <v>3</v>
      </c>
      <c r="C275" s="91">
        <f t="shared" ref="C275:R275" si="80">SUM(C260,C262,C267,C269,C271,C273)</f>
        <v>96</v>
      </c>
      <c r="D275" s="92">
        <f t="shared" si="80"/>
        <v>143</v>
      </c>
      <c r="E275" s="92">
        <f t="shared" si="80"/>
        <v>166</v>
      </c>
      <c r="F275" s="92">
        <f t="shared" si="80"/>
        <v>128</v>
      </c>
      <c r="G275" s="92">
        <f t="shared" si="80"/>
        <v>105</v>
      </c>
      <c r="H275" s="92">
        <f t="shared" si="80"/>
        <v>79</v>
      </c>
      <c r="I275" s="92">
        <f t="shared" si="80"/>
        <v>69</v>
      </c>
      <c r="J275" s="92">
        <f t="shared" si="80"/>
        <v>98</v>
      </c>
      <c r="K275" s="92">
        <f t="shared" si="80"/>
        <v>79</v>
      </c>
      <c r="L275" s="92">
        <f t="shared" si="80"/>
        <v>54</v>
      </c>
      <c r="M275" s="92">
        <f t="shared" si="80"/>
        <v>49</v>
      </c>
      <c r="N275" s="92">
        <f t="shared" si="80"/>
        <v>44</v>
      </c>
      <c r="O275" s="92">
        <f t="shared" si="80"/>
        <v>22</v>
      </c>
      <c r="P275" s="92">
        <f t="shared" si="80"/>
        <v>17</v>
      </c>
      <c r="Q275" s="92">
        <f t="shared" si="80"/>
        <v>3</v>
      </c>
      <c r="R275" s="92">
        <f t="shared" si="80"/>
        <v>5</v>
      </c>
      <c r="S275" s="9">
        <f t="shared" ref="S275:S352" si="81">SUM(C275:R275)</f>
        <v>1157</v>
      </c>
      <c r="T275" s="293"/>
      <c r="U275" s="293"/>
      <c r="V275" s="293"/>
      <c r="W275" s="293"/>
      <c r="X275" s="293"/>
      <c r="Y275" s="293"/>
    </row>
    <row r="276" spans="1:25" ht="12" customHeight="1">
      <c r="A276" s="352"/>
      <c r="B276" s="10" t="s">
        <v>178</v>
      </c>
      <c r="C276" s="93">
        <f t="shared" ref="C276:R276" si="82">SUM(C259,C261,C263,C268,C270,C272,C274)</f>
        <v>97</v>
      </c>
      <c r="D276" s="94">
        <f t="shared" si="82"/>
        <v>167</v>
      </c>
      <c r="E276" s="94">
        <f t="shared" si="82"/>
        <v>182</v>
      </c>
      <c r="F276" s="94">
        <f t="shared" si="82"/>
        <v>161</v>
      </c>
      <c r="G276" s="94">
        <f t="shared" si="82"/>
        <v>133</v>
      </c>
      <c r="H276" s="94">
        <f t="shared" si="82"/>
        <v>96</v>
      </c>
      <c r="I276" s="94">
        <f t="shared" si="82"/>
        <v>84</v>
      </c>
      <c r="J276" s="94">
        <f t="shared" si="82"/>
        <v>126</v>
      </c>
      <c r="K276" s="94">
        <f t="shared" si="82"/>
        <v>105</v>
      </c>
      <c r="L276" s="94">
        <f t="shared" si="82"/>
        <v>70</v>
      </c>
      <c r="M276" s="94">
        <f t="shared" si="82"/>
        <v>60</v>
      </c>
      <c r="N276" s="94">
        <f t="shared" si="82"/>
        <v>55</v>
      </c>
      <c r="O276" s="94">
        <f t="shared" si="82"/>
        <v>23</v>
      </c>
      <c r="P276" s="94">
        <f t="shared" si="82"/>
        <v>23</v>
      </c>
      <c r="Q276" s="94">
        <f t="shared" si="82"/>
        <v>3</v>
      </c>
      <c r="R276" s="94">
        <f t="shared" si="82"/>
        <v>8</v>
      </c>
      <c r="S276" s="11">
        <f t="shared" si="81"/>
        <v>1393</v>
      </c>
      <c r="T276" s="293"/>
      <c r="U276" s="293"/>
      <c r="V276" s="293"/>
      <c r="W276" s="293"/>
      <c r="X276" s="293"/>
      <c r="Y276" s="293"/>
    </row>
    <row r="277" spans="1:25" ht="12" customHeight="1">
      <c r="A277" s="352"/>
      <c r="B277" s="65" t="s">
        <v>179</v>
      </c>
      <c r="C277" s="85">
        <f>SUM('Entering 1'!D392:D395)</f>
        <v>0</v>
      </c>
      <c r="D277" s="293">
        <f>SUM('Entering 1'!E392:E395)</f>
        <v>1</v>
      </c>
      <c r="E277" s="293">
        <f>SUM('Entering 1'!F392:F395)</f>
        <v>4</v>
      </c>
      <c r="F277" s="293">
        <f>SUM('Entering 1'!G392:G395)</f>
        <v>2</v>
      </c>
      <c r="G277" s="293">
        <f>SUM('Entering 1'!H392:H395)</f>
        <v>3</v>
      </c>
      <c r="H277" s="293">
        <f>SUM('Entering 1'!I392:I395)</f>
        <v>9</v>
      </c>
      <c r="I277" s="293">
        <f>SUM('Entering 1'!J392:J395)</f>
        <v>4</v>
      </c>
      <c r="J277" s="293">
        <f>SUM('Entering 1'!K392:K395)</f>
        <v>1</v>
      </c>
      <c r="K277" s="293">
        <f>SUM('Entering 1'!L392:L395)</f>
        <v>2</v>
      </c>
      <c r="L277" s="293">
        <f>SUM('Entering 1'!M392:M395)</f>
        <v>1</v>
      </c>
      <c r="M277" s="293">
        <f>SUM('Entering 1'!N392:N395)</f>
        <v>0</v>
      </c>
      <c r="N277" s="293">
        <f>SUM('Entering 1'!O392:O395)</f>
        <v>2</v>
      </c>
      <c r="O277" s="293">
        <f>SUM('Entering 1'!P392:P395)</f>
        <v>0</v>
      </c>
      <c r="P277" s="293">
        <f>SUM('Entering 1'!Q392:Q395)</f>
        <v>0</v>
      </c>
      <c r="Q277" s="293">
        <f>SUM('Entering 1'!R392:R395)</f>
        <v>1</v>
      </c>
      <c r="R277" s="293">
        <f>SUM('Entering 1'!S392:S395)</f>
        <v>0</v>
      </c>
      <c r="S277" s="73">
        <f t="shared" si="81"/>
        <v>30</v>
      </c>
      <c r="T277" s="293"/>
      <c r="U277" s="293"/>
      <c r="V277" s="293"/>
      <c r="W277" s="293"/>
      <c r="X277" s="293"/>
      <c r="Y277" s="293"/>
    </row>
    <row r="278" spans="1:25" ht="12" customHeight="1">
      <c r="A278" s="352"/>
      <c r="B278" s="65" t="s">
        <v>180</v>
      </c>
      <c r="C278" s="85">
        <f>('Entering 1'!D392)+('Entering 1'!D393*2)+('Entering 1'!D394*3)+('Entering 1'!D395*4)</f>
        <v>0</v>
      </c>
      <c r="D278" s="293">
        <f>('Entering 1'!E392)+('Entering 1'!E393*2)+('Entering 1'!E394*3)+('Entering 1'!E395*4)</f>
        <v>1</v>
      </c>
      <c r="E278" s="293">
        <f>('Entering 1'!F392)+('Entering 1'!F393*2)+('Entering 1'!F394*3)+('Entering 1'!F395*4)</f>
        <v>4</v>
      </c>
      <c r="F278" s="293">
        <f>('Entering 1'!G392)+('Entering 1'!G393*2)+('Entering 1'!G394*3)+('Entering 1'!G395*4)</f>
        <v>2</v>
      </c>
      <c r="G278" s="293">
        <f>('Entering 1'!H392)+('Entering 1'!H393*2)+('Entering 1'!H394*3)+('Entering 1'!H395*4)</f>
        <v>3</v>
      </c>
      <c r="H278" s="293">
        <f>('Entering 1'!I392)+('Entering 1'!I393*2)+('Entering 1'!I394*3)+('Entering 1'!I395*4)</f>
        <v>9</v>
      </c>
      <c r="I278" s="293">
        <f>('Entering 1'!J392)+('Entering 1'!J393*2)+('Entering 1'!J394*3)+('Entering 1'!J395*4)</f>
        <v>4</v>
      </c>
      <c r="J278" s="293">
        <f>('Entering 1'!K392)+('Entering 1'!K393*2)+('Entering 1'!K394*3)+('Entering 1'!K395*4)</f>
        <v>1</v>
      </c>
      <c r="K278" s="293">
        <f>('Entering 1'!L392)+('Entering 1'!L393*2)+('Entering 1'!L394*3)+('Entering 1'!L395*4)</f>
        <v>2</v>
      </c>
      <c r="L278" s="293">
        <f>('Entering 1'!M392)+('Entering 1'!M393*2)+('Entering 1'!M394*3)+('Entering 1'!M395*4)</f>
        <v>1</v>
      </c>
      <c r="M278" s="293">
        <f>('Entering 1'!N392)+('Entering 1'!N393*2)+('Entering 1'!N394*3)+('Entering 1'!N395*4)</f>
        <v>0</v>
      </c>
      <c r="N278" s="293">
        <f>('Entering 1'!O392)+('Entering 1'!O393*2)+('Entering 1'!O394*3)+('Entering 1'!O395*4)</f>
        <v>2</v>
      </c>
      <c r="O278" s="293">
        <f>('Entering 1'!P392)+('Entering 1'!P393*2)+('Entering 1'!P394*3)+('Entering 1'!P395*4)</f>
        <v>0</v>
      </c>
      <c r="P278" s="293">
        <f>('Entering 1'!Q392)+('Entering 1'!Q393*2)+('Entering 1'!Q394*3)+('Entering 1'!Q395*4)</f>
        <v>0</v>
      </c>
      <c r="Q278" s="293">
        <f>('Entering 1'!R392)+('Entering 1'!R393*2)+('Entering 1'!R394*3)+('Entering 1'!R395*4)</f>
        <v>1</v>
      </c>
      <c r="R278" s="293">
        <f>('Entering 1'!S392)+('Entering 1'!S393*2)+('Entering 1'!S394*3)+('Entering 1'!S395*4)</f>
        <v>0</v>
      </c>
      <c r="S278" s="73">
        <f t="shared" si="81"/>
        <v>30</v>
      </c>
      <c r="T278" s="293"/>
      <c r="U278" s="293"/>
      <c r="V278" s="293"/>
      <c r="W278" s="293"/>
      <c r="X278" s="293"/>
      <c r="Y278" s="293"/>
    </row>
    <row r="279" spans="1:25" ht="12" customHeight="1">
      <c r="A279" s="352"/>
      <c r="B279" s="86" t="s">
        <v>181</v>
      </c>
      <c r="C279" s="87">
        <f>SUM('Entering 1'!D401:D404)</f>
        <v>0</v>
      </c>
      <c r="D279" s="88">
        <f>SUM('Entering 1'!E401:E404)</f>
        <v>0</v>
      </c>
      <c r="E279" s="88">
        <f>SUM('Entering 1'!F401:F404)</f>
        <v>5</v>
      </c>
      <c r="F279" s="88">
        <f>SUM('Entering 1'!G401:G404)</f>
        <v>1</v>
      </c>
      <c r="G279" s="88">
        <f>SUM('Entering 1'!H401:H404)</f>
        <v>0</v>
      </c>
      <c r="H279" s="88">
        <f>SUM('Entering 1'!I401:I404)</f>
        <v>2</v>
      </c>
      <c r="I279" s="88">
        <f>SUM('Entering 1'!J401:J404)</f>
        <v>6</v>
      </c>
      <c r="J279" s="88">
        <f>SUM('Entering 1'!K401:K404)</f>
        <v>2</v>
      </c>
      <c r="K279" s="88">
        <f>SUM('Entering 1'!L401:L404)</f>
        <v>0</v>
      </c>
      <c r="L279" s="88">
        <f>SUM('Entering 1'!M401:M404)</f>
        <v>0</v>
      </c>
      <c r="M279" s="88">
        <f>SUM('Entering 1'!N401:N404)</f>
        <v>0</v>
      </c>
      <c r="N279" s="88">
        <f>SUM('Entering 1'!O401:O404)</f>
        <v>0</v>
      </c>
      <c r="O279" s="88">
        <f>SUM('Entering 1'!P401:P404)</f>
        <v>0</v>
      </c>
      <c r="P279" s="88">
        <f>SUM('Entering 1'!Q401:Q404)</f>
        <v>0</v>
      </c>
      <c r="Q279" s="88">
        <f>SUM('Entering 1'!R401:R404)</f>
        <v>0</v>
      </c>
      <c r="R279" s="88">
        <f>SUM('Entering 1'!S401:S404)</f>
        <v>0</v>
      </c>
      <c r="S279" s="75">
        <f t="shared" si="81"/>
        <v>16</v>
      </c>
      <c r="T279" s="293"/>
      <c r="U279" s="293"/>
      <c r="V279" s="293"/>
      <c r="W279" s="293"/>
      <c r="X279" s="293"/>
      <c r="Y279" s="293"/>
    </row>
    <row r="280" spans="1:25" ht="12" customHeight="1">
      <c r="A280" s="352"/>
      <c r="B280" s="86" t="s">
        <v>182</v>
      </c>
      <c r="C280" s="87">
        <f>('Entering 1'!D401)+('Entering 1'!D402*2)+('Entering 1'!D403*3)+('Entering 1'!D404*4)</f>
        <v>0</v>
      </c>
      <c r="D280" s="88">
        <f>('Entering 1'!E401)+('Entering 1'!E402*2)+('Entering 1'!E403*3)+('Entering 1'!E404*4)</f>
        <v>0</v>
      </c>
      <c r="E280" s="88">
        <f>('Entering 1'!F401)+('Entering 1'!F402*2)+('Entering 1'!F403*3)+('Entering 1'!F404*4)</f>
        <v>5</v>
      </c>
      <c r="F280" s="88">
        <f>('Entering 1'!G401)+('Entering 1'!G402*2)+('Entering 1'!G403*3)+('Entering 1'!G404*4)</f>
        <v>1</v>
      </c>
      <c r="G280" s="88">
        <f>('Entering 1'!H401)+('Entering 1'!H402*2)+('Entering 1'!H403*3)+('Entering 1'!H404*4)</f>
        <v>0</v>
      </c>
      <c r="H280" s="88">
        <f>('Entering 1'!I401)+('Entering 1'!I402*2)+('Entering 1'!I403*3)+('Entering 1'!I404*4)</f>
        <v>2</v>
      </c>
      <c r="I280" s="88">
        <f>('Entering 1'!J401)+('Entering 1'!J402*2)+('Entering 1'!J403*3)+('Entering 1'!J404*4)</f>
        <v>6</v>
      </c>
      <c r="J280" s="88">
        <f>('Entering 1'!K401)+('Entering 1'!K402*2)+('Entering 1'!K403*3)+('Entering 1'!K404*4)</f>
        <v>2</v>
      </c>
      <c r="K280" s="88">
        <f>('Entering 1'!L401)+('Entering 1'!L402*2)+('Entering 1'!L403*3)+('Entering 1'!L404*4)</f>
        <v>0</v>
      </c>
      <c r="L280" s="88">
        <f>('Entering 1'!M401)+('Entering 1'!M402*2)+('Entering 1'!M403*3)+('Entering 1'!M404*4)</f>
        <v>0</v>
      </c>
      <c r="M280" s="88">
        <f>('Entering 1'!N401)+('Entering 1'!N402*2)+('Entering 1'!N403*3)+('Entering 1'!N404*4)</f>
        <v>0</v>
      </c>
      <c r="N280" s="88">
        <f>('Entering 1'!O401)+('Entering 1'!O402*2)+('Entering 1'!O403*3)+('Entering 1'!O404*4)</f>
        <v>0</v>
      </c>
      <c r="O280" s="88">
        <f>('Entering 1'!P401)+('Entering 1'!P402*2)+('Entering 1'!P403*3)+('Entering 1'!P404*4)</f>
        <v>0</v>
      </c>
      <c r="P280" s="88">
        <f>('Entering 1'!Q401)+('Entering 1'!Q402*2)+('Entering 1'!Q403*3)+('Entering 1'!Q404*4)</f>
        <v>0</v>
      </c>
      <c r="Q280" s="88">
        <f>('Entering 1'!R401)+('Entering 1'!R402*2)+('Entering 1'!R403*3)+('Entering 1'!R404*4)</f>
        <v>0</v>
      </c>
      <c r="R280" s="88">
        <f>('Entering 1'!S401)+('Entering 1'!S402*2)+('Entering 1'!S403*3)+('Entering 1'!S404*4)</f>
        <v>0</v>
      </c>
      <c r="S280" s="75">
        <f t="shared" si="81"/>
        <v>16</v>
      </c>
      <c r="T280" s="293"/>
      <c r="U280" s="293"/>
      <c r="V280" s="293"/>
      <c r="W280" s="293"/>
      <c r="X280" s="293"/>
      <c r="Y280" s="293"/>
    </row>
    <row r="281" spans="1:25" ht="12" customHeight="1">
      <c r="A281" s="352"/>
      <c r="B281" s="65" t="s">
        <v>183</v>
      </c>
      <c r="C281" s="85"/>
      <c r="D281" s="293"/>
      <c r="E281" s="293"/>
      <c r="F281" s="293"/>
      <c r="G281" s="293"/>
      <c r="H281" s="293"/>
      <c r="I281" s="293"/>
      <c r="J281" s="293"/>
      <c r="K281" s="293"/>
      <c r="L281" s="293"/>
      <c r="M281" s="293"/>
      <c r="N281" s="293"/>
      <c r="O281" s="293"/>
      <c r="P281" s="293"/>
      <c r="Q281" s="293"/>
      <c r="R281" s="293"/>
      <c r="S281" s="73">
        <f t="shared" si="81"/>
        <v>0</v>
      </c>
      <c r="T281" s="293"/>
      <c r="U281" s="293"/>
      <c r="V281" s="293"/>
      <c r="W281" s="293"/>
      <c r="X281" s="293"/>
      <c r="Y281" s="293"/>
    </row>
    <row r="282" spans="1:25" ht="12" customHeight="1">
      <c r="A282" s="352"/>
      <c r="B282" s="65" t="s">
        <v>184</v>
      </c>
      <c r="C282" s="85"/>
      <c r="D282" s="293"/>
      <c r="E282" s="293"/>
      <c r="F282" s="293"/>
      <c r="G282" s="293"/>
      <c r="H282" s="293"/>
      <c r="I282" s="293"/>
      <c r="J282" s="293"/>
      <c r="K282" s="293"/>
      <c r="L282" s="293"/>
      <c r="M282" s="293"/>
      <c r="N282" s="293"/>
      <c r="O282" s="293"/>
      <c r="P282" s="293"/>
      <c r="Q282" s="293"/>
      <c r="R282" s="293"/>
      <c r="S282" s="73">
        <f t="shared" si="81"/>
        <v>0</v>
      </c>
      <c r="T282" s="293"/>
      <c r="U282" s="293"/>
      <c r="V282" s="293"/>
      <c r="W282" s="293"/>
      <c r="X282" s="293"/>
      <c r="Y282" s="293"/>
    </row>
    <row r="283" spans="1:25" ht="12" customHeight="1">
      <c r="A283" s="352"/>
      <c r="B283" s="8" t="s">
        <v>18</v>
      </c>
      <c r="C283" s="91">
        <f t="shared" ref="C283:R283" si="83">SUM(C277,C279,C281)</f>
        <v>0</v>
      </c>
      <c r="D283" s="92">
        <f t="shared" si="83"/>
        <v>1</v>
      </c>
      <c r="E283" s="92">
        <f t="shared" si="83"/>
        <v>9</v>
      </c>
      <c r="F283" s="92">
        <f t="shared" si="83"/>
        <v>3</v>
      </c>
      <c r="G283" s="92">
        <f t="shared" si="83"/>
        <v>3</v>
      </c>
      <c r="H283" s="92">
        <f t="shared" si="83"/>
        <v>11</v>
      </c>
      <c r="I283" s="92">
        <f t="shared" si="83"/>
        <v>10</v>
      </c>
      <c r="J283" s="92">
        <f t="shared" si="83"/>
        <v>3</v>
      </c>
      <c r="K283" s="92">
        <f t="shared" si="83"/>
        <v>2</v>
      </c>
      <c r="L283" s="92">
        <f t="shared" si="83"/>
        <v>1</v>
      </c>
      <c r="M283" s="92">
        <f t="shared" si="83"/>
        <v>0</v>
      </c>
      <c r="N283" s="92">
        <f t="shared" si="83"/>
        <v>2</v>
      </c>
      <c r="O283" s="92">
        <f t="shared" si="83"/>
        <v>0</v>
      </c>
      <c r="P283" s="92">
        <f t="shared" si="83"/>
        <v>0</v>
      </c>
      <c r="Q283" s="92">
        <f t="shared" si="83"/>
        <v>1</v>
      </c>
      <c r="R283" s="92">
        <f t="shared" si="83"/>
        <v>0</v>
      </c>
      <c r="S283" s="9">
        <f t="shared" si="81"/>
        <v>46</v>
      </c>
      <c r="T283" s="293"/>
      <c r="U283" s="293"/>
      <c r="V283" s="293"/>
      <c r="W283" s="293"/>
      <c r="X283" s="293"/>
      <c r="Y283" s="293"/>
    </row>
    <row r="284" spans="1:25" ht="12" customHeight="1">
      <c r="A284" s="352"/>
      <c r="B284" s="10" t="s">
        <v>185</v>
      </c>
      <c r="C284" s="93">
        <f t="shared" ref="C284:R284" si="84">SUM(C278,C280,C282)</f>
        <v>0</v>
      </c>
      <c r="D284" s="94">
        <f t="shared" si="84"/>
        <v>1</v>
      </c>
      <c r="E284" s="94">
        <f t="shared" si="84"/>
        <v>9</v>
      </c>
      <c r="F284" s="94">
        <f t="shared" si="84"/>
        <v>3</v>
      </c>
      <c r="G284" s="94">
        <f t="shared" si="84"/>
        <v>3</v>
      </c>
      <c r="H284" s="94">
        <f t="shared" si="84"/>
        <v>11</v>
      </c>
      <c r="I284" s="94">
        <f t="shared" si="84"/>
        <v>10</v>
      </c>
      <c r="J284" s="94">
        <f t="shared" si="84"/>
        <v>3</v>
      </c>
      <c r="K284" s="94">
        <f t="shared" si="84"/>
        <v>2</v>
      </c>
      <c r="L284" s="94">
        <f t="shared" si="84"/>
        <v>1</v>
      </c>
      <c r="M284" s="94">
        <f t="shared" si="84"/>
        <v>0</v>
      </c>
      <c r="N284" s="94">
        <f t="shared" si="84"/>
        <v>2</v>
      </c>
      <c r="O284" s="94">
        <f t="shared" si="84"/>
        <v>0</v>
      </c>
      <c r="P284" s="94">
        <f t="shared" si="84"/>
        <v>0</v>
      </c>
      <c r="Q284" s="94">
        <f t="shared" si="84"/>
        <v>1</v>
      </c>
      <c r="R284" s="94">
        <f t="shared" si="84"/>
        <v>0</v>
      </c>
      <c r="S284" s="11">
        <f t="shared" si="81"/>
        <v>46</v>
      </c>
      <c r="T284" s="293"/>
      <c r="U284" s="293"/>
      <c r="V284" s="293"/>
      <c r="W284" s="293"/>
      <c r="X284" s="293"/>
      <c r="Y284" s="293"/>
    </row>
    <row r="285" spans="1:25" ht="12" customHeight="1">
      <c r="A285" s="352"/>
      <c r="B285" s="8" t="s">
        <v>2</v>
      </c>
      <c r="C285" s="91">
        <f t="shared" ref="C285:R285" si="85">SUM(C275,C283)</f>
        <v>96</v>
      </c>
      <c r="D285" s="92">
        <f t="shared" si="85"/>
        <v>144</v>
      </c>
      <c r="E285" s="92">
        <f t="shared" si="85"/>
        <v>175</v>
      </c>
      <c r="F285" s="92">
        <f t="shared" si="85"/>
        <v>131</v>
      </c>
      <c r="G285" s="92">
        <f t="shared" si="85"/>
        <v>108</v>
      </c>
      <c r="H285" s="92">
        <f t="shared" si="85"/>
        <v>90</v>
      </c>
      <c r="I285" s="92">
        <f t="shared" si="85"/>
        <v>79</v>
      </c>
      <c r="J285" s="92">
        <f t="shared" si="85"/>
        <v>101</v>
      </c>
      <c r="K285" s="92">
        <f t="shared" si="85"/>
        <v>81</v>
      </c>
      <c r="L285" s="92">
        <f t="shared" si="85"/>
        <v>55</v>
      </c>
      <c r="M285" s="92">
        <f t="shared" si="85"/>
        <v>49</v>
      </c>
      <c r="N285" s="92">
        <f t="shared" si="85"/>
        <v>46</v>
      </c>
      <c r="O285" s="92">
        <f t="shared" si="85"/>
        <v>22</v>
      </c>
      <c r="P285" s="92">
        <f t="shared" si="85"/>
        <v>17</v>
      </c>
      <c r="Q285" s="92">
        <f t="shared" si="85"/>
        <v>4</v>
      </c>
      <c r="R285" s="92">
        <f t="shared" si="85"/>
        <v>5</v>
      </c>
      <c r="S285" s="9">
        <f t="shared" si="81"/>
        <v>1203</v>
      </c>
      <c r="T285" s="293"/>
      <c r="U285" s="293"/>
      <c r="V285" s="293"/>
      <c r="W285" s="293"/>
      <c r="X285" s="293"/>
      <c r="Y285" s="293"/>
    </row>
    <row r="286" spans="1:25" ht="12" customHeight="1">
      <c r="A286" s="353"/>
      <c r="B286" s="10" t="s">
        <v>25</v>
      </c>
      <c r="C286" s="93">
        <f t="shared" ref="C286:R286" si="86">SUM(C276,C284)</f>
        <v>97</v>
      </c>
      <c r="D286" s="94">
        <f t="shared" si="86"/>
        <v>168</v>
      </c>
      <c r="E286" s="94">
        <f t="shared" si="86"/>
        <v>191</v>
      </c>
      <c r="F286" s="94">
        <f t="shared" si="86"/>
        <v>164</v>
      </c>
      <c r="G286" s="94">
        <f t="shared" si="86"/>
        <v>136</v>
      </c>
      <c r="H286" s="94">
        <f t="shared" si="86"/>
        <v>107</v>
      </c>
      <c r="I286" s="94">
        <f t="shared" si="86"/>
        <v>94</v>
      </c>
      <c r="J286" s="94">
        <f t="shared" si="86"/>
        <v>129</v>
      </c>
      <c r="K286" s="94">
        <f t="shared" si="86"/>
        <v>107</v>
      </c>
      <c r="L286" s="94">
        <f t="shared" si="86"/>
        <v>71</v>
      </c>
      <c r="M286" s="94">
        <f t="shared" si="86"/>
        <v>60</v>
      </c>
      <c r="N286" s="94">
        <f t="shared" si="86"/>
        <v>57</v>
      </c>
      <c r="O286" s="94">
        <f t="shared" si="86"/>
        <v>23</v>
      </c>
      <c r="P286" s="94">
        <f t="shared" si="86"/>
        <v>23</v>
      </c>
      <c r="Q286" s="94">
        <f t="shared" si="86"/>
        <v>4</v>
      </c>
      <c r="R286" s="94">
        <f t="shared" si="86"/>
        <v>8</v>
      </c>
      <c r="S286" s="11">
        <f t="shared" si="81"/>
        <v>1439</v>
      </c>
      <c r="T286" s="293"/>
      <c r="U286" s="293"/>
      <c r="V286" s="293"/>
      <c r="W286" s="293"/>
      <c r="X286" s="293"/>
      <c r="Y286" s="293"/>
    </row>
    <row r="287" spans="1:25" ht="12" customHeight="1">
      <c r="A287" s="351" t="s">
        <v>200</v>
      </c>
      <c r="B287" s="65" t="s">
        <v>191</v>
      </c>
      <c r="C287" s="96">
        <f>'PMD Breakdown Entering'!C105</f>
        <v>3</v>
      </c>
      <c r="D287" s="69">
        <f>'PMD Breakdown Entering'!D105</f>
        <v>16</v>
      </c>
      <c r="E287" s="69">
        <f>'PMD Breakdown Entering'!E105</f>
        <v>4</v>
      </c>
      <c r="F287" s="69">
        <f>'PMD Breakdown Entering'!F105</f>
        <v>2</v>
      </c>
      <c r="G287" s="69">
        <f>'PMD Breakdown Entering'!G105</f>
        <v>2</v>
      </c>
      <c r="H287" s="69">
        <f>'PMD Breakdown Entering'!H105</f>
        <v>3</v>
      </c>
      <c r="I287" s="69">
        <f>'PMD Breakdown Entering'!I105</f>
        <v>1</v>
      </c>
      <c r="J287" s="69">
        <f>'PMD Breakdown Entering'!J105</f>
        <v>0</v>
      </c>
      <c r="K287" s="69">
        <f>'PMD Breakdown Entering'!K105</f>
        <v>1</v>
      </c>
      <c r="L287" s="69">
        <f>'PMD Breakdown Entering'!L105</f>
        <v>1</v>
      </c>
      <c r="M287" s="69">
        <f>'PMD Breakdown Entering'!M105</f>
        <v>3</v>
      </c>
      <c r="N287" s="69">
        <f>'PMD Breakdown Entering'!N105</f>
        <v>1</v>
      </c>
      <c r="O287" s="69">
        <f>'PMD Breakdown Entering'!O105</f>
        <v>8</v>
      </c>
      <c r="P287" s="69">
        <f>'PMD Breakdown Entering'!P105</f>
        <v>1</v>
      </c>
      <c r="Q287" s="69">
        <f>'PMD Breakdown Entering'!Q105</f>
        <v>6</v>
      </c>
      <c r="R287" s="69">
        <f>'PMD Breakdown Entering'!R105</f>
        <v>3</v>
      </c>
      <c r="S287" s="73">
        <f t="shared" si="81"/>
        <v>55</v>
      </c>
      <c r="T287" s="293"/>
      <c r="U287" s="293"/>
      <c r="V287" s="293"/>
      <c r="W287" s="293"/>
      <c r="X287" s="293"/>
      <c r="Y287" s="293"/>
    </row>
    <row r="288" spans="1:25" ht="12" customHeight="1">
      <c r="A288" s="352"/>
      <c r="B288" s="86" t="s">
        <v>165</v>
      </c>
      <c r="C288" s="87">
        <f>SUM('Entering 1'!D416:D417)</f>
        <v>1</v>
      </c>
      <c r="D288" s="88">
        <f>SUM('Entering 1'!E416:E417)</f>
        <v>3</v>
      </c>
      <c r="E288" s="88">
        <f>SUM('Entering 1'!F416:F417)</f>
        <v>2</v>
      </c>
      <c r="F288" s="88">
        <f>SUM('Entering 1'!G416:G417)</f>
        <v>5</v>
      </c>
      <c r="G288" s="88">
        <f>SUM('Entering 1'!H416:H417)</f>
        <v>2</v>
      </c>
      <c r="H288" s="88">
        <f>SUM('Entering 1'!I416:I417)</f>
        <v>1</v>
      </c>
      <c r="I288" s="88">
        <f>SUM('Entering 1'!J416:J417)</f>
        <v>0</v>
      </c>
      <c r="J288" s="88">
        <f>SUM('Entering 1'!K416:K417)</f>
        <v>0</v>
      </c>
      <c r="K288" s="88">
        <f>SUM('Entering 1'!L416:L417)</f>
        <v>3</v>
      </c>
      <c r="L288" s="88">
        <f>SUM('Entering 1'!M416:M417)</f>
        <v>0</v>
      </c>
      <c r="M288" s="88">
        <f>SUM('Entering 1'!N416:N417)</f>
        <v>0</v>
      </c>
      <c r="N288" s="88">
        <f>SUM('Entering 1'!O416:O417)</f>
        <v>0</v>
      </c>
      <c r="O288" s="88">
        <f>SUM('Entering 1'!P416:P417)</f>
        <v>0</v>
      </c>
      <c r="P288" s="88">
        <f>SUM('Entering 1'!Q416:Q417)</f>
        <v>0</v>
      </c>
      <c r="Q288" s="88">
        <f>SUM('Entering 1'!R416:R417)</f>
        <v>0</v>
      </c>
      <c r="R288" s="88">
        <f>SUM('Entering 1'!S416:S417)</f>
        <v>0</v>
      </c>
      <c r="S288" s="75">
        <f t="shared" si="81"/>
        <v>17</v>
      </c>
      <c r="T288" s="293"/>
      <c r="U288" s="293"/>
      <c r="V288" s="293"/>
      <c r="W288" s="293"/>
      <c r="X288" s="293"/>
      <c r="Y288" s="293"/>
    </row>
    <row r="289" spans="1:25" ht="12" customHeight="1">
      <c r="A289" s="352"/>
      <c r="B289" s="86" t="s">
        <v>166</v>
      </c>
      <c r="C289" s="87">
        <f>('Entering 1'!D416)+('Entering 1'!D417*2)</f>
        <v>1</v>
      </c>
      <c r="D289" s="88">
        <f>('Entering 1'!E416)+('Entering 1'!E417*2)</f>
        <v>3</v>
      </c>
      <c r="E289" s="88">
        <f>('Entering 1'!F416)+('Entering 1'!F417*2)</f>
        <v>2</v>
      </c>
      <c r="F289" s="88">
        <f>('Entering 1'!G416)+('Entering 1'!G417*2)</f>
        <v>5</v>
      </c>
      <c r="G289" s="88">
        <f>('Entering 1'!H416)+('Entering 1'!H417*2)</f>
        <v>2</v>
      </c>
      <c r="H289" s="88">
        <f>('Entering 1'!I416)+('Entering 1'!I417*2)</f>
        <v>1</v>
      </c>
      <c r="I289" s="88">
        <f>('Entering 1'!J416)+('Entering 1'!J417*2)</f>
        <v>0</v>
      </c>
      <c r="J289" s="88">
        <f>('Entering 1'!K416)+('Entering 1'!K417*2)</f>
        <v>0</v>
      </c>
      <c r="K289" s="88">
        <f>('Entering 1'!L416)+('Entering 1'!L417*2)</f>
        <v>3</v>
      </c>
      <c r="L289" s="88">
        <f>('Entering 1'!M416)+('Entering 1'!M417*2)</f>
        <v>0</v>
      </c>
      <c r="M289" s="88">
        <f>('Entering 1'!N416)+('Entering 1'!N417*2)</f>
        <v>0</v>
      </c>
      <c r="N289" s="88">
        <f>('Entering 1'!O416)+('Entering 1'!O417*2)</f>
        <v>0</v>
      </c>
      <c r="O289" s="88">
        <f>('Entering 1'!P416)+('Entering 1'!P417*2)</f>
        <v>0</v>
      </c>
      <c r="P289" s="88">
        <f>('Entering 1'!Q416)+('Entering 1'!Q417*2)</f>
        <v>0</v>
      </c>
      <c r="Q289" s="88">
        <f>('Entering 1'!R416)+('Entering 1'!R417*2)</f>
        <v>0</v>
      </c>
      <c r="R289" s="88">
        <f>('Entering 1'!S416)+('Entering 1'!S417*2)</f>
        <v>0</v>
      </c>
      <c r="S289" s="75">
        <f t="shared" si="81"/>
        <v>17</v>
      </c>
      <c r="T289" s="293"/>
      <c r="U289" s="293"/>
      <c r="V289" s="293"/>
      <c r="W289" s="293"/>
      <c r="X289" s="293"/>
      <c r="Y289" s="293"/>
    </row>
    <row r="290" spans="1:25" ht="12" customHeight="1">
      <c r="A290" s="352"/>
      <c r="B290" s="65" t="s">
        <v>167</v>
      </c>
      <c r="C290" s="85">
        <f>SUM('Entering 1'!D418:D419)</f>
        <v>0</v>
      </c>
      <c r="D290" s="293">
        <f>SUM('Entering 1'!E418:E419)</f>
        <v>1</v>
      </c>
      <c r="E290" s="293">
        <f>SUM('Entering 1'!F418:F419)</f>
        <v>2</v>
      </c>
      <c r="F290" s="293">
        <f>SUM('Entering 1'!G418:G419)</f>
        <v>0</v>
      </c>
      <c r="G290" s="293">
        <f>SUM('Entering 1'!H418:H419)</f>
        <v>1</v>
      </c>
      <c r="H290" s="293">
        <f>SUM('Entering 1'!I418:I419)</f>
        <v>0</v>
      </c>
      <c r="I290" s="293">
        <f>SUM('Entering 1'!J418:J419)</f>
        <v>0</v>
      </c>
      <c r="J290" s="293">
        <f>SUM('Entering 1'!K418:K419)</f>
        <v>2</v>
      </c>
      <c r="K290" s="293">
        <f>SUM('Entering 1'!L418:L419)</f>
        <v>0</v>
      </c>
      <c r="L290" s="293">
        <f>SUM('Entering 1'!M418:M419)</f>
        <v>0</v>
      </c>
      <c r="M290" s="293">
        <f>SUM('Entering 1'!N418:N419)</f>
        <v>0</v>
      </c>
      <c r="N290" s="293">
        <f>SUM('Entering 1'!O418:O419)</f>
        <v>0</v>
      </c>
      <c r="O290" s="293">
        <f>SUM('Entering 1'!P418:P419)</f>
        <v>0</v>
      </c>
      <c r="P290" s="293">
        <f>SUM('Entering 1'!Q418:Q419)</f>
        <v>0</v>
      </c>
      <c r="Q290" s="293">
        <f>SUM('Entering 1'!R418:R419)</f>
        <v>0</v>
      </c>
      <c r="R290" s="293">
        <f>SUM('Entering 1'!S418:S419)</f>
        <v>0</v>
      </c>
      <c r="S290" s="73">
        <f t="shared" si="81"/>
        <v>6</v>
      </c>
      <c r="T290" s="293"/>
      <c r="U290" s="293"/>
      <c r="V290" s="293"/>
      <c r="W290" s="293"/>
      <c r="X290" s="293"/>
      <c r="Y290" s="293"/>
    </row>
    <row r="291" spans="1:25" ht="12" customHeight="1">
      <c r="A291" s="352"/>
      <c r="B291" s="65" t="s">
        <v>168</v>
      </c>
      <c r="C291" s="85">
        <f>('Entering 1'!D418)+('Entering 1'!D419*2)</f>
        <v>0</v>
      </c>
      <c r="D291" s="293">
        <f>('Entering 1'!E418)+('Entering 1'!E419*2)</f>
        <v>1</v>
      </c>
      <c r="E291" s="293">
        <f>('Entering 1'!F418)+('Entering 1'!F419*2)</f>
        <v>2</v>
      </c>
      <c r="F291" s="293">
        <f>('Entering 1'!G418)+('Entering 1'!G419*2)</f>
        <v>0</v>
      </c>
      <c r="G291" s="293">
        <f>('Entering 1'!H418)+('Entering 1'!H419*2)</f>
        <v>1</v>
      </c>
      <c r="H291" s="293">
        <f>('Entering 1'!I418)+('Entering 1'!I419*2)</f>
        <v>0</v>
      </c>
      <c r="I291" s="293">
        <f>('Entering 1'!J418)+('Entering 1'!J419*2)</f>
        <v>0</v>
      </c>
      <c r="J291" s="293">
        <f>('Entering 1'!K418)+('Entering 1'!K419*2)</f>
        <v>2</v>
      </c>
      <c r="K291" s="293">
        <f>('Entering 1'!L418)+('Entering 1'!L419*2)</f>
        <v>0</v>
      </c>
      <c r="L291" s="293">
        <f>('Entering 1'!M418)+('Entering 1'!M419*2)</f>
        <v>0</v>
      </c>
      <c r="M291" s="293">
        <f>('Entering 1'!N418)+('Entering 1'!N419*2)</f>
        <v>0</v>
      </c>
      <c r="N291" s="293">
        <f>('Entering 1'!O418)+('Entering 1'!O419*2)</f>
        <v>0</v>
      </c>
      <c r="O291" s="293">
        <f>('Entering 1'!P418)+('Entering 1'!P419*2)</f>
        <v>0</v>
      </c>
      <c r="P291" s="293">
        <f>('Entering 1'!Q418)+('Entering 1'!Q419*2)</f>
        <v>0</v>
      </c>
      <c r="Q291" s="293">
        <f>('Entering 1'!R418)+('Entering 1'!R419*2)</f>
        <v>0</v>
      </c>
      <c r="R291" s="293">
        <f>('Entering 1'!S418)+('Entering 1'!S419*2)</f>
        <v>0</v>
      </c>
      <c r="S291" s="73">
        <f t="shared" si="81"/>
        <v>6</v>
      </c>
      <c r="T291" s="293"/>
      <c r="U291" s="293"/>
      <c r="V291" s="293"/>
      <c r="W291" s="293"/>
      <c r="X291" s="293"/>
      <c r="Y291" s="293"/>
    </row>
    <row r="292" spans="1:25" ht="12" customHeight="1">
      <c r="A292" s="352"/>
      <c r="B292" s="86" t="s">
        <v>7</v>
      </c>
      <c r="C292" s="87">
        <f>'Entering 1'!D420</f>
        <v>293</v>
      </c>
      <c r="D292" s="88">
        <f>'Entering 1'!E420</f>
        <v>319</v>
      </c>
      <c r="E292" s="88">
        <f>'Entering 1'!F420</f>
        <v>253</v>
      </c>
      <c r="F292" s="88">
        <f>'Entering 1'!G420</f>
        <v>202</v>
      </c>
      <c r="G292" s="88">
        <f>'Entering 1'!H420</f>
        <v>60</v>
      </c>
      <c r="H292" s="88">
        <f>'Entering 1'!I420</f>
        <v>118</v>
      </c>
      <c r="I292" s="88">
        <f>'Entering 1'!J420</f>
        <v>122</v>
      </c>
      <c r="J292" s="88">
        <f>'Entering 1'!K420</f>
        <v>110</v>
      </c>
      <c r="K292" s="88">
        <f>'Entering 1'!L420</f>
        <v>91</v>
      </c>
      <c r="L292" s="88">
        <f>'Entering 1'!M420</f>
        <v>75</v>
      </c>
      <c r="M292" s="88">
        <f>'Entering 1'!N420</f>
        <v>103</v>
      </c>
      <c r="N292" s="88">
        <f>'Entering 1'!O420</f>
        <v>25</v>
      </c>
      <c r="O292" s="88">
        <f>'Entering 1'!P420</f>
        <v>63</v>
      </c>
      <c r="P292" s="88">
        <f>'Entering 1'!Q420</f>
        <v>19</v>
      </c>
      <c r="Q292" s="88">
        <f>'Entering 1'!R420</f>
        <v>12</v>
      </c>
      <c r="R292" s="88">
        <f>'Entering 1'!S420</f>
        <v>10</v>
      </c>
      <c r="S292" s="75">
        <f t="shared" si="81"/>
        <v>1875</v>
      </c>
      <c r="T292" s="293"/>
      <c r="U292" s="293"/>
      <c r="V292" s="293"/>
      <c r="W292" s="293"/>
      <c r="X292" s="293"/>
      <c r="Y292" s="293"/>
    </row>
    <row r="293" spans="1:25" ht="12" customHeight="1">
      <c r="A293" s="352"/>
      <c r="B293" s="86" t="s">
        <v>169</v>
      </c>
      <c r="C293" s="87">
        <f>'Carpool Breakdown Entering'!C236</f>
        <v>12</v>
      </c>
      <c r="D293" s="88">
        <f>'Carpool Breakdown Entering'!D236</f>
        <v>26</v>
      </c>
      <c r="E293" s="88">
        <f>'Carpool Breakdown Entering'!E236</f>
        <v>6</v>
      </c>
      <c r="F293" s="88">
        <f>'Carpool Breakdown Entering'!F236</f>
        <v>44</v>
      </c>
      <c r="G293" s="88">
        <f>'Carpool Breakdown Entering'!G236</f>
        <v>24</v>
      </c>
      <c r="H293" s="88">
        <f>'Carpool Breakdown Entering'!H236</f>
        <v>25</v>
      </c>
      <c r="I293" s="88">
        <f>'Carpool Breakdown Entering'!I236</f>
        <v>40</v>
      </c>
      <c r="J293" s="88">
        <f>'Carpool Breakdown Entering'!J236</f>
        <v>36</v>
      </c>
      <c r="K293" s="88">
        <f>'Carpool Breakdown Entering'!K236</f>
        <v>26</v>
      </c>
      <c r="L293" s="88">
        <f>'Carpool Breakdown Entering'!L236</f>
        <v>25</v>
      </c>
      <c r="M293" s="88">
        <f>'Carpool Breakdown Entering'!M236</f>
        <v>24</v>
      </c>
      <c r="N293" s="88">
        <f>'Carpool Breakdown Entering'!N236</f>
        <v>2</v>
      </c>
      <c r="O293" s="88">
        <f>'Carpool Breakdown Entering'!O236</f>
        <v>8</v>
      </c>
      <c r="P293" s="88">
        <f>'Carpool Breakdown Entering'!P236</f>
        <v>1</v>
      </c>
      <c r="Q293" s="88">
        <f>'Carpool Breakdown Entering'!Q236</f>
        <v>6</v>
      </c>
      <c r="R293" s="88">
        <f>'Carpool Breakdown Entering'!R236</f>
        <v>4</v>
      </c>
      <c r="S293" s="75">
        <f t="shared" si="81"/>
        <v>309</v>
      </c>
      <c r="T293" s="293"/>
      <c r="U293" s="293"/>
      <c r="V293" s="293"/>
      <c r="W293" s="293"/>
      <c r="X293" s="293"/>
      <c r="Y293" s="293"/>
    </row>
    <row r="294" spans="1:25" ht="12" customHeight="1">
      <c r="A294" s="352"/>
      <c r="B294" s="86" t="s">
        <v>35</v>
      </c>
      <c r="C294" s="87">
        <f>'Carpool Breakdown Entering'!C237</f>
        <v>16</v>
      </c>
      <c r="D294" s="88">
        <f>'Carpool Breakdown Entering'!D237</f>
        <v>44</v>
      </c>
      <c r="E294" s="88">
        <f>'Carpool Breakdown Entering'!E237</f>
        <v>0</v>
      </c>
      <c r="F294" s="88">
        <f>'Carpool Breakdown Entering'!F237</f>
        <v>72</v>
      </c>
      <c r="G294" s="88">
        <f>'Carpool Breakdown Entering'!G237</f>
        <v>41</v>
      </c>
      <c r="H294" s="88">
        <f>'Carpool Breakdown Entering'!H237</f>
        <v>47</v>
      </c>
      <c r="I294" s="88">
        <f>'Carpool Breakdown Entering'!I237</f>
        <v>67</v>
      </c>
      <c r="J294" s="88">
        <f>'Carpool Breakdown Entering'!J237</f>
        <v>60</v>
      </c>
      <c r="K294" s="88">
        <f>'Carpool Breakdown Entering'!K237</f>
        <v>40</v>
      </c>
      <c r="L294" s="88">
        <f>'Carpool Breakdown Entering'!L237</f>
        <v>38</v>
      </c>
      <c r="M294" s="88">
        <f>'Carpool Breakdown Entering'!M237</f>
        <v>34</v>
      </c>
      <c r="N294" s="88">
        <f>'Carpool Breakdown Entering'!N237</f>
        <v>0</v>
      </c>
      <c r="O294" s="88">
        <f>'Carpool Breakdown Entering'!O237</f>
        <v>4</v>
      </c>
      <c r="P294" s="88">
        <f>'Carpool Breakdown Entering'!P237</f>
        <v>0</v>
      </c>
      <c r="Q294" s="88">
        <f>'Carpool Breakdown Entering'!Q237</f>
        <v>2</v>
      </c>
      <c r="R294" s="88">
        <f>'Carpool Breakdown Entering'!R237</f>
        <v>2</v>
      </c>
      <c r="S294" s="75">
        <f t="shared" si="81"/>
        <v>467</v>
      </c>
      <c r="T294" s="293"/>
      <c r="U294" s="293"/>
      <c r="V294" s="293"/>
      <c r="W294" s="293"/>
      <c r="X294" s="293"/>
      <c r="Y294" s="293"/>
    </row>
    <row r="295" spans="1:25" ht="12" customHeight="1">
      <c r="A295" s="352"/>
      <c r="B295" s="86" t="s">
        <v>170</v>
      </c>
      <c r="C295" s="87">
        <f t="shared" ref="C295:R295" si="87">SUM(C292:C293)</f>
        <v>305</v>
      </c>
      <c r="D295" s="88">
        <f t="shared" si="87"/>
        <v>345</v>
      </c>
      <c r="E295" s="88">
        <f t="shared" si="87"/>
        <v>259</v>
      </c>
      <c r="F295" s="88">
        <f t="shared" si="87"/>
        <v>246</v>
      </c>
      <c r="G295" s="88">
        <f t="shared" si="87"/>
        <v>84</v>
      </c>
      <c r="H295" s="88">
        <f t="shared" si="87"/>
        <v>143</v>
      </c>
      <c r="I295" s="88">
        <f t="shared" si="87"/>
        <v>162</v>
      </c>
      <c r="J295" s="88">
        <f t="shared" si="87"/>
        <v>146</v>
      </c>
      <c r="K295" s="88">
        <f t="shared" si="87"/>
        <v>117</v>
      </c>
      <c r="L295" s="88">
        <f t="shared" si="87"/>
        <v>100</v>
      </c>
      <c r="M295" s="88">
        <f t="shared" si="87"/>
        <v>127</v>
      </c>
      <c r="N295" s="88">
        <f t="shared" si="87"/>
        <v>27</v>
      </c>
      <c r="O295" s="88">
        <f t="shared" si="87"/>
        <v>71</v>
      </c>
      <c r="P295" s="88">
        <f t="shared" si="87"/>
        <v>20</v>
      </c>
      <c r="Q295" s="88">
        <f t="shared" si="87"/>
        <v>18</v>
      </c>
      <c r="R295" s="88">
        <f t="shared" si="87"/>
        <v>14</v>
      </c>
      <c r="S295" s="75">
        <f t="shared" si="81"/>
        <v>2184</v>
      </c>
      <c r="T295" s="293"/>
      <c r="U295" s="293"/>
      <c r="V295" s="293"/>
      <c r="W295" s="293"/>
      <c r="X295" s="293"/>
      <c r="Y295" s="293"/>
    </row>
    <row r="296" spans="1:25" ht="12" customHeight="1">
      <c r="A296" s="352"/>
      <c r="B296" s="86" t="s">
        <v>171</v>
      </c>
      <c r="C296" s="87">
        <f t="shared" ref="C296:R296" si="88">SUM(C292,C294)</f>
        <v>309</v>
      </c>
      <c r="D296" s="88">
        <f t="shared" si="88"/>
        <v>363</v>
      </c>
      <c r="E296" s="88">
        <f t="shared" si="88"/>
        <v>253</v>
      </c>
      <c r="F296" s="88">
        <f t="shared" si="88"/>
        <v>274</v>
      </c>
      <c r="G296" s="88">
        <f t="shared" si="88"/>
        <v>101</v>
      </c>
      <c r="H296" s="88">
        <f t="shared" si="88"/>
        <v>165</v>
      </c>
      <c r="I296" s="88">
        <f t="shared" si="88"/>
        <v>189</v>
      </c>
      <c r="J296" s="88">
        <f t="shared" si="88"/>
        <v>170</v>
      </c>
      <c r="K296" s="88">
        <f t="shared" si="88"/>
        <v>131</v>
      </c>
      <c r="L296" s="88">
        <f t="shared" si="88"/>
        <v>113</v>
      </c>
      <c r="M296" s="88">
        <f t="shared" si="88"/>
        <v>137</v>
      </c>
      <c r="N296" s="88">
        <f t="shared" si="88"/>
        <v>25</v>
      </c>
      <c r="O296" s="88">
        <f t="shared" si="88"/>
        <v>67</v>
      </c>
      <c r="P296" s="88">
        <f t="shared" si="88"/>
        <v>19</v>
      </c>
      <c r="Q296" s="88">
        <f t="shared" si="88"/>
        <v>14</v>
      </c>
      <c r="R296" s="104">
        <f t="shared" si="88"/>
        <v>12</v>
      </c>
      <c r="S296" s="75">
        <f t="shared" si="81"/>
        <v>2342</v>
      </c>
      <c r="T296" s="293"/>
      <c r="U296" s="293"/>
      <c r="V296" s="293"/>
      <c r="W296" s="293"/>
      <c r="X296" s="293"/>
      <c r="Y296" s="293"/>
    </row>
    <row r="297" spans="1:25" ht="12" customHeight="1">
      <c r="A297" s="352"/>
      <c r="B297" s="65" t="s">
        <v>172</v>
      </c>
      <c r="C297" s="85"/>
      <c r="D297" s="293"/>
      <c r="E297" s="293"/>
      <c r="F297" s="293"/>
      <c r="G297" s="293"/>
      <c r="H297" s="293"/>
      <c r="I297" s="293"/>
      <c r="J297" s="293"/>
      <c r="K297" s="293"/>
      <c r="L297" s="293"/>
      <c r="M297" s="293"/>
      <c r="N297" s="293"/>
      <c r="O297" s="293"/>
      <c r="P297" s="293"/>
      <c r="Q297" s="293"/>
      <c r="R297" s="293"/>
      <c r="S297" s="73"/>
      <c r="T297" s="293"/>
      <c r="U297" s="293"/>
      <c r="V297" s="293"/>
      <c r="W297" s="293"/>
      <c r="X297" s="293"/>
      <c r="Y297" s="293"/>
    </row>
    <row r="298" spans="1:25" ht="12" customHeight="1">
      <c r="A298" s="352"/>
      <c r="B298" s="65" t="s">
        <v>173</v>
      </c>
      <c r="C298" s="85"/>
      <c r="D298" s="293"/>
      <c r="E298" s="293"/>
      <c r="F298" s="293"/>
      <c r="G298" s="293"/>
      <c r="H298" s="293"/>
      <c r="I298" s="293"/>
      <c r="J298" s="293"/>
      <c r="K298" s="293"/>
      <c r="L298" s="293"/>
      <c r="M298" s="293"/>
      <c r="N298" s="293"/>
      <c r="O298" s="293"/>
      <c r="P298" s="293"/>
      <c r="Q298" s="293"/>
      <c r="R298" s="293"/>
      <c r="S298" s="73"/>
      <c r="T298" s="293"/>
      <c r="U298" s="293"/>
      <c r="V298" s="293"/>
      <c r="W298" s="293"/>
      <c r="X298" s="293"/>
      <c r="Y298" s="293"/>
    </row>
    <row r="299" spans="1:25" ht="12" customHeight="1">
      <c r="A299" s="352"/>
      <c r="B299" s="86" t="s">
        <v>174</v>
      </c>
      <c r="C299" s="87"/>
      <c r="D299" s="88"/>
      <c r="E299" s="88"/>
      <c r="F299" s="88"/>
      <c r="G299" s="88"/>
      <c r="H299" s="88"/>
      <c r="I299" s="88"/>
      <c r="J299" s="88"/>
      <c r="K299" s="88"/>
      <c r="L299" s="88"/>
      <c r="M299" s="88"/>
      <c r="N299" s="88"/>
      <c r="O299" s="88"/>
      <c r="P299" s="88"/>
      <c r="Q299" s="88"/>
      <c r="R299" s="88"/>
      <c r="S299" s="75">
        <f t="shared" si="81"/>
        <v>0</v>
      </c>
      <c r="T299" s="293"/>
      <c r="U299" s="293"/>
      <c r="V299" s="293"/>
      <c r="W299" s="293"/>
      <c r="X299" s="293"/>
      <c r="Y299" s="293"/>
    </row>
    <row r="300" spans="1:25" ht="12" customHeight="1">
      <c r="A300" s="352"/>
      <c r="B300" s="86" t="s">
        <v>175</v>
      </c>
      <c r="C300" s="87"/>
      <c r="D300" s="88"/>
      <c r="E300" s="88"/>
      <c r="F300" s="88"/>
      <c r="G300" s="88"/>
      <c r="H300" s="88"/>
      <c r="I300" s="88"/>
      <c r="J300" s="88"/>
      <c r="K300" s="88"/>
      <c r="L300" s="88"/>
      <c r="M300" s="88"/>
      <c r="N300" s="88"/>
      <c r="O300" s="88"/>
      <c r="P300" s="88"/>
      <c r="Q300" s="88"/>
      <c r="R300" s="88"/>
      <c r="S300" s="75">
        <f t="shared" si="81"/>
        <v>0</v>
      </c>
      <c r="T300" s="293"/>
      <c r="U300" s="293"/>
      <c r="V300" s="293"/>
      <c r="W300" s="293"/>
      <c r="X300" s="293"/>
      <c r="Y300" s="293"/>
    </row>
    <row r="301" spans="1:25" ht="12" customHeight="1">
      <c r="A301" s="352"/>
      <c r="B301" s="65" t="s">
        <v>176</v>
      </c>
      <c r="C301" s="85">
        <f>SUM('Buses Arriving'!C124)</f>
        <v>4</v>
      </c>
      <c r="D301" s="293">
        <f>SUM('Buses Arriving'!D124)</f>
        <v>4</v>
      </c>
      <c r="E301" s="293">
        <f>SUM('Buses Arriving'!E124)</f>
        <v>6</v>
      </c>
      <c r="F301" s="293">
        <f>SUM('Buses Arriving'!F124)</f>
        <v>6</v>
      </c>
      <c r="G301" s="293">
        <f>SUM('Buses Arriving'!G124)</f>
        <v>6</v>
      </c>
      <c r="H301" s="293">
        <f>SUM('Buses Arriving'!H124)</f>
        <v>6</v>
      </c>
      <c r="I301" s="293">
        <f>SUM('Buses Arriving'!I124)</f>
        <v>6</v>
      </c>
      <c r="J301" s="293">
        <f>SUM('Buses Arriving'!J124)</f>
        <v>6</v>
      </c>
      <c r="K301" s="293">
        <f>SUM('Buses Arriving'!K124)</f>
        <v>6</v>
      </c>
      <c r="L301" s="293">
        <f>SUM('Buses Arriving'!L124)</f>
        <v>6</v>
      </c>
      <c r="M301" s="293">
        <f>SUM('Buses Arriving'!M124)</f>
        <v>6</v>
      </c>
      <c r="N301" s="293">
        <f>SUM('Buses Arriving'!N124)</f>
        <v>6</v>
      </c>
      <c r="O301" s="293">
        <f>SUM('Buses Arriving'!O124)</f>
        <v>6</v>
      </c>
      <c r="P301" s="293">
        <f>SUM('Buses Arriving'!P124)</f>
        <v>4</v>
      </c>
      <c r="Q301" s="293">
        <f>SUM('Buses Arriving'!Q124)</f>
        <v>4</v>
      </c>
      <c r="R301" s="293">
        <f>SUM('Buses Arriving'!R124)</f>
        <v>4</v>
      </c>
      <c r="S301" s="73">
        <f t="shared" si="81"/>
        <v>86</v>
      </c>
      <c r="T301" s="293"/>
      <c r="U301" s="293"/>
      <c r="V301" s="293"/>
      <c r="W301" s="293"/>
      <c r="X301" s="293"/>
      <c r="Y301" s="293"/>
    </row>
    <row r="302" spans="1:25" ht="12" customHeight="1">
      <c r="A302" s="352"/>
      <c r="B302" s="65" t="s">
        <v>177</v>
      </c>
      <c r="C302" s="89">
        <f>SUM('By Bus Stop Arriving'!D124,'By Bus Stop Arriving'!D140,'By Bus Stop Arriving'!D164)</f>
        <v>4</v>
      </c>
      <c r="D302" s="35">
        <f>SUM('By Bus Stop Arriving'!E124,'By Bus Stop Arriving'!E140,'By Bus Stop Arriving'!E164)</f>
        <v>4</v>
      </c>
      <c r="E302" s="35">
        <f>SUM('By Bus Stop Arriving'!F124,'By Bus Stop Arriving'!F140,'By Bus Stop Arriving'!F164)</f>
        <v>8</v>
      </c>
      <c r="F302" s="35">
        <f>SUM('By Bus Stop Arriving'!G124,'By Bus Stop Arriving'!G140,'By Bus Stop Arriving'!G164)</f>
        <v>3</v>
      </c>
      <c r="G302" s="35">
        <f>SUM('By Bus Stop Arriving'!H124,'By Bus Stop Arriving'!H140,'By Bus Stop Arriving'!H164)</f>
        <v>5</v>
      </c>
      <c r="H302" s="35">
        <f>SUM('By Bus Stop Arriving'!I124,'By Bus Stop Arriving'!I140,'By Bus Stop Arriving'!I164)</f>
        <v>5</v>
      </c>
      <c r="I302" s="35">
        <f>SUM('By Bus Stop Arriving'!J124,'By Bus Stop Arriving'!J140,'By Bus Stop Arriving'!J164)</f>
        <v>6</v>
      </c>
      <c r="J302" s="35">
        <f>SUM('By Bus Stop Arriving'!K124,'By Bus Stop Arriving'!K140,'By Bus Stop Arriving'!K164)</f>
        <v>8</v>
      </c>
      <c r="K302" s="35">
        <f>SUM('By Bus Stop Arriving'!L124,'By Bus Stop Arriving'!L140,'By Bus Stop Arriving'!L164)</f>
        <v>9</v>
      </c>
      <c r="L302" s="35">
        <f>SUM('By Bus Stop Arriving'!M124,'By Bus Stop Arriving'!M140,'By Bus Stop Arriving'!M164)</f>
        <v>3</v>
      </c>
      <c r="M302" s="35">
        <f>SUM('By Bus Stop Arriving'!N124,'By Bus Stop Arriving'!N140,'By Bus Stop Arriving'!N164)</f>
        <v>12</v>
      </c>
      <c r="N302" s="35">
        <f>SUM('By Bus Stop Arriving'!O124,'By Bus Stop Arriving'!O140,'By Bus Stop Arriving'!O164)</f>
        <v>4</v>
      </c>
      <c r="O302" s="35">
        <f>SUM('By Bus Stop Arriving'!P124,'By Bus Stop Arriving'!P140,'By Bus Stop Arriving'!P164)</f>
        <v>1</v>
      </c>
      <c r="P302" s="35">
        <f>SUM('By Bus Stop Arriving'!Q124,'By Bus Stop Arriving'!Q140,'By Bus Stop Arriving'!Q164)</f>
        <v>3</v>
      </c>
      <c r="Q302" s="35">
        <f>SUM('By Bus Stop Arriving'!R124,'By Bus Stop Arriving'!R140,'By Bus Stop Arriving'!R164)</f>
        <v>1</v>
      </c>
      <c r="R302" s="35">
        <f>SUM('By Bus Stop Arriving'!S124,'By Bus Stop Arriving'!S140,'By Bus Stop Arriving'!S164)</f>
        <v>2</v>
      </c>
      <c r="S302" s="90">
        <f t="shared" si="81"/>
        <v>78</v>
      </c>
      <c r="T302" s="293"/>
      <c r="U302" s="293"/>
      <c r="V302" s="293"/>
      <c r="W302" s="293"/>
      <c r="X302" s="293"/>
      <c r="Y302" s="293"/>
    </row>
    <row r="303" spans="1:25" ht="12" customHeight="1">
      <c r="A303" s="352"/>
      <c r="B303" s="8" t="s">
        <v>3</v>
      </c>
      <c r="C303" s="91">
        <f t="shared" ref="C303:R303" si="89">SUM(C288,C290,C295,C297,C299,C301)</f>
        <v>310</v>
      </c>
      <c r="D303" s="92">
        <f t="shared" si="89"/>
        <v>353</v>
      </c>
      <c r="E303" s="92">
        <f t="shared" si="89"/>
        <v>269</v>
      </c>
      <c r="F303" s="92">
        <f t="shared" si="89"/>
        <v>257</v>
      </c>
      <c r="G303" s="92">
        <f t="shared" si="89"/>
        <v>93</v>
      </c>
      <c r="H303" s="92">
        <f t="shared" si="89"/>
        <v>150</v>
      </c>
      <c r="I303" s="92">
        <f t="shared" si="89"/>
        <v>168</v>
      </c>
      <c r="J303" s="92">
        <f t="shared" si="89"/>
        <v>154</v>
      </c>
      <c r="K303" s="92">
        <f t="shared" si="89"/>
        <v>126</v>
      </c>
      <c r="L303" s="92">
        <f t="shared" si="89"/>
        <v>106</v>
      </c>
      <c r="M303" s="92">
        <f t="shared" si="89"/>
        <v>133</v>
      </c>
      <c r="N303" s="92">
        <f t="shared" si="89"/>
        <v>33</v>
      </c>
      <c r="O303" s="92">
        <f t="shared" si="89"/>
        <v>77</v>
      </c>
      <c r="P303" s="92">
        <f t="shared" si="89"/>
        <v>24</v>
      </c>
      <c r="Q303" s="92">
        <f t="shared" si="89"/>
        <v>22</v>
      </c>
      <c r="R303" s="92">
        <f t="shared" si="89"/>
        <v>18</v>
      </c>
      <c r="S303" s="9">
        <f t="shared" si="81"/>
        <v>2293</v>
      </c>
      <c r="T303" s="293"/>
      <c r="U303" s="293"/>
      <c r="V303" s="293"/>
      <c r="W303" s="293"/>
      <c r="X303" s="293"/>
      <c r="Y303" s="293"/>
    </row>
    <row r="304" spans="1:25" ht="12" customHeight="1">
      <c r="A304" s="352"/>
      <c r="B304" s="10" t="s">
        <v>178</v>
      </c>
      <c r="C304" s="93">
        <f t="shared" ref="C304:R304" si="90">SUM(C287,C289,C291,C296,C298,C300,C302)</f>
        <v>317</v>
      </c>
      <c r="D304" s="94">
        <f t="shared" si="90"/>
        <v>387</v>
      </c>
      <c r="E304" s="94">
        <f t="shared" si="90"/>
        <v>269</v>
      </c>
      <c r="F304" s="94">
        <f t="shared" si="90"/>
        <v>284</v>
      </c>
      <c r="G304" s="94">
        <f t="shared" si="90"/>
        <v>111</v>
      </c>
      <c r="H304" s="94">
        <f t="shared" si="90"/>
        <v>174</v>
      </c>
      <c r="I304" s="94">
        <f t="shared" si="90"/>
        <v>196</v>
      </c>
      <c r="J304" s="94">
        <f t="shared" si="90"/>
        <v>180</v>
      </c>
      <c r="K304" s="94">
        <f t="shared" si="90"/>
        <v>144</v>
      </c>
      <c r="L304" s="94">
        <f t="shared" si="90"/>
        <v>117</v>
      </c>
      <c r="M304" s="94">
        <f t="shared" si="90"/>
        <v>152</v>
      </c>
      <c r="N304" s="94">
        <f t="shared" si="90"/>
        <v>30</v>
      </c>
      <c r="O304" s="94">
        <f t="shared" si="90"/>
        <v>76</v>
      </c>
      <c r="P304" s="94">
        <f t="shared" si="90"/>
        <v>23</v>
      </c>
      <c r="Q304" s="94">
        <f t="shared" si="90"/>
        <v>21</v>
      </c>
      <c r="R304" s="94">
        <f t="shared" si="90"/>
        <v>17</v>
      </c>
      <c r="S304" s="11">
        <f t="shared" si="81"/>
        <v>2498</v>
      </c>
      <c r="T304" s="293"/>
      <c r="U304" s="293"/>
      <c r="V304" s="293"/>
      <c r="W304" s="293"/>
      <c r="X304" s="293"/>
      <c r="Y304" s="293"/>
    </row>
    <row r="305" spans="1:25" ht="12" customHeight="1">
      <c r="A305" s="352"/>
      <c r="B305" s="65" t="s">
        <v>179</v>
      </c>
      <c r="C305" s="85">
        <f>SUM('Entering 1'!D433:D436)</f>
        <v>2</v>
      </c>
      <c r="D305" s="293">
        <f>SUM('Entering 1'!E433:E436)</f>
        <v>3</v>
      </c>
      <c r="E305" s="293">
        <f>SUM('Entering 1'!F433:F436)</f>
        <v>9</v>
      </c>
      <c r="F305" s="293">
        <f>SUM('Entering 1'!G433:G436)</f>
        <v>9</v>
      </c>
      <c r="G305" s="293">
        <f>SUM('Entering 1'!H433:H436)</f>
        <v>0</v>
      </c>
      <c r="H305" s="293">
        <f>SUM('Entering 1'!I433:I436)</f>
        <v>9</v>
      </c>
      <c r="I305" s="293">
        <f>SUM('Entering 1'!J433:J436)</f>
        <v>2</v>
      </c>
      <c r="J305" s="293">
        <f>SUM('Entering 1'!K433:K436)</f>
        <v>7</v>
      </c>
      <c r="K305" s="293">
        <f>SUM('Entering 1'!L433:L436)</f>
        <v>3</v>
      </c>
      <c r="L305" s="293">
        <f>SUM('Entering 1'!M433:M436)</f>
        <v>5</v>
      </c>
      <c r="M305" s="293">
        <f>SUM('Entering 1'!N433:N436)</f>
        <v>1</v>
      </c>
      <c r="N305" s="293">
        <f>SUM('Entering 1'!O433:O436)</f>
        <v>1</v>
      </c>
      <c r="O305" s="293">
        <f>SUM('Entering 1'!P433:P436)</f>
        <v>1</v>
      </c>
      <c r="P305" s="293">
        <f>SUM('Entering 1'!Q433:Q436)</f>
        <v>0</v>
      </c>
      <c r="Q305" s="293">
        <f>SUM('Entering 1'!R433:R436)</f>
        <v>0</v>
      </c>
      <c r="R305" s="293">
        <f>SUM('Entering 1'!S433:S436)</f>
        <v>1</v>
      </c>
      <c r="S305" s="73">
        <f t="shared" si="81"/>
        <v>53</v>
      </c>
      <c r="T305" s="293"/>
      <c r="U305" s="293"/>
      <c r="V305" s="293"/>
      <c r="W305" s="293"/>
      <c r="X305" s="293"/>
      <c r="Y305" s="293"/>
    </row>
    <row r="306" spans="1:25" ht="12" customHeight="1">
      <c r="A306" s="352"/>
      <c r="B306" s="65" t="s">
        <v>180</v>
      </c>
      <c r="C306" s="85">
        <f>('Entering 1'!D433)+('Entering 1'!D434*2)+('Entering 1'!D435*3)+('Entering 1'!D436*4)</f>
        <v>2</v>
      </c>
      <c r="D306" s="293">
        <f>('Entering 1'!E433)+('Entering 1'!E434*2)+('Entering 1'!E435*3)+('Entering 1'!E436*4)</f>
        <v>3</v>
      </c>
      <c r="E306" s="293">
        <f>('Entering 1'!F433)+('Entering 1'!F434*2)+('Entering 1'!F435*3)+('Entering 1'!F436*4)</f>
        <v>9</v>
      </c>
      <c r="F306" s="293">
        <f>('Entering 1'!G433)+('Entering 1'!G434*2)+('Entering 1'!G435*3)+('Entering 1'!G436*4)</f>
        <v>9</v>
      </c>
      <c r="G306" s="293">
        <f>('Entering 1'!H433)+('Entering 1'!H434*2)+('Entering 1'!H435*3)+('Entering 1'!H436*4)</f>
        <v>0</v>
      </c>
      <c r="H306" s="293">
        <f>('Entering 1'!I433)+('Entering 1'!I434*2)+('Entering 1'!I435*3)+('Entering 1'!I436*4)</f>
        <v>9</v>
      </c>
      <c r="I306" s="293">
        <f>('Entering 1'!J433)+('Entering 1'!J434*2)+('Entering 1'!J435*3)+('Entering 1'!J436*4)</f>
        <v>2</v>
      </c>
      <c r="J306" s="293">
        <f>('Entering 1'!K433)+('Entering 1'!K434*2)+('Entering 1'!K435*3)+('Entering 1'!K436*4)</f>
        <v>7</v>
      </c>
      <c r="K306" s="293">
        <f>('Entering 1'!L433)+('Entering 1'!L434*2)+('Entering 1'!L435*3)+('Entering 1'!L436*4)</f>
        <v>3</v>
      </c>
      <c r="L306" s="293">
        <f>('Entering 1'!M433)+('Entering 1'!M434*2)+('Entering 1'!M435*3)+('Entering 1'!M436*4)</f>
        <v>5</v>
      </c>
      <c r="M306" s="293">
        <f>('Entering 1'!N433)+('Entering 1'!N434*2)+('Entering 1'!N435*3)+('Entering 1'!N436*4)</f>
        <v>1</v>
      </c>
      <c r="N306" s="293">
        <f>('Entering 1'!O433)+('Entering 1'!O434*2)+('Entering 1'!O435*3)+('Entering 1'!O436*4)</f>
        <v>1</v>
      </c>
      <c r="O306" s="293">
        <f>('Entering 1'!P433)+('Entering 1'!P434*2)+('Entering 1'!P435*3)+('Entering 1'!P436*4)</f>
        <v>1</v>
      </c>
      <c r="P306" s="293">
        <f>('Entering 1'!Q433)+('Entering 1'!Q434*2)+('Entering 1'!Q435*3)+('Entering 1'!Q436*4)</f>
        <v>0</v>
      </c>
      <c r="Q306" s="293">
        <f>('Entering 1'!R433)+('Entering 1'!R434*2)+('Entering 1'!R435*3)+('Entering 1'!R436*4)</f>
        <v>0</v>
      </c>
      <c r="R306" s="293">
        <f>('Entering 1'!S433)+('Entering 1'!S434*2)+('Entering 1'!S435*3)+('Entering 1'!S436*4)</f>
        <v>1</v>
      </c>
      <c r="S306" s="73">
        <f t="shared" si="81"/>
        <v>53</v>
      </c>
      <c r="T306" s="293"/>
      <c r="U306" s="293"/>
      <c r="V306" s="293"/>
      <c r="W306" s="293"/>
      <c r="X306" s="293"/>
      <c r="Y306" s="293"/>
    </row>
    <row r="307" spans="1:25" ht="12" customHeight="1">
      <c r="A307" s="352"/>
      <c r="B307" s="86" t="s">
        <v>181</v>
      </c>
      <c r="C307" s="87">
        <f>SUM('Entering 1'!D441:D444)</f>
        <v>2</v>
      </c>
      <c r="D307" s="88">
        <f>SUM('Entering 1'!E441:E444)</f>
        <v>3</v>
      </c>
      <c r="E307" s="88">
        <f>SUM('Entering 1'!F441:F444)</f>
        <v>3</v>
      </c>
      <c r="F307" s="88">
        <f>SUM('Entering 1'!G441:G444)</f>
        <v>1</v>
      </c>
      <c r="G307" s="88">
        <f>SUM('Entering 1'!H441:H444)</f>
        <v>0</v>
      </c>
      <c r="H307" s="88">
        <f>SUM('Entering 1'!I441:I444)</f>
        <v>1</v>
      </c>
      <c r="I307" s="88">
        <f>SUM('Entering 1'!J441:J444)</f>
        <v>1</v>
      </c>
      <c r="J307" s="88">
        <f>SUM('Entering 1'!K441:K444)</f>
        <v>2</v>
      </c>
      <c r="K307" s="88">
        <f>SUM('Entering 1'!L441:L444)</f>
        <v>2</v>
      </c>
      <c r="L307" s="88">
        <f>SUM('Entering 1'!M441:M444)</f>
        <v>1</v>
      </c>
      <c r="M307" s="88">
        <f>SUM('Entering 1'!N441:N444)</f>
        <v>0</v>
      </c>
      <c r="N307" s="88">
        <f>SUM('Entering 1'!O441:O444)</f>
        <v>0</v>
      </c>
      <c r="O307" s="88">
        <f>SUM('Entering 1'!P441:P444)</f>
        <v>1</v>
      </c>
      <c r="P307" s="88">
        <f>SUM('Entering 1'!Q441:Q444)</f>
        <v>0</v>
      </c>
      <c r="Q307" s="88">
        <f>SUM('Entering 1'!R441:R444)</f>
        <v>1</v>
      </c>
      <c r="R307" s="88">
        <f>SUM('Entering 1'!S441:S444)</f>
        <v>1</v>
      </c>
      <c r="S307" s="75">
        <f t="shared" si="81"/>
        <v>19</v>
      </c>
      <c r="T307" s="293"/>
      <c r="U307" s="293"/>
      <c r="V307" s="293"/>
      <c r="W307" s="293"/>
      <c r="X307" s="293"/>
      <c r="Y307" s="293"/>
    </row>
    <row r="308" spans="1:25" ht="12" customHeight="1">
      <c r="A308" s="352"/>
      <c r="B308" s="86" t="s">
        <v>182</v>
      </c>
      <c r="C308" s="87">
        <f>('Entering 1'!D441)+('Entering 1'!D442*2)+('Entering 1'!D443*3)+('Entering 1'!D444*4)</f>
        <v>2</v>
      </c>
      <c r="D308" s="88">
        <f>('Entering 1'!E441)+('Entering 1'!E442*2)+('Entering 1'!E443*3)+('Entering 1'!E444*4)</f>
        <v>3</v>
      </c>
      <c r="E308" s="88">
        <f>('Entering 1'!F441)+('Entering 1'!F442*2)+('Entering 1'!F443*3)+('Entering 1'!F444*4)</f>
        <v>3</v>
      </c>
      <c r="F308" s="88">
        <f>('Entering 1'!G441)+('Entering 1'!G442*2)+('Entering 1'!G443*3)+('Entering 1'!G444*4)</f>
        <v>1</v>
      </c>
      <c r="G308" s="88">
        <f>('Entering 1'!H441)+('Entering 1'!H442*2)+('Entering 1'!H443*3)+('Entering 1'!H444*4)</f>
        <v>0</v>
      </c>
      <c r="H308" s="88">
        <f>('Entering 1'!I441)+('Entering 1'!I442*2)+('Entering 1'!I443*3)+('Entering 1'!I444*4)</f>
        <v>1</v>
      </c>
      <c r="I308" s="88">
        <f>('Entering 1'!J441)+('Entering 1'!J442*2)+('Entering 1'!J443*3)+('Entering 1'!J444*4)</f>
        <v>1</v>
      </c>
      <c r="J308" s="88">
        <f>('Entering 1'!K441)+('Entering 1'!K442*2)+('Entering 1'!K443*3)+('Entering 1'!K444*4)</f>
        <v>2</v>
      </c>
      <c r="K308" s="88">
        <f>('Entering 1'!L441)+('Entering 1'!L442*2)+('Entering 1'!L443*3)+('Entering 1'!L444*4)</f>
        <v>2</v>
      </c>
      <c r="L308" s="88">
        <f>('Entering 1'!M441)+('Entering 1'!M442*2)+('Entering 1'!M443*3)+('Entering 1'!M444*4)</f>
        <v>1</v>
      </c>
      <c r="M308" s="88">
        <f>('Entering 1'!N441)+('Entering 1'!N442*2)+('Entering 1'!N443*3)+('Entering 1'!N444*4)</f>
        <v>0</v>
      </c>
      <c r="N308" s="88">
        <f>('Entering 1'!O441)+('Entering 1'!O442*2)+('Entering 1'!O443*3)+('Entering 1'!O444*4)</f>
        <v>0</v>
      </c>
      <c r="O308" s="88">
        <f>('Entering 1'!P441)+('Entering 1'!P442*2)+('Entering 1'!P443*3)+('Entering 1'!P444*4)</f>
        <v>1</v>
      </c>
      <c r="P308" s="88">
        <f>('Entering 1'!Q441)+('Entering 1'!Q442*2)+('Entering 1'!Q443*3)+('Entering 1'!Q444*4)</f>
        <v>0</v>
      </c>
      <c r="Q308" s="88">
        <f>('Entering 1'!R441)+('Entering 1'!R442*2)+('Entering 1'!R443*3)+('Entering 1'!R444*4)</f>
        <v>1</v>
      </c>
      <c r="R308" s="88">
        <f>('Entering 1'!S441)+('Entering 1'!S442*2)+('Entering 1'!S443*3)+('Entering 1'!S444*4)</f>
        <v>1</v>
      </c>
      <c r="S308" s="75">
        <f t="shared" si="81"/>
        <v>19</v>
      </c>
      <c r="T308" s="293"/>
      <c r="U308" s="293"/>
      <c r="V308" s="293"/>
      <c r="W308" s="293"/>
      <c r="X308" s="293"/>
      <c r="Y308" s="293"/>
    </row>
    <row r="309" spans="1:25" ht="12" customHeight="1">
      <c r="A309" s="352"/>
      <c r="B309" s="65" t="s">
        <v>183</v>
      </c>
      <c r="C309" s="85"/>
      <c r="D309" s="293"/>
      <c r="E309" s="293"/>
      <c r="F309" s="293"/>
      <c r="G309" s="293"/>
      <c r="H309" s="293"/>
      <c r="I309" s="293"/>
      <c r="J309" s="293"/>
      <c r="K309" s="293"/>
      <c r="L309" s="293"/>
      <c r="M309" s="293"/>
      <c r="N309" s="293"/>
      <c r="O309" s="293"/>
      <c r="P309" s="293"/>
      <c r="Q309" s="293"/>
      <c r="R309" s="293"/>
      <c r="S309" s="73">
        <f t="shared" si="81"/>
        <v>0</v>
      </c>
      <c r="T309" s="293"/>
      <c r="U309" s="293"/>
      <c r="V309" s="293"/>
      <c r="W309" s="293"/>
      <c r="X309" s="293"/>
      <c r="Y309" s="293"/>
    </row>
    <row r="310" spans="1:25" ht="12" customHeight="1">
      <c r="A310" s="352"/>
      <c r="B310" s="65" t="s">
        <v>184</v>
      </c>
      <c r="C310" s="85"/>
      <c r="D310" s="293"/>
      <c r="E310" s="293"/>
      <c r="F310" s="293"/>
      <c r="G310" s="293"/>
      <c r="H310" s="293"/>
      <c r="I310" s="293"/>
      <c r="J310" s="293"/>
      <c r="K310" s="293"/>
      <c r="L310" s="293"/>
      <c r="M310" s="293"/>
      <c r="N310" s="293"/>
      <c r="O310" s="293"/>
      <c r="P310" s="293"/>
      <c r="Q310" s="293"/>
      <c r="R310" s="293"/>
      <c r="S310" s="73">
        <f t="shared" si="81"/>
        <v>0</v>
      </c>
      <c r="T310" s="293"/>
      <c r="U310" s="293"/>
      <c r="V310" s="293"/>
      <c r="W310" s="293"/>
      <c r="X310" s="293"/>
      <c r="Y310" s="293"/>
    </row>
    <row r="311" spans="1:25" ht="12" customHeight="1">
      <c r="A311" s="352"/>
      <c r="B311" s="8" t="s">
        <v>18</v>
      </c>
      <c r="C311" s="91">
        <f t="shared" ref="C311:R311" si="91">SUM(C305,C307,C309)</f>
        <v>4</v>
      </c>
      <c r="D311" s="92">
        <f t="shared" si="91"/>
        <v>6</v>
      </c>
      <c r="E311" s="92">
        <f t="shared" si="91"/>
        <v>12</v>
      </c>
      <c r="F311" s="92">
        <f t="shared" si="91"/>
        <v>10</v>
      </c>
      <c r="G311" s="92">
        <f t="shared" si="91"/>
        <v>0</v>
      </c>
      <c r="H311" s="92">
        <f t="shared" si="91"/>
        <v>10</v>
      </c>
      <c r="I311" s="92">
        <f t="shared" si="91"/>
        <v>3</v>
      </c>
      <c r="J311" s="92">
        <f t="shared" si="91"/>
        <v>9</v>
      </c>
      <c r="K311" s="92">
        <f t="shared" si="91"/>
        <v>5</v>
      </c>
      <c r="L311" s="92">
        <f t="shared" si="91"/>
        <v>6</v>
      </c>
      <c r="M311" s="92">
        <f t="shared" si="91"/>
        <v>1</v>
      </c>
      <c r="N311" s="92">
        <f t="shared" si="91"/>
        <v>1</v>
      </c>
      <c r="O311" s="92">
        <f t="shared" si="91"/>
        <v>2</v>
      </c>
      <c r="P311" s="92">
        <f t="shared" si="91"/>
        <v>0</v>
      </c>
      <c r="Q311" s="92">
        <f t="shared" si="91"/>
        <v>1</v>
      </c>
      <c r="R311" s="92">
        <f t="shared" si="91"/>
        <v>2</v>
      </c>
      <c r="S311" s="9">
        <f t="shared" si="81"/>
        <v>72</v>
      </c>
      <c r="T311" s="293"/>
      <c r="U311" s="293"/>
      <c r="V311" s="293"/>
      <c r="W311" s="293"/>
      <c r="X311" s="293"/>
      <c r="Y311" s="293"/>
    </row>
    <row r="312" spans="1:25" ht="12" customHeight="1">
      <c r="A312" s="352"/>
      <c r="B312" s="10" t="s">
        <v>185</v>
      </c>
      <c r="C312" s="93">
        <f t="shared" ref="C312:R312" si="92">SUM(C306,C308,C310)</f>
        <v>4</v>
      </c>
      <c r="D312" s="94">
        <f t="shared" si="92"/>
        <v>6</v>
      </c>
      <c r="E312" s="94">
        <f t="shared" si="92"/>
        <v>12</v>
      </c>
      <c r="F312" s="94">
        <f t="shared" si="92"/>
        <v>10</v>
      </c>
      <c r="G312" s="94">
        <f t="shared" si="92"/>
        <v>0</v>
      </c>
      <c r="H312" s="94">
        <f t="shared" si="92"/>
        <v>10</v>
      </c>
      <c r="I312" s="94">
        <f t="shared" si="92"/>
        <v>3</v>
      </c>
      <c r="J312" s="94">
        <f t="shared" si="92"/>
        <v>9</v>
      </c>
      <c r="K312" s="94">
        <f t="shared" si="92"/>
        <v>5</v>
      </c>
      <c r="L312" s="94">
        <f t="shared" si="92"/>
        <v>6</v>
      </c>
      <c r="M312" s="94">
        <f t="shared" si="92"/>
        <v>1</v>
      </c>
      <c r="N312" s="94">
        <f t="shared" si="92"/>
        <v>1</v>
      </c>
      <c r="O312" s="94">
        <f t="shared" si="92"/>
        <v>2</v>
      </c>
      <c r="P312" s="94">
        <f t="shared" si="92"/>
        <v>0</v>
      </c>
      <c r="Q312" s="94">
        <f t="shared" si="92"/>
        <v>1</v>
      </c>
      <c r="R312" s="94">
        <f t="shared" si="92"/>
        <v>2</v>
      </c>
      <c r="S312" s="11">
        <f t="shared" si="81"/>
        <v>72</v>
      </c>
      <c r="T312" s="293"/>
      <c r="U312" s="293"/>
      <c r="V312" s="293"/>
      <c r="W312" s="293"/>
      <c r="X312" s="293"/>
      <c r="Y312" s="293"/>
    </row>
    <row r="313" spans="1:25" ht="12" customHeight="1">
      <c r="A313" s="352"/>
      <c r="B313" s="8" t="s">
        <v>2</v>
      </c>
      <c r="C313" s="91">
        <f t="shared" ref="C313:R313" si="93">SUM(C303,C311)</f>
        <v>314</v>
      </c>
      <c r="D313" s="92">
        <f t="shared" si="93"/>
        <v>359</v>
      </c>
      <c r="E313" s="92">
        <f t="shared" si="93"/>
        <v>281</v>
      </c>
      <c r="F313" s="92">
        <f t="shared" si="93"/>
        <v>267</v>
      </c>
      <c r="G313" s="92">
        <f t="shared" si="93"/>
        <v>93</v>
      </c>
      <c r="H313" s="92">
        <f t="shared" si="93"/>
        <v>160</v>
      </c>
      <c r="I313" s="92">
        <f t="shared" si="93"/>
        <v>171</v>
      </c>
      <c r="J313" s="92">
        <f t="shared" si="93"/>
        <v>163</v>
      </c>
      <c r="K313" s="92">
        <f t="shared" si="93"/>
        <v>131</v>
      </c>
      <c r="L313" s="92">
        <f t="shared" si="93"/>
        <v>112</v>
      </c>
      <c r="M313" s="92">
        <f t="shared" si="93"/>
        <v>134</v>
      </c>
      <c r="N313" s="92">
        <f t="shared" si="93"/>
        <v>34</v>
      </c>
      <c r="O313" s="92">
        <f t="shared" si="93"/>
        <v>79</v>
      </c>
      <c r="P313" s="92">
        <f t="shared" si="93"/>
        <v>24</v>
      </c>
      <c r="Q313" s="92">
        <f t="shared" si="93"/>
        <v>23</v>
      </c>
      <c r="R313" s="92">
        <f t="shared" si="93"/>
        <v>20</v>
      </c>
      <c r="S313" s="9">
        <f t="shared" si="81"/>
        <v>2365</v>
      </c>
      <c r="T313" s="293"/>
      <c r="U313" s="293"/>
      <c r="V313" s="293"/>
      <c r="W313" s="293"/>
      <c r="X313" s="293"/>
      <c r="Y313" s="293"/>
    </row>
    <row r="314" spans="1:25" ht="12" customHeight="1">
      <c r="A314" s="353"/>
      <c r="B314" s="10" t="s">
        <v>25</v>
      </c>
      <c r="C314" s="93">
        <f t="shared" ref="C314:R314" si="94">SUM(C304,C312)</f>
        <v>321</v>
      </c>
      <c r="D314" s="94">
        <f t="shared" si="94"/>
        <v>393</v>
      </c>
      <c r="E314" s="94">
        <f t="shared" si="94"/>
        <v>281</v>
      </c>
      <c r="F314" s="94">
        <f t="shared" si="94"/>
        <v>294</v>
      </c>
      <c r="G314" s="94">
        <f t="shared" si="94"/>
        <v>111</v>
      </c>
      <c r="H314" s="94">
        <f t="shared" si="94"/>
        <v>184</v>
      </c>
      <c r="I314" s="94">
        <f t="shared" si="94"/>
        <v>199</v>
      </c>
      <c r="J314" s="94">
        <f t="shared" si="94"/>
        <v>189</v>
      </c>
      <c r="K314" s="94">
        <f t="shared" si="94"/>
        <v>149</v>
      </c>
      <c r="L314" s="94">
        <f t="shared" si="94"/>
        <v>123</v>
      </c>
      <c r="M314" s="94">
        <f t="shared" si="94"/>
        <v>153</v>
      </c>
      <c r="N314" s="94">
        <f t="shared" si="94"/>
        <v>31</v>
      </c>
      <c r="O314" s="94">
        <f t="shared" si="94"/>
        <v>78</v>
      </c>
      <c r="P314" s="94">
        <f t="shared" si="94"/>
        <v>23</v>
      </c>
      <c r="Q314" s="94">
        <f t="shared" si="94"/>
        <v>22</v>
      </c>
      <c r="R314" s="94">
        <f t="shared" si="94"/>
        <v>19</v>
      </c>
      <c r="S314" s="11">
        <f t="shared" si="81"/>
        <v>2570</v>
      </c>
      <c r="T314" s="293"/>
      <c r="U314" s="293"/>
      <c r="V314" s="293"/>
      <c r="W314" s="293"/>
      <c r="X314" s="293"/>
      <c r="Y314" s="293"/>
    </row>
    <row r="315" spans="1:25" ht="12" customHeight="1">
      <c r="A315" s="351" t="s">
        <v>201</v>
      </c>
      <c r="B315" s="65" t="s">
        <v>191</v>
      </c>
      <c r="C315" s="96">
        <f>'PMD Breakdown Entering'!C114</f>
        <v>2</v>
      </c>
      <c r="D315" s="69">
        <f>'PMD Breakdown Entering'!D114</f>
        <v>2</v>
      </c>
      <c r="E315" s="69">
        <f>'PMD Breakdown Entering'!E114</f>
        <v>11</v>
      </c>
      <c r="F315" s="69">
        <f>'PMD Breakdown Entering'!F114</f>
        <v>5</v>
      </c>
      <c r="G315" s="69">
        <f>'PMD Breakdown Entering'!G114</f>
        <v>3</v>
      </c>
      <c r="H315" s="69">
        <f>'PMD Breakdown Entering'!H114</f>
        <v>13</v>
      </c>
      <c r="I315" s="69">
        <f>'PMD Breakdown Entering'!I114</f>
        <v>15</v>
      </c>
      <c r="J315" s="69">
        <f>'PMD Breakdown Entering'!J114</f>
        <v>6</v>
      </c>
      <c r="K315" s="69">
        <f>'PMD Breakdown Entering'!K114</f>
        <v>14</v>
      </c>
      <c r="L315" s="69">
        <f>'PMD Breakdown Entering'!L114</f>
        <v>14</v>
      </c>
      <c r="M315" s="69">
        <f>'PMD Breakdown Entering'!M114</f>
        <v>6</v>
      </c>
      <c r="N315" s="69">
        <f>'PMD Breakdown Entering'!N114</f>
        <v>4</v>
      </c>
      <c r="O315" s="69">
        <f>'PMD Breakdown Entering'!O114</f>
        <v>7</v>
      </c>
      <c r="P315" s="69">
        <f>'PMD Breakdown Entering'!P114</f>
        <v>8</v>
      </c>
      <c r="Q315" s="69">
        <f>'PMD Breakdown Entering'!Q114</f>
        <v>1</v>
      </c>
      <c r="R315" s="69">
        <f>'PMD Breakdown Entering'!R114</f>
        <v>1</v>
      </c>
      <c r="S315" s="73">
        <f t="shared" si="81"/>
        <v>112</v>
      </c>
      <c r="T315" s="293"/>
      <c r="U315" s="293"/>
      <c r="V315" s="293"/>
      <c r="W315" s="293"/>
      <c r="X315" s="293"/>
      <c r="Y315" s="293"/>
    </row>
    <row r="316" spans="1:25" ht="12" customHeight="1">
      <c r="A316" s="352"/>
      <c r="B316" s="86" t="s">
        <v>165</v>
      </c>
      <c r="C316" s="87">
        <f>SUM('Entering 1'!D456:D457)</f>
        <v>0</v>
      </c>
      <c r="D316" s="88">
        <f>SUM('Entering 1'!E456:E457)</f>
        <v>0</v>
      </c>
      <c r="E316" s="88">
        <f>SUM('Entering 1'!F456:F457)</f>
        <v>0</v>
      </c>
      <c r="F316" s="88">
        <f>SUM('Entering 1'!G456:G457)</f>
        <v>3</v>
      </c>
      <c r="G316" s="88">
        <f>SUM('Entering 1'!H456:H457)</f>
        <v>0</v>
      </c>
      <c r="H316" s="88">
        <f>SUM('Entering 1'!I456:I457)</f>
        <v>4</v>
      </c>
      <c r="I316" s="88">
        <f>SUM('Entering 1'!J456:J457)</f>
        <v>2</v>
      </c>
      <c r="J316" s="88">
        <f>SUM('Entering 1'!K456:K457)</f>
        <v>2</v>
      </c>
      <c r="K316" s="88">
        <f>SUM('Entering 1'!L456:L457)</f>
        <v>4</v>
      </c>
      <c r="L316" s="88">
        <f>SUM('Entering 1'!M456:M457)</f>
        <v>1</v>
      </c>
      <c r="M316" s="88">
        <f>SUM('Entering 1'!N456:N457)</f>
        <v>0</v>
      </c>
      <c r="N316" s="88">
        <f>SUM('Entering 1'!O456:O457)</f>
        <v>0</v>
      </c>
      <c r="O316" s="88">
        <f>SUM('Entering 1'!P456:P457)</f>
        <v>2</v>
      </c>
      <c r="P316" s="88">
        <f>SUM('Entering 1'!Q456:Q457)</f>
        <v>0</v>
      </c>
      <c r="Q316" s="88">
        <f>SUM('Entering 1'!R456:R457)</f>
        <v>1</v>
      </c>
      <c r="R316" s="88">
        <f>SUM('Entering 1'!S456:S457)</f>
        <v>0</v>
      </c>
      <c r="S316" s="75">
        <f t="shared" si="81"/>
        <v>19</v>
      </c>
      <c r="T316" s="293"/>
      <c r="U316" s="293"/>
      <c r="V316" s="293"/>
      <c r="W316" s="293"/>
      <c r="X316" s="293"/>
      <c r="Y316" s="293"/>
    </row>
    <row r="317" spans="1:25" ht="12" customHeight="1">
      <c r="A317" s="352"/>
      <c r="B317" s="86" t="s">
        <v>166</v>
      </c>
      <c r="C317" s="87">
        <f>('Entering 1'!D456)+('Entering 1'!D457*2)</f>
        <v>0</v>
      </c>
      <c r="D317" s="88">
        <f>('Entering 1'!E456)+('Entering 1'!E457*2)</f>
        <v>0</v>
      </c>
      <c r="E317" s="88">
        <f>('Entering 1'!F456)+('Entering 1'!F457*2)</f>
        <v>0</v>
      </c>
      <c r="F317" s="88">
        <f>('Entering 1'!G456)+('Entering 1'!G457*2)</f>
        <v>3</v>
      </c>
      <c r="G317" s="88">
        <f>('Entering 1'!H456)+('Entering 1'!H457*2)</f>
        <v>0</v>
      </c>
      <c r="H317" s="88">
        <f>('Entering 1'!I456)+('Entering 1'!I457*2)</f>
        <v>4</v>
      </c>
      <c r="I317" s="88">
        <f>('Entering 1'!J456)+('Entering 1'!J457*2)</f>
        <v>2</v>
      </c>
      <c r="J317" s="88">
        <f>('Entering 1'!K456)+('Entering 1'!K457*2)</f>
        <v>2</v>
      </c>
      <c r="K317" s="88">
        <f>('Entering 1'!L456)+('Entering 1'!L457*2)</f>
        <v>4</v>
      </c>
      <c r="L317" s="88">
        <f>('Entering 1'!M456)+('Entering 1'!M457*2)</f>
        <v>1</v>
      </c>
      <c r="M317" s="88">
        <f>('Entering 1'!N456)+('Entering 1'!N457*2)</f>
        <v>0</v>
      </c>
      <c r="N317" s="88">
        <f>('Entering 1'!O456)+('Entering 1'!O457*2)</f>
        <v>0</v>
      </c>
      <c r="O317" s="88">
        <f>('Entering 1'!P456)+('Entering 1'!P457*2)</f>
        <v>2</v>
      </c>
      <c r="P317" s="88">
        <f>('Entering 1'!Q456)+('Entering 1'!Q457*2)</f>
        <v>0</v>
      </c>
      <c r="Q317" s="88">
        <f>('Entering 1'!R456)+('Entering 1'!R457*2)</f>
        <v>1</v>
      </c>
      <c r="R317" s="88">
        <f>('Entering 1'!S456)+('Entering 1'!S457*2)</f>
        <v>0</v>
      </c>
      <c r="S317" s="75">
        <f t="shared" si="81"/>
        <v>19</v>
      </c>
      <c r="T317" s="293"/>
      <c r="U317" s="293"/>
      <c r="V317" s="293"/>
      <c r="W317" s="293"/>
      <c r="X317" s="293"/>
      <c r="Y317" s="293"/>
    </row>
    <row r="318" spans="1:25" ht="12" customHeight="1">
      <c r="A318" s="352"/>
      <c r="B318" s="65" t="s">
        <v>167</v>
      </c>
      <c r="C318" s="85">
        <f>SUM('Entering 1'!D458:D459)</f>
        <v>0</v>
      </c>
      <c r="D318" s="293">
        <f>SUM('Entering 1'!E458:E459)</f>
        <v>0</v>
      </c>
      <c r="E318" s="293">
        <f>SUM('Entering 1'!F458:F459)</f>
        <v>0</v>
      </c>
      <c r="F318" s="293">
        <f>SUM('Entering 1'!G458:G459)</f>
        <v>0</v>
      </c>
      <c r="G318" s="293">
        <f>SUM('Entering 1'!H458:H459)</f>
        <v>0</v>
      </c>
      <c r="H318" s="293">
        <f>SUM('Entering 1'!I458:I459)</f>
        <v>0</v>
      </c>
      <c r="I318" s="293">
        <f>SUM('Entering 1'!J458:J459)</f>
        <v>0</v>
      </c>
      <c r="J318" s="293">
        <f>SUM('Entering 1'!K458:K459)</f>
        <v>0</v>
      </c>
      <c r="K318" s="293">
        <f>SUM('Entering 1'!L458:L459)</f>
        <v>0</v>
      </c>
      <c r="L318" s="293">
        <f>SUM('Entering 1'!M458:M459)</f>
        <v>0</v>
      </c>
      <c r="M318" s="293">
        <f>SUM('Entering 1'!N458:N459)</f>
        <v>0</v>
      </c>
      <c r="N318" s="293">
        <f>SUM('Entering 1'!O458:O459)</f>
        <v>0</v>
      </c>
      <c r="O318" s="293">
        <f>SUM('Entering 1'!P458:P459)</f>
        <v>0</v>
      </c>
      <c r="P318" s="293">
        <f>SUM('Entering 1'!Q458:Q459)</f>
        <v>0</v>
      </c>
      <c r="Q318" s="293">
        <f>SUM('Entering 1'!R458:R459)</f>
        <v>0</v>
      </c>
      <c r="R318" s="293">
        <f>SUM('Entering 1'!S458:S459)</f>
        <v>0</v>
      </c>
      <c r="S318" s="73">
        <f t="shared" si="81"/>
        <v>0</v>
      </c>
      <c r="T318" s="293"/>
      <c r="U318" s="293"/>
      <c r="V318" s="293"/>
      <c r="W318" s="293"/>
      <c r="X318" s="293"/>
      <c r="Y318" s="293"/>
    </row>
    <row r="319" spans="1:25" ht="12" customHeight="1">
      <c r="A319" s="352"/>
      <c r="B319" s="65" t="s">
        <v>168</v>
      </c>
      <c r="C319" s="85">
        <f>('Entering 1'!D458)+('Entering 1'!D459*2)</f>
        <v>0</v>
      </c>
      <c r="D319" s="293">
        <f>('Entering 1'!E458)+('Entering 1'!E459*2)</f>
        <v>0</v>
      </c>
      <c r="E319" s="293">
        <f>('Entering 1'!F458)+('Entering 1'!F459*2)</f>
        <v>0</v>
      </c>
      <c r="F319" s="293">
        <f>('Entering 1'!G458)+('Entering 1'!G459*2)</f>
        <v>0</v>
      </c>
      <c r="G319" s="293">
        <f>('Entering 1'!H458)+('Entering 1'!H459*2)</f>
        <v>0</v>
      </c>
      <c r="H319" s="293">
        <f>('Entering 1'!I458)+('Entering 1'!I459*2)</f>
        <v>0</v>
      </c>
      <c r="I319" s="293">
        <f>('Entering 1'!J458)+('Entering 1'!J459*2)</f>
        <v>0</v>
      </c>
      <c r="J319" s="293">
        <f>('Entering 1'!K458)+('Entering 1'!K459*2)</f>
        <v>0</v>
      </c>
      <c r="K319" s="293">
        <f>('Entering 1'!L458)+('Entering 1'!L459*2)</f>
        <v>0</v>
      </c>
      <c r="L319" s="293">
        <f>('Entering 1'!M458)+('Entering 1'!M459*2)</f>
        <v>0</v>
      </c>
      <c r="M319" s="293">
        <f>('Entering 1'!N458)+('Entering 1'!N459*2)</f>
        <v>0</v>
      </c>
      <c r="N319" s="293">
        <f>('Entering 1'!O458)+('Entering 1'!O459*2)</f>
        <v>0</v>
      </c>
      <c r="O319" s="293">
        <f>('Entering 1'!P458)+('Entering 1'!P459*2)</f>
        <v>0</v>
      </c>
      <c r="P319" s="293">
        <f>('Entering 1'!Q458)+('Entering 1'!Q459*2)</f>
        <v>0</v>
      </c>
      <c r="Q319" s="293">
        <f>('Entering 1'!R458)+('Entering 1'!R459*2)</f>
        <v>0</v>
      </c>
      <c r="R319" s="293">
        <f>('Entering 1'!S458)+('Entering 1'!S459*2)</f>
        <v>0</v>
      </c>
      <c r="S319" s="73">
        <f t="shared" si="81"/>
        <v>0</v>
      </c>
      <c r="T319" s="293"/>
      <c r="U319" s="293"/>
      <c r="V319" s="293"/>
      <c r="W319" s="293"/>
      <c r="X319" s="293"/>
      <c r="Y319" s="293"/>
    </row>
    <row r="320" spans="1:25" ht="12" customHeight="1">
      <c r="A320" s="352"/>
      <c r="B320" s="86" t="s">
        <v>7</v>
      </c>
      <c r="C320" s="87">
        <f>'Entering 1'!D460</f>
        <v>140</v>
      </c>
      <c r="D320" s="88">
        <f>'Entering 1'!E460</f>
        <v>35</v>
      </c>
      <c r="E320" s="88">
        <f>'Entering 1'!F460</f>
        <v>50</v>
      </c>
      <c r="F320" s="88">
        <f>'Entering 1'!G460</f>
        <v>70</v>
      </c>
      <c r="G320" s="88">
        <f>'Entering 1'!H460</f>
        <v>3</v>
      </c>
      <c r="H320" s="88">
        <f>'Entering 1'!I460</f>
        <v>50</v>
      </c>
      <c r="I320" s="88">
        <f>'Entering 1'!J460</f>
        <v>78</v>
      </c>
      <c r="J320" s="88">
        <f>'Entering 1'!K460</f>
        <v>42</v>
      </c>
      <c r="K320" s="88">
        <f>'Entering 1'!L460</f>
        <v>39</v>
      </c>
      <c r="L320" s="88">
        <f>'Entering 1'!M460</f>
        <v>48</v>
      </c>
      <c r="M320" s="88">
        <f>'Entering 1'!N460</f>
        <v>8</v>
      </c>
      <c r="N320" s="88">
        <f>'Entering 1'!O460</f>
        <v>14</v>
      </c>
      <c r="O320" s="88">
        <f>'Entering 1'!P460</f>
        <v>37</v>
      </c>
      <c r="P320" s="88">
        <f>'Entering 1'!Q460</f>
        <v>21</v>
      </c>
      <c r="Q320" s="88">
        <f>'Entering 1'!R460</f>
        <v>12</v>
      </c>
      <c r="R320" s="88">
        <f>'Entering 1'!S460</f>
        <v>6</v>
      </c>
      <c r="S320" s="75">
        <f t="shared" si="81"/>
        <v>653</v>
      </c>
      <c r="T320" s="293"/>
      <c r="U320" s="293"/>
      <c r="V320" s="293"/>
      <c r="W320" s="293"/>
      <c r="X320" s="293"/>
      <c r="Y320" s="293"/>
    </row>
    <row r="321" spans="1:25" ht="12" customHeight="1">
      <c r="A321" s="352"/>
      <c r="B321" s="86" t="s">
        <v>169</v>
      </c>
      <c r="C321" s="87">
        <f>'Carpool Breakdown Entering'!C257</f>
        <v>14</v>
      </c>
      <c r="D321" s="88">
        <f>'Carpool Breakdown Entering'!D257</f>
        <v>0</v>
      </c>
      <c r="E321" s="88">
        <f>'Carpool Breakdown Entering'!E257</f>
        <v>3</v>
      </c>
      <c r="F321" s="88">
        <f>'Carpool Breakdown Entering'!F257</f>
        <v>12</v>
      </c>
      <c r="G321" s="88">
        <f>'Carpool Breakdown Entering'!G257</f>
        <v>1</v>
      </c>
      <c r="H321" s="88">
        <f>'Carpool Breakdown Entering'!H257</f>
        <v>0</v>
      </c>
      <c r="I321" s="88">
        <f>'Carpool Breakdown Entering'!I257</f>
        <v>9</v>
      </c>
      <c r="J321" s="88">
        <f>'Carpool Breakdown Entering'!J257</f>
        <v>8</v>
      </c>
      <c r="K321" s="88">
        <f>'Carpool Breakdown Entering'!K257</f>
        <v>9</v>
      </c>
      <c r="L321" s="88">
        <f>'Carpool Breakdown Entering'!L257</f>
        <v>14</v>
      </c>
      <c r="M321" s="88">
        <f>'Carpool Breakdown Entering'!M257</f>
        <v>11</v>
      </c>
      <c r="N321" s="88">
        <f>'Carpool Breakdown Entering'!N257</f>
        <v>5</v>
      </c>
      <c r="O321" s="88">
        <f>'Carpool Breakdown Entering'!O257</f>
        <v>4</v>
      </c>
      <c r="P321" s="88">
        <f>'Carpool Breakdown Entering'!P257</f>
        <v>1</v>
      </c>
      <c r="Q321" s="88">
        <f>'Carpool Breakdown Entering'!Q257</f>
        <v>1</v>
      </c>
      <c r="R321" s="88">
        <f>'Carpool Breakdown Entering'!R257</f>
        <v>0</v>
      </c>
      <c r="S321" s="75">
        <f t="shared" si="81"/>
        <v>92</v>
      </c>
      <c r="T321" s="293"/>
      <c r="U321" s="293"/>
      <c r="V321" s="293"/>
      <c r="W321" s="293"/>
      <c r="X321" s="293"/>
      <c r="Y321" s="293"/>
    </row>
    <row r="322" spans="1:25" ht="12" customHeight="1">
      <c r="A322" s="352"/>
      <c r="B322" s="86" t="s">
        <v>35</v>
      </c>
      <c r="C322" s="87">
        <f>'Carpool Breakdown Entering'!C258</f>
        <v>28</v>
      </c>
      <c r="D322" s="88">
        <f>'Carpool Breakdown Entering'!D258</f>
        <v>0</v>
      </c>
      <c r="E322" s="88">
        <f>'Carpool Breakdown Entering'!E258</f>
        <v>7</v>
      </c>
      <c r="F322" s="88">
        <f>'Carpool Breakdown Entering'!F258</f>
        <v>25</v>
      </c>
      <c r="G322" s="88">
        <f>'Carpool Breakdown Entering'!G258</f>
        <v>2</v>
      </c>
      <c r="H322" s="88">
        <f>'Carpool Breakdown Entering'!H258</f>
        <v>0</v>
      </c>
      <c r="I322" s="88">
        <f>'Carpool Breakdown Entering'!I258</f>
        <v>18</v>
      </c>
      <c r="J322" s="88">
        <f>'Carpool Breakdown Entering'!J258</f>
        <v>16</v>
      </c>
      <c r="K322" s="88">
        <f>'Carpool Breakdown Entering'!K258</f>
        <v>18</v>
      </c>
      <c r="L322" s="88">
        <f>'Carpool Breakdown Entering'!L258</f>
        <v>29</v>
      </c>
      <c r="M322" s="88">
        <f>'Carpool Breakdown Entering'!M258</f>
        <v>22</v>
      </c>
      <c r="N322" s="88">
        <f>'Carpool Breakdown Entering'!N258</f>
        <v>10</v>
      </c>
      <c r="O322" s="88">
        <f>'Carpool Breakdown Entering'!O258</f>
        <v>8</v>
      </c>
      <c r="P322" s="88">
        <f>'Carpool Breakdown Entering'!P258</f>
        <v>2</v>
      </c>
      <c r="Q322" s="88">
        <f>'Carpool Breakdown Entering'!Q258</f>
        <v>2</v>
      </c>
      <c r="R322" s="88">
        <f>'Carpool Breakdown Entering'!R258</f>
        <v>0</v>
      </c>
      <c r="S322" s="75">
        <f t="shared" si="81"/>
        <v>187</v>
      </c>
      <c r="T322" s="293"/>
      <c r="U322" s="293"/>
      <c r="V322" s="293"/>
      <c r="W322" s="293"/>
      <c r="X322" s="293"/>
      <c r="Y322" s="293"/>
    </row>
    <row r="323" spans="1:25" ht="12" customHeight="1">
      <c r="A323" s="352"/>
      <c r="B323" s="86" t="s">
        <v>170</v>
      </c>
      <c r="C323" s="87">
        <f t="shared" ref="C323:R323" si="95">SUM(C320:C321)</f>
        <v>154</v>
      </c>
      <c r="D323" s="88">
        <f t="shared" si="95"/>
        <v>35</v>
      </c>
      <c r="E323" s="88">
        <f t="shared" si="95"/>
        <v>53</v>
      </c>
      <c r="F323" s="88">
        <f t="shared" si="95"/>
        <v>82</v>
      </c>
      <c r="G323" s="88">
        <f t="shared" si="95"/>
        <v>4</v>
      </c>
      <c r="H323" s="88">
        <f t="shared" si="95"/>
        <v>50</v>
      </c>
      <c r="I323" s="88">
        <f t="shared" si="95"/>
        <v>87</v>
      </c>
      <c r="J323" s="88">
        <f t="shared" si="95"/>
        <v>50</v>
      </c>
      <c r="K323" s="88">
        <f t="shared" si="95"/>
        <v>48</v>
      </c>
      <c r="L323" s="88">
        <f t="shared" si="95"/>
        <v>62</v>
      </c>
      <c r="M323" s="88">
        <f t="shared" si="95"/>
        <v>19</v>
      </c>
      <c r="N323" s="88">
        <f t="shared" si="95"/>
        <v>19</v>
      </c>
      <c r="O323" s="88">
        <f t="shared" si="95"/>
        <v>41</v>
      </c>
      <c r="P323" s="88">
        <f t="shared" si="95"/>
        <v>22</v>
      </c>
      <c r="Q323" s="88">
        <f t="shared" si="95"/>
        <v>13</v>
      </c>
      <c r="R323" s="88">
        <f t="shared" si="95"/>
        <v>6</v>
      </c>
      <c r="S323" s="75">
        <f t="shared" si="81"/>
        <v>745</v>
      </c>
      <c r="T323" s="293"/>
      <c r="U323" s="293"/>
      <c r="V323" s="293"/>
      <c r="W323" s="293"/>
      <c r="X323" s="293"/>
      <c r="Y323" s="293"/>
    </row>
    <row r="324" spans="1:25" ht="12" customHeight="1">
      <c r="A324" s="352"/>
      <c r="B324" s="86" t="s">
        <v>171</v>
      </c>
      <c r="C324" s="87">
        <f t="shared" ref="C324:R324" si="96">SUM(C320,C322)</f>
        <v>168</v>
      </c>
      <c r="D324" s="88">
        <f t="shared" si="96"/>
        <v>35</v>
      </c>
      <c r="E324" s="88">
        <f t="shared" si="96"/>
        <v>57</v>
      </c>
      <c r="F324" s="88">
        <f t="shared" si="96"/>
        <v>95</v>
      </c>
      <c r="G324" s="88">
        <f t="shared" si="96"/>
        <v>5</v>
      </c>
      <c r="H324" s="88">
        <f t="shared" si="96"/>
        <v>50</v>
      </c>
      <c r="I324" s="88">
        <f t="shared" si="96"/>
        <v>96</v>
      </c>
      <c r="J324" s="88">
        <f t="shared" si="96"/>
        <v>58</v>
      </c>
      <c r="K324" s="88">
        <f t="shared" si="96"/>
        <v>57</v>
      </c>
      <c r="L324" s="88">
        <f t="shared" si="96"/>
        <v>77</v>
      </c>
      <c r="M324" s="88">
        <f t="shared" si="96"/>
        <v>30</v>
      </c>
      <c r="N324" s="88">
        <f t="shared" si="96"/>
        <v>24</v>
      </c>
      <c r="O324" s="88">
        <f t="shared" si="96"/>
        <v>45</v>
      </c>
      <c r="P324" s="88">
        <f t="shared" si="96"/>
        <v>23</v>
      </c>
      <c r="Q324" s="88">
        <f t="shared" si="96"/>
        <v>14</v>
      </c>
      <c r="R324" s="104">
        <f t="shared" si="96"/>
        <v>6</v>
      </c>
      <c r="S324" s="75">
        <f t="shared" si="81"/>
        <v>840</v>
      </c>
      <c r="T324" s="293"/>
      <c r="U324" s="293"/>
      <c r="V324" s="293"/>
      <c r="W324" s="293"/>
      <c r="X324" s="293"/>
      <c r="Y324" s="293"/>
    </row>
    <row r="325" spans="1:25" ht="12" customHeight="1">
      <c r="A325" s="352"/>
      <c r="B325" s="65" t="s">
        <v>172</v>
      </c>
      <c r="C325" s="85"/>
      <c r="D325" s="293"/>
      <c r="E325" s="293"/>
      <c r="F325" s="293"/>
      <c r="G325" s="293"/>
      <c r="H325" s="293"/>
      <c r="I325" s="293"/>
      <c r="J325" s="293"/>
      <c r="K325" s="293"/>
      <c r="L325" s="293"/>
      <c r="M325" s="293"/>
      <c r="N325" s="293"/>
      <c r="O325" s="293"/>
      <c r="P325" s="293"/>
      <c r="Q325" s="293"/>
      <c r="R325" s="293"/>
      <c r="S325" s="73"/>
      <c r="T325" s="293"/>
      <c r="U325" s="293"/>
      <c r="V325" s="293"/>
      <c r="W325" s="293"/>
      <c r="X325" s="293"/>
      <c r="Y325" s="293"/>
    </row>
    <row r="326" spans="1:25" ht="12" customHeight="1">
      <c r="A326" s="352"/>
      <c r="B326" s="65" t="s">
        <v>173</v>
      </c>
      <c r="C326" s="85"/>
      <c r="D326" s="293"/>
      <c r="E326" s="293"/>
      <c r="F326" s="293"/>
      <c r="G326" s="293"/>
      <c r="H326" s="293"/>
      <c r="I326" s="293"/>
      <c r="J326" s="293"/>
      <c r="K326" s="293"/>
      <c r="L326" s="293"/>
      <c r="M326" s="293"/>
      <c r="N326" s="293"/>
      <c r="O326" s="293"/>
      <c r="P326" s="293"/>
      <c r="Q326" s="293"/>
      <c r="R326" s="293"/>
      <c r="S326" s="73"/>
      <c r="T326" s="293"/>
      <c r="U326" s="293"/>
      <c r="V326" s="293"/>
      <c r="W326" s="293"/>
      <c r="X326" s="293"/>
      <c r="Y326" s="293"/>
    </row>
    <row r="327" spans="1:25" ht="12" customHeight="1">
      <c r="A327" s="352"/>
      <c r="B327" s="86" t="s">
        <v>174</v>
      </c>
      <c r="C327" s="87"/>
      <c r="D327" s="88"/>
      <c r="E327" s="88"/>
      <c r="F327" s="88"/>
      <c r="G327" s="88"/>
      <c r="H327" s="88"/>
      <c r="I327" s="88"/>
      <c r="J327" s="88"/>
      <c r="K327" s="88"/>
      <c r="L327" s="88"/>
      <c r="M327" s="88"/>
      <c r="N327" s="88"/>
      <c r="O327" s="88"/>
      <c r="P327" s="88"/>
      <c r="Q327" s="88"/>
      <c r="R327" s="88"/>
      <c r="S327" s="75">
        <f t="shared" si="81"/>
        <v>0</v>
      </c>
      <c r="T327" s="293"/>
      <c r="U327" s="293"/>
      <c r="V327" s="293"/>
      <c r="W327" s="293"/>
      <c r="X327" s="293"/>
      <c r="Y327" s="293"/>
    </row>
    <row r="328" spans="1:25" ht="12" customHeight="1">
      <c r="A328" s="352"/>
      <c r="B328" s="86" t="s">
        <v>175</v>
      </c>
      <c r="C328" s="87"/>
      <c r="D328" s="88"/>
      <c r="E328" s="88"/>
      <c r="F328" s="88"/>
      <c r="G328" s="88"/>
      <c r="H328" s="88"/>
      <c r="I328" s="88"/>
      <c r="J328" s="88"/>
      <c r="K328" s="88"/>
      <c r="L328" s="88"/>
      <c r="M328" s="88"/>
      <c r="N328" s="88"/>
      <c r="O328" s="88"/>
      <c r="P328" s="88"/>
      <c r="Q328" s="88"/>
      <c r="R328" s="88"/>
      <c r="S328" s="75">
        <f t="shared" si="81"/>
        <v>0</v>
      </c>
      <c r="T328" s="293"/>
      <c r="U328" s="293"/>
      <c r="V328" s="293"/>
      <c r="W328" s="293"/>
      <c r="X328" s="293"/>
      <c r="Y328" s="293"/>
    </row>
    <row r="329" spans="1:25" ht="12" customHeight="1">
      <c r="A329" s="352"/>
      <c r="B329" s="65" t="s">
        <v>176</v>
      </c>
      <c r="C329" s="85"/>
      <c r="D329" s="293"/>
      <c r="E329" s="293"/>
      <c r="F329" s="293"/>
      <c r="G329" s="293"/>
      <c r="H329" s="293"/>
      <c r="I329" s="293"/>
      <c r="J329" s="293"/>
      <c r="K329" s="293"/>
      <c r="L329" s="293"/>
      <c r="M329" s="293"/>
      <c r="N329" s="293"/>
      <c r="O329" s="293"/>
      <c r="P329" s="293"/>
      <c r="Q329" s="293"/>
      <c r="R329" s="293"/>
      <c r="S329" s="73">
        <f t="shared" si="81"/>
        <v>0</v>
      </c>
      <c r="T329" s="293"/>
      <c r="U329" s="293"/>
      <c r="V329" s="293"/>
      <c r="W329" s="293"/>
      <c r="X329" s="293"/>
      <c r="Y329" s="293"/>
    </row>
    <row r="330" spans="1:25" ht="12" customHeight="1">
      <c r="A330" s="352"/>
      <c r="B330" s="65" t="s">
        <v>177</v>
      </c>
      <c r="C330" s="85"/>
      <c r="D330" s="293"/>
      <c r="E330" s="293"/>
      <c r="F330" s="293"/>
      <c r="G330" s="293"/>
      <c r="H330" s="293"/>
      <c r="I330" s="293"/>
      <c r="J330" s="293"/>
      <c r="K330" s="293"/>
      <c r="L330" s="293"/>
      <c r="M330" s="293"/>
      <c r="N330" s="293"/>
      <c r="O330" s="293"/>
      <c r="P330" s="293"/>
      <c r="Q330" s="293"/>
      <c r="R330" s="293"/>
      <c r="S330" s="73">
        <f t="shared" si="81"/>
        <v>0</v>
      </c>
      <c r="T330" s="293"/>
      <c r="U330" s="293"/>
      <c r="V330" s="293"/>
      <c r="W330" s="293"/>
      <c r="X330" s="293"/>
      <c r="Y330" s="293"/>
    </row>
    <row r="331" spans="1:25" ht="12" customHeight="1">
      <c r="A331" s="352"/>
      <c r="B331" s="8" t="s">
        <v>3</v>
      </c>
      <c r="C331" s="91">
        <f t="shared" ref="C331:R331" si="97">SUM(C316,C318,C323,C325,C327,C329)</f>
        <v>154</v>
      </c>
      <c r="D331" s="92">
        <f t="shared" si="97"/>
        <v>35</v>
      </c>
      <c r="E331" s="92">
        <f t="shared" si="97"/>
        <v>53</v>
      </c>
      <c r="F331" s="92">
        <f t="shared" si="97"/>
        <v>85</v>
      </c>
      <c r="G331" s="92">
        <f t="shared" si="97"/>
        <v>4</v>
      </c>
      <c r="H331" s="92">
        <f t="shared" si="97"/>
        <v>54</v>
      </c>
      <c r="I331" s="92">
        <f t="shared" si="97"/>
        <v>89</v>
      </c>
      <c r="J331" s="92">
        <f t="shared" si="97"/>
        <v>52</v>
      </c>
      <c r="K331" s="92">
        <f t="shared" si="97"/>
        <v>52</v>
      </c>
      <c r="L331" s="92">
        <f t="shared" si="97"/>
        <v>63</v>
      </c>
      <c r="M331" s="92">
        <f t="shared" si="97"/>
        <v>19</v>
      </c>
      <c r="N331" s="92">
        <f t="shared" si="97"/>
        <v>19</v>
      </c>
      <c r="O331" s="92">
        <f t="shared" si="97"/>
        <v>43</v>
      </c>
      <c r="P331" s="92">
        <f t="shared" si="97"/>
        <v>22</v>
      </c>
      <c r="Q331" s="92">
        <f t="shared" si="97"/>
        <v>14</v>
      </c>
      <c r="R331" s="92">
        <f t="shared" si="97"/>
        <v>6</v>
      </c>
      <c r="S331" s="9">
        <f t="shared" si="81"/>
        <v>764</v>
      </c>
      <c r="T331" s="293"/>
      <c r="U331" s="293"/>
      <c r="V331" s="293"/>
      <c r="W331" s="293"/>
      <c r="X331" s="293"/>
      <c r="Y331" s="293"/>
    </row>
    <row r="332" spans="1:25" ht="12" customHeight="1">
      <c r="A332" s="352"/>
      <c r="B332" s="10" t="s">
        <v>178</v>
      </c>
      <c r="C332" s="93">
        <f t="shared" ref="C332:R332" si="98">SUM(C315,C317,C319,C324,C326,C328,C330)</f>
        <v>170</v>
      </c>
      <c r="D332" s="94">
        <f t="shared" si="98"/>
        <v>37</v>
      </c>
      <c r="E332" s="94">
        <f t="shared" si="98"/>
        <v>68</v>
      </c>
      <c r="F332" s="94">
        <f t="shared" si="98"/>
        <v>103</v>
      </c>
      <c r="G332" s="94">
        <f t="shared" si="98"/>
        <v>8</v>
      </c>
      <c r="H332" s="94">
        <f t="shared" si="98"/>
        <v>67</v>
      </c>
      <c r="I332" s="94">
        <f t="shared" si="98"/>
        <v>113</v>
      </c>
      <c r="J332" s="94">
        <f t="shared" si="98"/>
        <v>66</v>
      </c>
      <c r="K332" s="94">
        <f t="shared" si="98"/>
        <v>75</v>
      </c>
      <c r="L332" s="94">
        <f t="shared" si="98"/>
        <v>92</v>
      </c>
      <c r="M332" s="94">
        <f t="shared" si="98"/>
        <v>36</v>
      </c>
      <c r="N332" s="94">
        <f t="shared" si="98"/>
        <v>28</v>
      </c>
      <c r="O332" s="94">
        <f t="shared" si="98"/>
        <v>54</v>
      </c>
      <c r="P332" s="94">
        <f t="shared" si="98"/>
        <v>31</v>
      </c>
      <c r="Q332" s="94">
        <f t="shared" si="98"/>
        <v>16</v>
      </c>
      <c r="R332" s="94">
        <f t="shared" si="98"/>
        <v>7</v>
      </c>
      <c r="S332" s="11">
        <f t="shared" si="81"/>
        <v>971</v>
      </c>
      <c r="T332" s="293"/>
      <c r="U332" s="293"/>
      <c r="V332" s="293"/>
      <c r="W332" s="293"/>
      <c r="X332" s="293"/>
      <c r="Y332" s="293"/>
    </row>
    <row r="333" spans="1:25" ht="12" customHeight="1">
      <c r="A333" s="352"/>
      <c r="B333" s="65" t="s">
        <v>179</v>
      </c>
      <c r="C333" s="85">
        <f>SUM('Entering 1'!D473:D476)</f>
        <v>1</v>
      </c>
      <c r="D333" s="293">
        <f>SUM('Entering 1'!E473:E476)</f>
        <v>0</v>
      </c>
      <c r="E333" s="293">
        <f>SUM('Entering 1'!F473:F476)</f>
        <v>0</v>
      </c>
      <c r="F333" s="293">
        <f>SUM('Entering 1'!G473:G476)</f>
        <v>7</v>
      </c>
      <c r="G333" s="293">
        <f>SUM('Entering 1'!H473:H476)</f>
        <v>0</v>
      </c>
      <c r="H333" s="293">
        <f>SUM('Entering 1'!I473:I476)</f>
        <v>4</v>
      </c>
      <c r="I333" s="293">
        <f>SUM('Entering 1'!J473:J476)</f>
        <v>2</v>
      </c>
      <c r="J333" s="293">
        <f>SUM('Entering 1'!K473:K476)</f>
        <v>3</v>
      </c>
      <c r="K333" s="293">
        <f>SUM('Entering 1'!L473:L476)</f>
        <v>2</v>
      </c>
      <c r="L333" s="293">
        <f>SUM('Entering 1'!M473:M476)</f>
        <v>3</v>
      </c>
      <c r="M333" s="293">
        <f>SUM('Entering 1'!N473:N476)</f>
        <v>2</v>
      </c>
      <c r="N333" s="293">
        <f>SUM('Entering 1'!O473:O476)</f>
        <v>0</v>
      </c>
      <c r="O333" s="293">
        <f>SUM('Entering 1'!P473:P476)</f>
        <v>0</v>
      </c>
      <c r="P333" s="293">
        <f>SUM('Entering 1'!Q473:Q476)</f>
        <v>2</v>
      </c>
      <c r="Q333" s="293">
        <f>SUM('Entering 1'!R473:R476)</f>
        <v>0</v>
      </c>
      <c r="R333" s="293">
        <f>SUM('Entering 1'!S473:S476)</f>
        <v>2</v>
      </c>
      <c r="S333" s="73">
        <f t="shared" si="81"/>
        <v>28</v>
      </c>
      <c r="T333" s="293"/>
      <c r="U333" s="293"/>
      <c r="V333" s="293"/>
      <c r="W333" s="293"/>
      <c r="X333" s="293"/>
      <c r="Y333" s="293"/>
    </row>
    <row r="334" spans="1:25" ht="12" customHeight="1">
      <c r="A334" s="352"/>
      <c r="B334" s="65" t="s">
        <v>180</v>
      </c>
      <c r="C334" s="85">
        <f>('Entering 1'!D473)+('Entering 1'!D474*2)+('Entering 1'!D475*3)+('Entering 1'!D476*4)</f>
        <v>1</v>
      </c>
      <c r="D334" s="293">
        <f>('Entering 1'!E473)+('Entering 1'!E474*2)+('Entering 1'!E475*3)+('Entering 1'!E476*4)</f>
        <v>0</v>
      </c>
      <c r="E334" s="293">
        <f>('Entering 1'!F473)+('Entering 1'!F474*2)+('Entering 1'!F475*3)+('Entering 1'!F476*4)</f>
        <v>0</v>
      </c>
      <c r="F334" s="293">
        <f>('Entering 1'!G473)+('Entering 1'!G474*2)+('Entering 1'!G475*3)+('Entering 1'!G476*4)</f>
        <v>7</v>
      </c>
      <c r="G334" s="293">
        <f>('Entering 1'!H473)+('Entering 1'!H474*2)+('Entering 1'!H475*3)+('Entering 1'!H476*4)</f>
        <v>0</v>
      </c>
      <c r="H334" s="293">
        <f>('Entering 1'!I473)+('Entering 1'!I474*2)+('Entering 1'!I475*3)+('Entering 1'!I476*4)</f>
        <v>4</v>
      </c>
      <c r="I334" s="293">
        <f>('Entering 1'!J473)+('Entering 1'!J474*2)+('Entering 1'!J475*3)+('Entering 1'!J476*4)</f>
        <v>2</v>
      </c>
      <c r="J334" s="293">
        <f>('Entering 1'!K473)+('Entering 1'!K474*2)+('Entering 1'!K475*3)+('Entering 1'!K476*4)</f>
        <v>3</v>
      </c>
      <c r="K334" s="293">
        <f>('Entering 1'!L473)+('Entering 1'!L474*2)+('Entering 1'!L475*3)+('Entering 1'!L476*4)</f>
        <v>2</v>
      </c>
      <c r="L334" s="293">
        <f>('Entering 1'!M473)+('Entering 1'!M474*2)+('Entering 1'!M475*3)+('Entering 1'!M476*4)</f>
        <v>3</v>
      </c>
      <c r="M334" s="293">
        <f>('Entering 1'!N473)+('Entering 1'!N474*2)+('Entering 1'!N475*3)+('Entering 1'!N476*4)</f>
        <v>2</v>
      </c>
      <c r="N334" s="293">
        <f>('Entering 1'!O473)+('Entering 1'!O474*2)+('Entering 1'!O475*3)+('Entering 1'!O476*4)</f>
        <v>0</v>
      </c>
      <c r="O334" s="293">
        <f>('Entering 1'!P473)+('Entering 1'!P474*2)+('Entering 1'!P475*3)+('Entering 1'!P476*4)</f>
        <v>0</v>
      </c>
      <c r="P334" s="293">
        <f>('Entering 1'!Q473)+('Entering 1'!Q474*2)+('Entering 1'!Q475*3)+('Entering 1'!Q476*4)</f>
        <v>2</v>
      </c>
      <c r="Q334" s="293">
        <f>('Entering 1'!R473)+('Entering 1'!R474*2)+('Entering 1'!R475*3)+('Entering 1'!R476*4)</f>
        <v>0</v>
      </c>
      <c r="R334" s="293">
        <f>('Entering 1'!S473)+('Entering 1'!S474*2)+('Entering 1'!S475*3)+('Entering 1'!S476*4)</f>
        <v>2</v>
      </c>
      <c r="S334" s="73">
        <f t="shared" si="81"/>
        <v>28</v>
      </c>
      <c r="T334" s="293"/>
      <c r="U334" s="293"/>
      <c r="V334" s="293"/>
      <c r="W334" s="293"/>
      <c r="X334" s="293"/>
      <c r="Y334" s="293"/>
    </row>
    <row r="335" spans="1:25" ht="12" customHeight="1">
      <c r="A335" s="352"/>
      <c r="B335" s="86" t="s">
        <v>181</v>
      </c>
      <c r="C335" s="87">
        <f>SUM('Entering 1'!D482:D485)</f>
        <v>8</v>
      </c>
      <c r="D335" s="88">
        <f>SUM('Entering 1'!E482:E485)</f>
        <v>0</v>
      </c>
      <c r="E335" s="88">
        <f>SUM('Entering 1'!F482:F485)</f>
        <v>0</v>
      </c>
      <c r="F335" s="88">
        <f>SUM('Entering 1'!G482:G485)</f>
        <v>9</v>
      </c>
      <c r="G335" s="88">
        <f>SUM('Entering 1'!H482:H485)</f>
        <v>0</v>
      </c>
      <c r="H335" s="88">
        <f>SUM('Entering 1'!I482:I485)</f>
        <v>1</v>
      </c>
      <c r="I335" s="88">
        <f>SUM('Entering 1'!J482:J485)</f>
        <v>6</v>
      </c>
      <c r="J335" s="88">
        <f>SUM('Entering 1'!K482:K485)</f>
        <v>6</v>
      </c>
      <c r="K335" s="88">
        <f>SUM('Entering 1'!L482:L485)</f>
        <v>3</v>
      </c>
      <c r="L335" s="88">
        <f>SUM('Entering 1'!M482:M485)</f>
        <v>6</v>
      </c>
      <c r="M335" s="88">
        <f>SUM('Entering 1'!N482:N485)</f>
        <v>2</v>
      </c>
      <c r="N335" s="88">
        <f>SUM('Entering 1'!O482:O485)</f>
        <v>0</v>
      </c>
      <c r="O335" s="88">
        <f>SUM('Entering 1'!P482:P485)</f>
        <v>0</v>
      </c>
      <c r="P335" s="88">
        <f>SUM('Entering 1'!Q482:Q485)</f>
        <v>2</v>
      </c>
      <c r="Q335" s="88">
        <f>SUM('Entering 1'!R482:R485)</f>
        <v>0</v>
      </c>
      <c r="R335" s="88">
        <f>SUM('Entering 1'!S482:S485)</f>
        <v>0</v>
      </c>
      <c r="S335" s="75">
        <f t="shared" si="81"/>
        <v>43</v>
      </c>
      <c r="T335" s="293"/>
      <c r="U335" s="293"/>
      <c r="V335" s="293"/>
      <c r="W335" s="293"/>
      <c r="X335" s="293"/>
      <c r="Y335" s="293"/>
    </row>
    <row r="336" spans="1:25" ht="12" customHeight="1">
      <c r="A336" s="352"/>
      <c r="B336" s="86" t="s">
        <v>182</v>
      </c>
      <c r="C336" s="87">
        <f>('Entering 1'!D482)+('Entering 1'!D483*2)+('Entering 1'!D484*3)+('Entering 1'!D485*4)</f>
        <v>8</v>
      </c>
      <c r="D336" s="88">
        <f>('Entering 1'!E482)+('Entering 1'!E483*2)+('Entering 1'!E484*3)+('Entering 1'!E485*4)</f>
        <v>0</v>
      </c>
      <c r="E336" s="88">
        <f>('Entering 1'!F482)+('Entering 1'!F483*2)+('Entering 1'!F484*3)+('Entering 1'!F485*4)</f>
        <v>0</v>
      </c>
      <c r="F336" s="88">
        <f>('Entering 1'!G482)+('Entering 1'!G483*2)+('Entering 1'!G484*3)+('Entering 1'!G485*4)</f>
        <v>9</v>
      </c>
      <c r="G336" s="88">
        <f>('Entering 1'!H482)+('Entering 1'!H483*2)+('Entering 1'!H484*3)+('Entering 1'!H485*4)</f>
        <v>0</v>
      </c>
      <c r="H336" s="88">
        <f>('Entering 1'!I482)+('Entering 1'!I483*2)+('Entering 1'!I484*3)+('Entering 1'!I485*4)</f>
        <v>1</v>
      </c>
      <c r="I336" s="88">
        <f>('Entering 1'!J482)+('Entering 1'!J483*2)+('Entering 1'!J484*3)+('Entering 1'!J485*4)</f>
        <v>6</v>
      </c>
      <c r="J336" s="88">
        <f>('Entering 1'!K482)+('Entering 1'!K483*2)+('Entering 1'!K484*3)+('Entering 1'!K485*4)</f>
        <v>6</v>
      </c>
      <c r="K336" s="88">
        <f>('Entering 1'!L482)+('Entering 1'!L483*2)+('Entering 1'!L484*3)+('Entering 1'!L485*4)</f>
        <v>3</v>
      </c>
      <c r="L336" s="88">
        <f>('Entering 1'!M482)+('Entering 1'!M483*2)+('Entering 1'!M484*3)+('Entering 1'!M485*4)</f>
        <v>6</v>
      </c>
      <c r="M336" s="88">
        <f>('Entering 1'!N482)+('Entering 1'!N483*2)+('Entering 1'!N484*3)+('Entering 1'!N485*4)</f>
        <v>2</v>
      </c>
      <c r="N336" s="88">
        <f>('Entering 1'!O482)+('Entering 1'!O483*2)+('Entering 1'!O484*3)+('Entering 1'!O485*4)</f>
        <v>0</v>
      </c>
      <c r="O336" s="88">
        <f>('Entering 1'!P482)+('Entering 1'!P483*2)+('Entering 1'!P484*3)+('Entering 1'!P485*4)</f>
        <v>0</v>
      </c>
      <c r="P336" s="88">
        <f>('Entering 1'!Q482)+('Entering 1'!Q483*2)+('Entering 1'!Q484*3)+('Entering 1'!Q485*4)</f>
        <v>2</v>
      </c>
      <c r="Q336" s="88">
        <f>('Entering 1'!R482)+('Entering 1'!R483*2)+('Entering 1'!R484*3)+('Entering 1'!R485*4)</f>
        <v>0</v>
      </c>
      <c r="R336" s="88">
        <f>('Entering 1'!S482)+('Entering 1'!S483*2)+('Entering 1'!S484*3)+('Entering 1'!S485*4)</f>
        <v>0</v>
      </c>
      <c r="S336" s="75">
        <f t="shared" si="81"/>
        <v>43</v>
      </c>
      <c r="T336" s="293"/>
      <c r="U336" s="293"/>
      <c r="V336" s="293"/>
      <c r="W336" s="293"/>
      <c r="X336" s="293"/>
      <c r="Y336" s="293"/>
    </row>
    <row r="337" spans="1:25" ht="12" customHeight="1">
      <c r="A337" s="352"/>
      <c r="B337" s="65" t="s">
        <v>183</v>
      </c>
      <c r="C337" s="85"/>
      <c r="D337" s="293"/>
      <c r="E337" s="293"/>
      <c r="F337" s="293"/>
      <c r="G337" s="293"/>
      <c r="H337" s="293"/>
      <c r="I337" s="293"/>
      <c r="J337" s="293"/>
      <c r="K337" s="293"/>
      <c r="L337" s="293"/>
      <c r="M337" s="293"/>
      <c r="N337" s="293"/>
      <c r="O337" s="293"/>
      <c r="P337" s="293"/>
      <c r="Q337" s="293"/>
      <c r="R337" s="293"/>
      <c r="S337" s="73">
        <f t="shared" si="81"/>
        <v>0</v>
      </c>
      <c r="T337" s="293"/>
      <c r="U337" s="293"/>
      <c r="V337" s="293"/>
      <c r="W337" s="293"/>
      <c r="X337" s="293"/>
      <c r="Y337" s="293"/>
    </row>
    <row r="338" spans="1:25" ht="12" customHeight="1">
      <c r="A338" s="352"/>
      <c r="B338" s="65" t="s">
        <v>184</v>
      </c>
      <c r="C338" s="85"/>
      <c r="D338" s="293"/>
      <c r="E338" s="293"/>
      <c r="F338" s="293"/>
      <c r="G338" s="293"/>
      <c r="H338" s="293"/>
      <c r="I338" s="293"/>
      <c r="J338" s="293"/>
      <c r="K338" s="293"/>
      <c r="L338" s="293"/>
      <c r="M338" s="293"/>
      <c r="N338" s="293"/>
      <c r="O338" s="293"/>
      <c r="P338" s="293"/>
      <c r="Q338" s="293"/>
      <c r="R338" s="293"/>
      <c r="S338" s="73">
        <f t="shared" si="81"/>
        <v>0</v>
      </c>
      <c r="T338" s="293"/>
      <c r="U338" s="293"/>
      <c r="V338" s="293"/>
      <c r="W338" s="293"/>
      <c r="X338" s="293"/>
      <c r="Y338" s="293"/>
    </row>
    <row r="339" spans="1:25" ht="12" customHeight="1">
      <c r="A339" s="352"/>
      <c r="B339" s="8" t="s">
        <v>18</v>
      </c>
      <c r="C339" s="91">
        <f t="shared" ref="C339:R339" si="99">SUM(C333,C335,C337)</f>
        <v>9</v>
      </c>
      <c r="D339" s="92">
        <f t="shared" si="99"/>
        <v>0</v>
      </c>
      <c r="E339" s="92">
        <f t="shared" si="99"/>
        <v>0</v>
      </c>
      <c r="F339" s="92">
        <f t="shared" si="99"/>
        <v>16</v>
      </c>
      <c r="G339" s="92">
        <f t="shared" si="99"/>
        <v>0</v>
      </c>
      <c r="H339" s="92">
        <f t="shared" si="99"/>
        <v>5</v>
      </c>
      <c r="I339" s="92">
        <f t="shared" si="99"/>
        <v>8</v>
      </c>
      <c r="J339" s="92">
        <f t="shared" si="99"/>
        <v>9</v>
      </c>
      <c r="K339" s="92">
        <f t="shared" si="99"/>
        <v>5</v>
      </c>
      <c r="L339" s="92">
        <f t="shared" si="99"/>
        <v>9</v>
      </c>
      <c r="M339" s="92">
        <f t="shared" si="99"/>
        <v>4</v>
      </c>
      <c r="N339" s="92">
        <f t="shared" si="99"/>
        <v>0</v>
      </c>
      <c r="O339" s="92">
        <f t="shared" si="99"/>
        <v>0</v>
      </c>
      <c r="P339" s="92">
        <f t="shared" si="99"/>
        <v>4</v>
      </c>
      <c r="Q339" s="92">
        <f t="shared" si="99"/>
        <v>0</v>
      </c>
      <c r="R339" s="92">
        <f t="shared" si="99"/>
        <v>2</v>
      </c>
      <c r="S339" s="9">
        <f t="shared" si="81"/>
        <v>71</v>
      </c>
      <c r="T339" s="293"/>
      <c r="U339" s="293"/>
      <c r="V339" s="293"/>
      <c r="W339" s="293"/>
      <c r="X339" s="293"/>
      <c r="Y339" s="293"/>
    </row>
    <row r="340" spans="1:25" ht="12" customHeight="1">
      <c r="A340" s="352"/>
      <c r="B340" s="10" t="s">
        <v>185</v>
      </c>
      <c r="C340" s="93">
        <f t="shared" ref="C340:R340" si="100">SUM(C334,C336,C338)</f>
        <v>9</v>
      </c>
      <c r="D340" s="94">
        <f t="shared" si="100"/>
        <v>0</v>
      </c>
      <c r="E340" s="94">
        <f t="shared" si="100"/>
        <v>0</v>
      </c>
      <c r="F340" s="94">
        <f t="shared" si="100"/>
        <v>16</v>
      </c>
      <c r="G340" s="94">
        <f t="shared" si="100"/>
        <v>0</v>
      </c>
      <c r="H340" s="94">
        <f t="shared" si="100"/>
        <v>5</v>
      </c>
      <c r="I340" s="94">
        <f t="shared" si="100"/>
        <v>8</v>
      </c>
      <c r="J340" s="94">
        <f t="shared" si="100"/>
        <v>9</v>
      </c>
      <c r="K340" s="94">
        <f t="shared" si="100"/>
        <v>5</v>
      </c>
      <c r="L340" s="94">
        <f t="shared" si="100"/>
        <v>9</v>
      </c>
      <c r="M340" s="94">
        <f t="shared" si="100"/>
        <v>4</v>
      </c>
      <c r="N340" s="94">
        <f t="shared" si="100"/>
        <v>0</v>
      </c>
      <c r="O340" s="94">
        <f t="shared" si="100"/>
        <v>0</v>
      </c>
      <c r="P340" s="94">
        <f t="shared" si="100"/>
        <v>4</v>
      </c>
      <c r="Q340" s="94">
        <f t="shared" si="100"/>
        <v>0</v>
      </c>
      <c r="R340" s="94">
        <f t="shared" si="100"/>
        <v>2</v>
      </c>
      <c r="S340" s="11">
        <f t="shared" si="81"/>
        <v>71</v>
      </c>
      <c r="T340" s="293"/>
      <c r="U340" s="293"/>
      <c r="V340" s="293"/>
      <c r="W340" s="293"/>
      <c r="X340" s="293"/>
      <c r="Y340" s="293"/>
    </row>
    <row r="341" spans="1:25" ht="12" customHeight="1">
      <c r="A341" s="352"/>
      <c r="B341" s="8" t="s">
        <v>2</v>
      </c>
      <c r="C341" s="91">
        <f t="shared" ref="C341:R341" si="101">SUM(C331,C339)</f>
        <v>163</v>
      </c>
      <c r="D341" s="92">
        <f t="shared" si="101"/>
        <v>35</v>
      </c>
      <c r="E341" s="92">
        <f t="shared" si="101"/>
        <v>53</v>
      </c>
      <c r="F341" s="92">
        <f t="shared" si="101"/>
        <v>101</v>
      </c>
      <c r="G341" s="92">
        <f t="shared" si="101"/>
        <v>4</v>
      </c>
      <c r="H341" s="92">
        <f t="shared" si="101"/>
        <v>59</v>
      </c>
      <c r="I341" s="92">
        <f t="shared" si="101"/>
        <v>97</v>
      </c>
      <c r="J341" s="92">
        <f t="shared" si="101"/>
        <v>61</v>
      </c>
      <c r="K341" s="92">
        <f t="shared" si="101"/>
        <v>57</v>
      </c>
      <c r="L341" s="92">
        <f t="shared" si="101"/>
        <v>72</v>
      </c>
      <c r="M341" s="92">
        <f t="shared" si="101"/>
        <v>23</v>
      </c>
      <c r="N341" s="92">
        <f t="shared" si="101"/>
        <v>19</v>
      </c>
      <c r="O341" s="92">
        <f t="shared" si="101"/>
        <v>43</v>
      </c>
      <c r="P341" s="92">
        <f t="shared" si="101"/>
        <v>26</v>
      </c>
      <c r="Q341" s="92">
        <f t="shared" si="101"/>
        <v>14</v>
      </c>
      <c r="R341" s="92">
        <f t="shared" si="101"/>
        <v>8</v>
      </c>
      <c r="S341" s="9">
        <f t="shared" si="81"/>
        <v>835</v>
      </c>
      <c r="T341" s="293"/>
      <c r="U341" s="293"/>
      <c r="V341" s="293"/>
      <c r="W341" s="293"/>
      <c r="X341" s="293"/>
      <c r="Y341" s="293"/>
    </row>
    <row r="342" spans="1:25" ht="12" customHeight="1">
      <c r="A342" s="353"/>
      <c r="B342" s="10" t="s">
        <v>25</v>
      </c>
      <c r="C342" s="93">
        <f t="shared" ref="C342:R342" si="102">SUM(C332,C340)</f>
        <v>179</v>
      </c>
      <c r="D342" s="94">
        <f t="shared" si="102"/>
        <v>37</v>
      </c>
      <c r="E342" s="94">
        <f t="shared" si="102"/>
        <v>68</v>
      </c>
      <c r="F342" s="94">
        <f t="shared" si="102"/>
        <v>119</v>
      </c>
      <c r="G342" s="94">
        <f t="shared" si="102"/>
        <v>8</v>
      </c>
      <c r="H342" s="94">
        <f t="shared" si="102"/>
        <v>72</v>
      </c>
      <c r="I342" s="94">
        <f t="shared" si="102"/>
        <v>121</v>
      </c>
      <c r="J342" s="94">
        <f t="shared" si="102"/>
        <v>75</v>
      </c>
      <c r="K342" s="94">
        <f t="shared" si="102"/>
        <v>80</v>
      </c>
      <c r="L342" s="94">
        <f t="shared" si="102"/>
        <v>101</v>
      </c>
      <c r="M342" s="94">
        <f t="shared" si="102"/>
        <v>40</v>
      </c>
      <c r="N342" s="94">
        <f t="shared" si="102"/>
        <v>28</v>
      </c>
      <c r="O342" s="94">
        <f t="shared" si="102"/>
        <v>54</v>
      </c>
      <c r="P342" s="94">
        <f t="shared" si="102"/>
        <v>35</v>
      </c>
      <c r="Q342" s="94">
        <f t="shared" si="102"/>
        <v>16</v>
      </c>
      <c r="R342" s="94">
        <f t="shared" si="102"/>
        <v>9</v>
      </c>
      <c r="S342" s="11">
        <f t="shared" si="81"/>
        <v>1042</v>
      </c>
      <c r="T342" s="293"/>
      <c r="U342" s="293"/>
      <c r="V342" s="293"/>
      <c r="W342" s="293"/>
      <c r="X342" s="293"/>
      <c r="Y342" s="293"/>
    </row>
    <row r="343" spans="1:25" ht="12" customHeight="1">
      <c r="A343" s="351" t="s">
        <v>110</v>
      </c>
      <c r="B343" s="65" t="s">
        <v>191</v>
      </c>
      <c r="C343" s="96">
        <f>'PMD Breakdown Entering'!C123</f>
        <v>4</v>
      </c>
      <c r="D343" s="69">
        <f>'PMD Breakdown Entering'!D123</f>
        <v>0</v>
      </c>
      <c r="E343" s="69">
        <f>'PMD Breakdown Entering'!E123</f>
        <v>0</v>
      </c>
      <c r="F343" s="69">
        <f>'PMD Breakdown Entering'!F123</f>
        <v>2</v>
      </c>
      <c r="G343" s="69">
        <f>'PMD Breakdown Entering'!G123</f>
        <v>4</v>
      </c>
      <c r="H343" s="69">
        <f>'PMD Breakdown Entering'!H123</f>
        <v>10</v>
      </c>
      <c r="I343" s="69">
        <f>'PMD Breakdown Entering'!I123</f>
        <v>22</v>
      </c>
      <c r="J343" s="69">
        <f>'PMD Breakdown Entering'!J123</f>
        <v>16</v>
      </c>
      <c r="K343" s="69">
        <f>'PMD Breakdown Entering'!K123</f>
        <v>21</v>
      </c>
      <c r="L343" s="69">
        <f>'PMD Breakdown Entering'!L123</f>
        <v>10</v>
      </c>
      <c r="M343" s="69">
        <f>'PMD Breakdown Entering'!M123</f>
        <v>3</v>
      </c>
      <c r="N343" s="69">
        <f>'PMD Breakdown Entering'!N123</f>
        <v>9</v>
      </c>
      <c r="O343" s="69">
        <f>'PMD Breakdown Entering'!O123</f>
        <v>5</v>
      </c>
      <c r="P343" s="69">
        <f>'PMD Breakdown Entering'!P123</f>
        <v>4</v>
      </c>
      <c r="Q343" s="69">
        <f>'PMD Breakdown Entering'!Q123</f>
        <v>1</v>
      </c>
      <c r="R343" s="69">
        <f>'PMD Breakdown Entering'!R123</f>
        <v>1</v>
      </c>
      <c r="S343" s="73">
        <f t="shared" si="81"/>
        <v>112</v>
      </c>
      <c r="T343" s="293"/>
      <c r="U343" s="293"/>
      <c r="V343" s="293"/>
      <c r="W343" s="293"/>
      <c r="X343" s="293"/>
      <c r="Y343" s="293"/>
    </row>
    <row r="344" spans="1:25" ht="12" customHeight="1">
      <c r="A344" s="352"/>
      <c r="B344" s="86" t="s">
        <v>165</v>
      </c>
      <c r="C344" s="87">
        <f>SUM('Entering 1'!D498:D499)</f>
        <v>0</v>
      </c>
      <c r="D344" s="88">
        <f>SUM('Entering 1'!E498:E499)</f>
        <v>0</v>
      </c>
      <c r="E344" s="88">
        <f>SUM('Entering 1'!F498:F499)</f>
        <v>5</v>
      </c>
      <c r="F344" s="88">
        <f>SUM('Entering 1'!G498:G499)</f>
        <v>1</v>
      </c>
      <c r="G344" s="88">
        <f>SUM('Entering 1'!H498:H499)</f>
        <v>2</v>
      </c>
      <c r="H344" s="88">
        <f>SUM('Entering 1'!I498:I499)</f>
        <v>1</v>
      </c>
      <c r="I344" s="88">
        <f>SUM('Entering 1'!J498:J499)</f>
        <v>3</v>
      </c>
      <c r="J344" s="88">
        <f>SUM('Entering 1'!K498:K499)</f>
        <v>1</v>
      </c>
      <c r="K344" s="88">
        <f>SUM('Entering 1'!L498:L499)</f>
        <v>1</v>
      </c>
      <c r="L344" s="88">
        <f>SUM('Entering 1'!M498:M499)</f>
        <v>0</v>
      </c>
      <c r="M344" s="88">
        <f>SUM('Entering 1'!N498:N499)</f>
        <v>0</v>
      </c>
      <c r="N344" s="88">
        <f>SUM('Entering 1'!O498:O499)</f>
        <v>3</v>
      </c>
      <c r="O344" s="88">
        <f>SUM('Entering 1'!P498:P499)</f>
        <v>0</v>
      </c>
      <c r="P344" s="88">
        <f>SUM('Entering 1'!Q498:Q499)</f>
        <v>0</v>
      </c>
      <c r="Q344" s="88">
        <f>SUM('Entering 1'!R498:R499)</f>
        <v>0</v>
      </c>
      <c r="R344" s="88">
        <f>SUM('Entering 1'!S498:S499)</f>
        <v>0</v>
      </c>
      <c r="S344" s="75">
        <f t="shared" si="81"/>
        <v>17</v>
      </c>
      <c r="T344" s="293"/>
      <c r="U344" s="293"/>
      <c r="V344" s="293"/>
      <c r="W344" s="293"/>
      <c r="X344" s="293"/>
      <c r="Y344" s="293"/>
    </row>
    <row r="345" spans="1:25" ht="12" customHeight="1">
      <c r="A345" s="352"/>
      <c r="B345" s="86" t="s">
        <v>166</v>
      </c>
      <c r="C345" s="87">
        <f>('Entering 1'!D498)+('Entering 1'!D499*2)</f>
        <v>0</v>
      </c>
      <c r="D345" s="88">
        <f>('Entering 1'!E498)+('Entering 1'!E499*2)</f>
        <v>0</v>
      </c>
      <c r="E345" s="88">
        <f>('Entering 1'!F498)+('Entering 1'!F499*2)</f>
        <v>5</v>
      </c>
      <c r="F345" s="88">
        <f>('Entering 1'!G498)+('Entering 1'!G499*2)</f>
        <v>1</v>
      </c>
      <c r="G345" s="88">
        <f>('Entering 1'!H498)+('Entering 1'!H499*2)</f>
        <v>2</v>
      </c>
      <c r="H345" s="88">
        <f>('Entering 1'!I498)+('Entering 1'!I499*2)</f>
        <v>1</v>
      </c>
      <c r="I345" s="88">
        <f>('Entering 1'!J498)+('Entering 1'!J499*2)</f>
        <v>3</v>
      </c>
      <c r="J345" s="88">
        <f>('Entering 1'!K498)+('Entering 1'!K499*2)</f>
        <v>1</v>
      </c>
      <c r="K345" s="88">
        <f>('Entering 1'!L498)+('Entering 1'!L499*2)</f>
        <v>1</v>
      </c>
      <c r="L345" s="88">
        <f>('Entering 1'!M498)+('Entering 1'!M499*2)</f>
        <v>0</v>
      </c>
      <c r="M345" s="88">
        <f>('Entering 1'!N498)+('Entering 1'!N499*2)</f>
        <v>0</v>
      </c>
      <c r="N345" s="88">
        <f>('Entering 1'!O498)+('Entering 1'!O499*2)</f>
        <v>3</v>
      </c>
      <c r="O345" s="88">
        <f>('Entering 1'!P498)+('Entering 1'!P499*2)</f>
        <v>0</v>
      </c>
      <c r="P345" s="88">
        <f>('Entering 1'!Q498)+('Entering 1'!Q499*2)</f>
        <v>0</v>
      </c>
      <c r="Q345" s="88">
        <f>('Entering 1'!R498)+('Entering 1'!R499*2)</f>
        <v>0</v>
      </c>
      <c r="R345" s="88">
        <f>('Entering 1'!S498)+('Entering 1'!S499*2)</f>
        <v>0</v>
      </c>
      <c r="S345" s="75">
        <f t="shared" si="81"/>
        <v>17</v>
      </c>
      <c r="T345" s="293"/>
      <c r="U345" s="293"/>
      <c r="V345" s="293"/>
      <c r="W345" s="293"/>
      <c r="X345" s="293"/>
      <c r="Y345" s="293"/>
    </row>
    <row r="346" spans="1:25" ht="12" customHeight="1">
      <c r="A346" s="352"/>
      <c r="B346" s="65" t="s">
        <v>167</v>
      </c>
      <c r="C346" s="85">
        <f>SUM('Entering 1'!D500:D501)</f>
        <v>0</v>
      </c>
      <c r="D346" s="293">
        <f>SUM('Entering 1'!E500:E501)</f>
        <v>0</v>
      </c>
      <c r="E346" s="293">
        <f>SUM('Entering 1'!F500:F501)</f>
        <v>1</v>
      </c>
      <c r="F346" s="293">
        <f>SUM('Entering 1'!G500:G501)</f>
        <v>0</v>
      </c>
      <c r="G346" s="293">
        <f>SUM('Entering 1'!H500:H501)</f>
        <v>0</v>
      </c>
      <c r="H346" s="293">
        <f>SUM('Entering 1'!I500:I501)</f>
        <v>0</v>
      </c>
      <c r="I346" s="293">
        <f>SUM('Entering 1'!J500:J501)</f>
        <v>2</v>
      </c>
      <c r="J346" s="293">
        <f>SUM('Entering 1'!K500:K501)</f>
        <v>1</v>
      </c>
      <c r="K346" s="293">
        <f>SUM('Entering 1'!L500:L501)</f>
        <v>1</v>
      </c>
      <c r="L346" s="293">
        <f>SUM('Entering 1'!M500:M501)</f>
        <v>0</v>
      </c>
      <c r="M346" s="293">
        <f>SUM('Entering 1'!N500:N501)</f>
        <v>0</v>
      </c>
      <c r="N346" s="293">
        <f>SUM('Entering 1'!O500:O501)</f>
        <v>0</v>
      </c>
      <c r="O346" s="293">
        <f>SUM('Entering 1'!P500:P501)</f>
        <v>0</v>
      </c>
      <c r="P346" s="293">
        <f>SUM('Entering 1'!Q500:Q501)</f>
        <v>0</v>
      </c>
      <c r="Q346" s="293">
        <f>SUM('Entering 1'!R500:R501)</f>
        <v>0</v>
      </c>
      <c r="R346" s="293">
        <f>SUM('Entering 1'!S500:S501)</f>
        <v>0</v>
      </c>
      <c r="S346" s="73">
        <f t="shared" si="81"/>
        <v>5</v>
      </c>
      <c r="T346" s="293"/>
      <c r="U346" s="293"/>
      <c r="V346" s="293"/>
      <c r="W346" s="293"/>
      <c r="X346" s="293"/>
      <c r="Y346" s="293"/>
    </row>
    <row r="347" spans="1:25" ht="12" customHeight="1">
      <c r="A347" s="352"/>
      <c r="B347" s="65" t="s">
        <v>168</v>
      </c>
      <c r="C347" s="85">
        <f>('Entering 1'!D500)+('Entering 1'!D501*2)</f>
        <v>0</v>
      </c>
      <c r="D347" s="293">
        <f>('Entering 1'!E500)+('Entering 1'!E501*2)</f>
        <v>0</v>
      </c>
      <c r="E347" s="293">
        <f>('Entering 1'!F500)+('Entering 1'!F501*2)</f>
        <v>1</v>
      </c>
      <c r="F347" s="293">
        <f>('Entering 1'!G500)+('Entering 1'!G501*2)</f>
        <v>0</v>
      </c>
      <c r="G347" s="293">
        <f>('Entering 1'!H500)+('Entering 1'!H501*2)</f>
        <v>0</v>
      </c>
      <c r="H347" s="293">
        <f>('Entering 1'!I500)+('Entering 1'!I501*2)</f>
        <v>0</v>
      </c>
      <c r="I347" s="293">
        <f>('Entering 1'!J500)+('Entering 1'!J501*2)</f>
        <v>2</v>
      </c>
      <c r="J347" s="293">
        <f>('Entering 1'!K500)+('Entering 1'!K501*2)</f>
        <v>1</v>
      </c>
      <c r="K347" s="293">
        <f>('Entering 1'!L500)+('Entering 1'!L501*2)</f>
        <v>1</v>
      </c>
      <c r="L347" s="293">
        <f>('Entering 1'!M500)+('Entering 1'!M501*2)</f>
        <v>0</v>
      </c>
      <c r="M347" s="293">
        <f>('Entering 1'!N500)+('Entering 1'!N501*2)</f>
        <v>0</v>
      </c>
      <c r="N347" s="293">
        <f>('Entering 1'!O500)+('Entering 1'!O501*2)</f>
        <v>0</v>
      </c>
      <c r="O347" s="293">
        <f>('Entering 1'!P500)+('Entering 1'!P501*2)</f>
        <v>0</v>
      </c>
      <c r="P347" s="293">
        <f>('Entering 1'!Q500)+('Entering 1'!Q501*2)</f>
        <v>0</v>
      </c>
      <c r="Q347" s="293">
        <f>('Entering 1'!R500)+('Entering 1'!R501*2)</f>
        <v>0</v>
      </c>
      <c r="R347" s="293">
        <f>('Entering 1'!S500)+('Entering 1'!S501*2)</f>
        <v>0</v>
      </c>
      <c r="S347" s="73">
        <f t="shared" si="81"/>
        <v>5</v>
      </c>
      <c r="T347" s="293"/>
      <c r="U347" s="293"/>
      <c r="V347" s="293"/>
      <c r="W347" s="293"/>
      <c r="X347" s="293"/>
      <c r="Y347" s="293"/>
    </row>
    <row r="348" spans="1:25" ht="12" customHeight="1">
      <c r="A348" s="352"/>
      <c r="B348" s="86" t="s">
        <v>7</v>
      </c>
      <c r="C348" s="87">
        <f>'Entering 1'!D502</f>
        <v>242</v>
      </c>
      <c r="D348" s="88">
        <f>'Entering 1'!E502</f>
        <v>290</v>
      </c>
      <c r="E348" s="88">
        <f>'Entering 1'!F502</f>
        <v>303</v>
      </c>
      <c r="F348" s="88">
        <f>'Entering 1'!G502</f>
        <v>212</v>
      </c>
      <c r="G348" s="88">
        <f>'Entering 1'!H502</f>
        <v>142</v>
      </c>
      <c r="H348" s="88">
        <f>'Entering 1'!I502</f>
        <v>167</v>
      </c>
      <c r="I348" s="88">
        <f>'Entering 1'!J502</f>
        <v>190</v>
      </c>
      <c r="J348" s="88">
        <f>'Entering 1'!K502</f>
        <v>167</v>
      </c>
      <c r="K348" s="88">
        <f>'Entering 1'!L502</f>
        <v>131</v>
      </c>
      <c r="L348" s="88">
        <f>'Entering 1'!M502</f>
        <v>92</v>
      </c>
      <c r="M348" s="88">
        <f>'Entering 1'!N502</f>
        <v>35</v>
      </c>
      <c r="N348" s="88">
        <f>'Entering 1'!O502</f>
        <v>45</v>
      </c>
      <c r="O348" s="88">
        <f>'Entering 1'!P502</f>
        <v>0</v>
      </c>
      <c r="P348" s="88">
        <f>'Entering 1'!Q502</f>
        <v>25</v>
      </c>
      <c r="Q348" s="88">
        <f>'Entering 1'!R502</f>
        <v>27</v>
      </c>
      <c r="R348" s="88">
        <f>'Entering 1'!S502</f>
        <v>17</v>
      </c>
      <c r="S348" s="75">
        <f t="shared" si="81"/>
        <v>2085</v>
      </c>
      <c r="T348" s="293"/>
      <c r="U348" s="293"/>
      <c r="V348" s="293"/>
      <c r="W348" s="293"/>
      <c r="X348" s="293"/>
      <c r="Y348" s="293"/>
    </row>
    <row r="349" spans="1:25" ht="12" customHeight="1">
      <c r="A349" s="352"/>
      <c r="B349" s="86" t="s">
        <v>169</v>
      </c>
      <c r="C349" s="87">
        <f>'Carpool Breakdown Entering'!C278</f>
        <v>17</v>
      </c>
      <c r="D349" s="88">
        <f>'Carpool Breakdown Entering'!D278</f>
        <v>2</v>
      </c>
      <c r="E349" s="88">
        <f>'Carpool Breakdown Entering'!E278</f>
        <v>18</v>
      </c>
      <c r="F349" s="88">
        <f>'Carpool Breakdown Entering'!F278</f>
        <v>14</v>
      </c>
      <c r="G349" s="88">
        <f>'Carpool Breakdown Entering'!G278</f>
        <v>17</v>
      </c>
      <c r="H349" s="88">
        <f>'Carpool Breakdown Entering'!H278</f>
        <v>18</v>
      </c>
      <c r="I349" s="88">
        <f>'Carpool Breakdown Entering'!I278</f>
        <v>22</v>
      </c>
      <c r="J349" s="88">
        <f>'Carpool Breakdown Entering'!J278</f>
        <v>13</v>
      </c>
      <c r="K349" s="88">
        <f>'Carpool Breakdown Entering'!K278</f>
        <v>19</v>
      </c>
      <c r="L349" s="88">
        <f>'Carpool Breakdown Entering'!L278</f>
        <v>0</v>
      </c>
      <c r="M349" s="88">
        <f>'Carpool Breakdown Entering'!M278</f>
        <v>4</v>
      </c>
      <c r="N349" s="88">
        <f>'Carpool Breakdown Entering'!N278</f>
        <v>0</v>
      </c>
      <c r="O349" s="88">
        <f>'Carpool Breakdown Entering'!O278</f>
        <v>0</v>
      </c>
      <c r="P349" s="88">
        <f>'Carpool Breakdown Entering'!P278</f>
        <v>4</v>
      </c>
      <c r="Q349" s="88">
        <f>'Carpool Breakdown Entering'!Q278</f>
        <v>2</v>
      </c>
      <c r="R349" s="88">
        <f>'Carpool Breakdown Entering'!R278</f>
        <v>4</v>
      </c>
      <c r="S349" s="75">
        <f t="shared" si="81"/>
        <v>154</v>
      </c>
      <c r="T349" s="293"/>
      <c r="U349" s="293"/>
      <c r="V349" s="293"/>
      <c r="W349" s="293"/>
      <c r="X349" s="293"/>
      <c r="Y349" s="293"/>
    </row>
    <row r="350" spans="1:25" ht="12" customHeight="1">
      <c r="A350" s="352"/>
      <c r="B350" s="86" t="s">
        <v>35</v>
      </c>
      <c r="C350" s="87">
        <f>'Carpool Breakdown Entering'!C279</f>
        <v>10</v>
      </c>
      <c r="D350" s="88">
        <f>'Carpool Breakdown Entering'!D279</f>
        <v>0</v>
      </c>
      <c r="E350" s="88">
        <f>'Carpool Breakdown Entering'!E279</f>
        <v>10</v>
      </c>
      <c r="F350" s="88">
        <f>'Carpool Breakdown Entering'!F279</f>
        <v>6</v>
      </c>
      <c r="G350" s="88">
        <f>'Carpool Breakdown Entering'!G279</f>
        <v>10</v>
      </c>
      <c r="H350" s="88">
        <f>'Carpool Breakdown Entering'!H279</f>
        <v>12</v>
      </c>
      <c r="I350" s="88">
        <f>'Carpool Breakdown Entering'!I279</f>
        <v>44</v>
      </c>
      <c r="J350" s="88">
        <f>'Carpool Breakdown Entering'!J279</f>
        <v>24</v>
      </c>
      <c r="K350" s="88">
        <f>'Carpool Breakdown Entering'!K279</f>
        <v>36</v>
      </c>
      <c r="L350" s="88">
        <f>'Carpool Breakdown Entering'!L279</f>
        <v>0</v>
      </c>
      <c r="M350" s="88">
        <f>'Carpool Breakdown Entering'!M279</f>
        <v>8</v>
      </c>
      <c r="N350" s="88">
        <f>'Carpool Breakdown Entering'!N279</f>
        <v>0</v>
      </c>
      <c r="O350" s="88">
        <f>'Carpool Breakdown Entering'!O279</f>
        <v>0</v>
      </c>
      <c r="P350" s="88">
        <f>'Carpool Breakdown Entering'!P279</f>
        <v>10</v>
      </c>
      <c r="Q350" s="88">
        <f>'Carpool Breakdown Entering'!Q279</f>
        <v>4</v>
      </c>
      <c r="R350" s="88">
        <f>'Carpool Breakdown Entering'!R279</f>
        <v>8</v>
      </c>
      <c r="S350" s="75">
        <f t="shared" si="81"/>
        <v>182</v>
      </c>
      <c r="T350" s="293"/>
      <c r="U350" s="293"/>
      <c r="V350" s="293"/>
      <c r="W350" s="293"/>
      <c r="X350" s="293"/>
      <c r="Y350" s="293"/>
    </row>
    <row r="351" spans="1:25" ht="12" customHeight="1">
      <c r="A351" s="352"/>
      <c r="B351" s="86" t="s">
        <v>170</v>
      </c>
      <c r="C351" s="87">
        <f t="shared" ref="C351:R351" si="103">SUM(C348:C349)</f>
        <v>259</v>
      </c>
      <c r="D351" s="88">
        <f t="shared" si="103"/>
        <v>292</v>
      </c>
      <c r="E351" s="88">
        <f t="shared" si="103"/>
        <v>321</v>
      </c>
      <c r="F351" s="88">
        <f t="shared" si="103"/>
        <v>226</v>
      </c>
      <c r="G351" s="88">
        <f t="shared" si="103"/>
        <v>159</v>
      </c>
      <c r="H351" s="88">
        <f t="shared" si="103"/>
        <v>185</v>
      </c>
      <c r="I351" s="88">
        <f t="shared" si="103"/>
        <v>212</v>
      </c>
      <c r="J351" s="88">
        <f t="shared" si="103"/>
        <v>180</v>
      </c>
      <c r="K351" s="88">
        <f t="shared" si="103"/>
        <v>150</v>
      </c>
      <c r="L351" s="88">
        <f t="shared" si="103"/>
        <v>92</v>
      </c>
      <c r="M351" s="88">
        <f t="shared" si="103"/>
        <v>39</v>
      </c>
      <c r="N351" s="88">
        <f t="shared" si="103"/>
        <v>45</v>
      </c>
      <c r="O351" s="88">
        <f t="shared" si="103"/>
        <v>0</v>
      </c>
      <c r="P351" s="88">
        <f t="shared" si="103"/>
        <v>29</v>
      </c>
      <c r="Q351" s="88">
        <f t="shared" si="103"/>
        <v>29</v>
      </c>
      <c r="R351" s="104">
        <f t="shared" si="103"/>
        <v>21</v>
      </c>
      <c r="S351" s="75">
        <f t="shared" si="81"/>
        <v>2239</v>
      </c>
      <c r="T351" s="293"/>
      <c r="U351" s="293"/>
      <c r="V351" s="293"/>
      <c r="W351" s="293"/>
      <c r="X351" s="293"/>
      <c r="Y351" s="293"/>
    </row>
    <row r="352" spans="1:25" ht="12" customHeight="1">
      <c r="A352" s="352"/>
      <c r="B352" s="86" t="s">
        <v>171</v>
      </c>
      <c r="C352" s="87">
        <f t="shared" ref="C352:R352" si="104">SUM(C348,C350)</f>
        <v>252</v>
      </c>
      <c r="D352" s="88">
        <f t="shared" si="104"/>
        <v>290</v>
      </c>
      <c r="E352" s="88">
        <f t="shared" si="104"/>
        <v>313</v>
      </c>
      <c r="F352" s="88">
        <f t="shared" si="104"/>
        <v>218</v>
      </c>
      <c r="G352" s="88">
        <f t="shared" si="104"/>
        <v>152</v>
      </c>
      <c r="H352" s="88">
        <f t="shared" si="104"/>
        <v>179</v>
      </c>
      <c r="I352" s="88">
        <f t="shared" si="104"/>
        <v>234</v>
      </c>
      <c r="J352" s="88">
        <f t="shared" si="104"/>
        <v>191</v>
      </c>
      <c r="K352" s="88">
        <f t="shared" si="104"/>
        <v>167</v>
      </c>
      <c r="L352" s="88">
        <f t="shared" si="104"/>
        <v>92</v>
      </c>
      <c r="M352" s="88">
        <f t="shared" si="104"/>
        <v>43</v>
      </c>
      <c r="N352" s="88">
        <f t="shared" si="104"/>
        <v>45</v>
      </c>
      <c r="O352" s="88">
        <f t="shared" si="104"/>
        <v>0</v>
      </c>
      <c r="P352" s="88">
        <f t="shared" si="104"/>
        <v>35</v>
      </c>
      <c r="Q352" s="88">
        <f t="shared" si="104"/>
        <v>31</v>
      </c>
      <c r="R352" s="104">
        <f t="shared" si="104"/>
        <v>25</v>
      </c>
      <c r="S352" s="75">
        <f t="shared" si="81"/>
        <v>2267</v>
      </c>
      <c r="T352" s="293"/>
      <c r="U352" s="293"/>
      <c r="V352" s="293"/>
      <c r="W352" s="293"/>
      <c r="X352" s="293"/>
      <c r="Y352" s="293"/>
    </row>
    <row r="353" spans="1:25" ht="12" customHeight="1">
      <c r="A353" s="352"/>
      <c r="B353" s="65" t="s">
        <v>172</v>
      </c>
      <c r="C353" s="85"/>
      <c r="D353" s="293"/>
      <c r="E353" s="293"/>
      <c r="F353" s="293"/>
      <c r="G353" s="293"/>
      <c r="H353" s="293"/>
      <c r="I353" s="293"/>
      <c r="J353" s="293"/>
      <c r="K353" s="293"/>
      <c r="L353" s="293"/>
      <c r="M353" s="293"/>
      <c r="N353" s="293"/>
      <c r="O353" s="293"/>
      <c r="P353" s="293"/>
      <c r="Q353" s="293"/>
      <c r="R353" s="293"/>
      <c r="S353" s="73"/>
      <c r="T353" s="293"/>
      <c r="U353" s="293"/>
      <c r="V353" s="293"/>
      <c r="W353" s="293"/>
      <c r="X353" s="293"/>
      <c r="Y353" s="293"/>
    </row>
    <row r="354" spans="1:25" ht="12" customHeight="1">
      <c r="A354" s="352"/>
      <c r="B354" s="65" t="s">
        <v>173</v>
      </c>
      <c r="C354" s="85"/>
      <c r="D354" s="293"/>
      <c r="E354" s="293"/>
      <c r="F354" s="293"/>
      <c r="G354" s="293"/>
      <c r="H354" s="293"/>
      <c r="I354" s="293"/>
      <c r="J354" s="293"/>
      <c r="K354" s="293"/>
      <c r="L354" s="293"/>
      <c r="M354" s="293"/>
      <c r="N354" s="293"/>
      <c r="O354" s="293"/>
      <c r="P354" s="293"/>
      <c r="Q354" s="293"/>
      <c r="R354" s="293"/>
      <c r="S354" s="73"/>
      <c r="T354" s="293"/>
      <c r="U354" s="293"/>
      <c r="V354" s="293"/>
      <c r="W354" s="293"/>
      <c r="X354" s="293"/>
      <c r="Y354" s="293"/>
    </row>
    <row r="355" spans="1:25" ht="12" customHeight="1">
      <c r="A355" s="352"/>
      <c r="B355" s="86" t="s">
        <v>174</v>
      </c>
      <c r="C355" s="87"/>
      <c r="D355" s="88"/>
      <c r="E355" s="88"/>
      <c r="F355" s="88"/>
      <c r="G355" s="88"/>
      <c r="H355" s="88"/>
      <c r="I355" s="88"/>
      <c r="J355" s="88"/>
      <c r="K355" s="88"/>
      <c r="L355" s="88"/>
      <c r="M355" s="88"/>
      <c r="N355" s="88"/>
      <c r="O355" s="88"/>
      <c r="P355" s="88"/>
      <c r="Q355" s="88"/>
      <c r="R355" s="88"/>
      <c r="S355" s="75"/>
      <c r="T355" s="248"/>
      <c r="U355" s="293"/>
      <c r="V355" s="293"/>
      <c r="W355" s="293"/>
      <c r="X355" s="293"/>
      <c r="Y355" s="293"/>
    </row>
    <row r="356" spans="1:25" ht="12" customHeight="1">
      <c r="A356" s="352"/>
      <c r="B356" s="86" t="s">
        <v>175</v>
      </c>
      <c r="C356" s="87"/>
      <c r="D356" s="88"/>
      <c r="E356" s="88"/>
      <c r="F356" s="88"/>
      <c r="G356" s="88"/>
      <c r="H356" s="88"/>
      <c r="I356" s="88"/>
      <c r="J356" s="88"/>
      <c r="K356" s="88"/>
      <c r="L356" s="88"/>
      <c r="M356" s="88"/>
      <c r="N356" s="88"/>
      <c r="O356" s="88"/>
      <c r="P356" s="88"/>
      <c r="Q356" s="88"/>
      <c r="R356" s="88"/>
      <c r="S356" s="75"/>
      <c r="T356" s="293"/>
      <c r="U356" s="293"/>
      <c r="V356" s="293"/>
      <c r="W356" s="293"/>
      <c r="X356" s="293"/>
      <c r="Y356" s="293"/>
    </row>
    <row r="357" spans="1:25" ht="12" customHeight="1">
      <c r="A357" s="352"/>
      <c r="B357" s="63" t="s">
        <v>176</v>
      </c>
      <c r="C357" s="85">
        <f>SUM('Buses Arriving'!C136,'Buses Arriving'!C137,'Buses Arriving'!C138,'Buses Arriving'!C139)</f>
        <v>12</v>
      </c>
      <c r="D357" s="293">
        <f>SUM('Buses Arriving'!D136,'Buses Arriving'!D137,'Buses Arriving'!D138,'Buses Arriving'!D139)</f>
        <v>12</v>
      </c>
      <c r="E357" s="293">
        <f>SUM('Buses Arriving'!E136,'Buses Arriving'!E137,'Buses Arriving'!E138,'Buses Arriving'!E139)</f>
        <v>12</v>
      </c>
      <c r="F357" s="293">
        <f>SUM('Buses Arriving'!F136,'Buses Arriving'!F137,'Buses Arriving'!F138,'Buses Arriving'!F139)</f>
        <v>12</v>
      </c>
      <c r="G357" s="293">
        <f>SUM('Buses Arriving'!G136,'Buses Arriving'!G137,'Buses Arriving'!G138,'Buses Arriving'!G139)</f>
        <v>12</v>
      </c>
      <c r="H357" s="293">
        <f>SUM('Buses Arriving'!H136,'Buses Arriving'!H137,'Buses Arriving'!H138,'Buses Arriving'!H139)</f>
        <v>12</v>
      </c>
      <c r="I357" s="293">
        <f>SUM('Buses Arriving'!I136,'Buses Arriving'!I137,'Buses Arriving'!I138,'Buses Arriving'!I139)</f>
        <v>12</v>
      </c>
      <c r="J357" s="293">
        <f>SUM('Buses Arriving'!J136,'Buses Arriving'!J137,'Buses Arriving'!J138,'Buses Arriving'!J139)</f>
        <v>13</v>
      </c>
      <c r="K357" s="293">
        <f>SUM('Buses Arriving'!K136,'Buses Arriving'!K137,'Buses Arriving'!K138,'Buses Arriving'!K139)</f>
        <v>15</v>
      </c>
      <c r="L357" s="293">
        <f>SUM('Buses Arriving'!L136,'Buses Arriving'!L137,'Buses Arriving'!L138,'Buses Arriving'!L139)</f>
        <v>23</v>
      </c>
      <c r="M357" s="293">
        <f>SUM('Buses Arriving'!M136,'Buses Arriving'!M137,'Buses Arriving'!M138,'Buses Arriving'!M139)</f>
        <v>22</v>
      </c>
      <c r="N357" s="293">
        <f>SUM('Buses Arriving'!N136,'Buses Arriving'!N137,'Buses Arriving'!N138,'Buses Arriving'!N139)</f>
        <v>17</v>
      </c>
      <c r="O357" s="293">
        <f>SUM('Buses Arriving'!O136,'Buses Arriving'!O137,'Buses Arriving'!O138,'Buses Arriving'!O139)</f>
        <v>13</v>
      </c>
      <c r="P357" s="293">
        <f>SUM('Buses Arriving'!P136,'Buses Arriving'!P137,'Buses Arriving'!P138,'Buses Arriving'!P139)</f>
        <v>7</v>
      </c>
      <c r="Q357" s="293">
        <f>SUM('Buses Arriving'!Q136,'Buses Arriving'!Q137,'Buses Arriving'!Q138,'Buses Arriving'!Q139)</f>
        <v>7</v>
      </c>
      <c r="R357" s="105">
        <f>SUM('Buses Arriving'!R136,'Buses Arriving'!R137,'Buses Arriving'!R138,'Buses Arriving'!R139)</f>
        <v>6</v>
      </c>
      <c r="S357" s="105">
        <f t="shared" ref="S357:S380" si="105">SUM(C357:R357)</f>
        <v>207</v>
      </c>
      <c r="T357" s="293"/>
      <c r="U357" s="293"/>
      <c r="V357" s="293"/>
      <c r="W357" s="293"/>
      <c r="X357" s="293"/>
      <c r="Y357" s="293"/>
    </row>
    <row r="358" spans="1:25" ht="12" customHeight="1">
      <c r="A358" s="352"/>
      <c r="B358" s="65" t="s">
        <v>177</v>
      </c>
      <c r="C358" s="89">
        <f>SUM('By Bus Stop Arriving'!D42,'By Bus Stop Arriving'!D136,'By Bus Stop Arriving'!D137,'By Bus Stop Arriving'!D138,'By Bus Stop Arriving'!D139,'By Bus Stop Arriving'!D140,'By Bus Stop Arriving'!D160,'By Bus Stop Arriving'!D162,'By Bus Stop Arriving'!D163,'By Bus Stop Arriving'!D164)</f>
        <v>1</v>
      </c>
      <c r="D358" s="35">
        <f>SUM('By Bus Stop Arriving'!E42,'By Bus Stop Arriving'!E136,'By Bus Stop Arriving'!E137,'By Bus Stop Arriving'!E138,'By Bus Stop Arriving'!E139,'By Bus Stop Arriving'!E140,'By Bus Stop Arriving'!E160,'By Bus Stop Arriving'!E162,'By Bus Stop Arriving'!E163,'By Bus Stop Arriving'!E164)</f>
        <v>10</v>
      </c>
      <c r="E358" s="35">
        <f>SUM('By Bus Stop Arriving'!F42,'By Bus Stop Arriving'!F136,'By Bus Stop Arriving'!F137,'By Bus Stop Arriving'!F138,'By Bus Stop Arriving'!F139,'By Bus Stop Arriving'!F140,'By Bus Stop Arriving'!F160,'By Bus Stop Arriving'!F162,'By Bus Stop Arriving'!F163,'By Bus Stop Arriving'!F164)</f>
        <v>13</v>
      </c>
      <c r="F358" s="35">
        <f>SUM('By Bus Stop Arriving'!G42,'By Bus Stop Arriving'!G136,'By Bus Stop Arriving'!G137,'By Bus Stop Arriving'!G138,'By Bus Stop Arriving'!G139,'By Bus Stop Arriving'!G140,'By Bus Stop Arriving'!G160,'By Bus Stop Arriving'!G162,'By Bus Stop Arriving'!G163,'By Bus Stop Arriving'!G164)</f>
        <v>15</v>
      </c>
      <c r="G358" s="35">
        <f>SUM('By Bus Stop Arriving'!H42,'By Bus Stop Arriving'!H136,'By Bus Stop Arriving'!H137,'By Bus Stop Arriving'!H138,'By Bus Stop Arriving'!H139,'By Bus Stop Arriving'!H140,'By Bus Stop Arriving'!H160,'By Bus Stop Arriving'!H162,'By Bus Stop Arriving'!H163,'By Bus Stop Arriving'!H164)</f>
        <v>9</v>
      </c>
      <c r="H358" s="35">
        <f>SUM('By Bus Stop Arriving'!I42,'By Bus Stop Arriving'!I136,'By Bus Stop Arriving'!I137,'By Bus Stop Arriving'!I138,'By Bus Stop Arriving'!I139,'By Bus Stop Arriving'!I140,'By Bus Stop Arriving'!I160,'By Bus Stop Arriving'!I162,'By Bus Stop Arriving'!I163,'By Bus Stop Arriving'!I164)</f>
        <v>12</v>
      </c>
      <c r="I358" s="35">
        <f>SUM('By Bus Stop Arriving'!J42,'By Bus Stop Arriving'!J136,'By Bus Stop Arriving'!J137,'By Bus Stop Arriving'!J138,'By Bus Stop Arriving'!J139,'By Bus Stop Arriving'!J140,'By Bus Stop Arriving'!J160,'By Bus Stop Arriving'!J162,'By Bus Stop Arriving'!J163,'By Bus Stop Arriving'!J164)</f>
        <v>15</v>
      </c>
      <c r="J358" s="35">
        <f>SUM('By Bus Stop Arriving'!K42,'By Bus Stop Arriving'!K136,'By Bus Stop Arriving'!K137,'By Bus Stop Arriving'!K138,'By Bus Stop Arriving'!K139,'By Bus Stop Arriving'!K140,'By Bus Stop Arriving'!K160,'By Bus Stop Arriving'!K162,'By Bus Stop Arriving'!K163,'By Bus Stop Arriving'!K164)</f>
        <v>8</v>
      </c>
      <c r="K358" s="35">
        <f>SUM('By Bus Stop Arriving'!L42,'By Bus Stop Arriving'!L136,'By Bus Stop Arriving'!L137,'By Bus Stop Arriving'!L138,'By Bus Stop Arriving'!L139,'By Bus Stop Arriving'!L140,'By Bus Stop Arriving'!L160,'By Bus Stop Arriving'!L162,'By Bus Stop Arriving'!L163,'By Bus Stop Arriving'!L164)</f>
        <v>15</v>
      </c>
      <c r="L358" s="35">
        <f>SUM('By Bus Stop Arriving'!M42,'By Bus Stop Arriving'!M136,'By Bus Stop Arriving'!M137,'By Bus Stop Arriving'!M138,'By Bus Stop Arriving'!M139,'By Bus Stop Arriving'!M140,'By Bus Stop Arriving'!M160,'By Bus Stop Arriving'!M162,'By Bus Stop Arriving'!M163,'By Bus Stop Arriving'!M164)</f>
        <v>4</v>
      </c>
      <c r="M358" s="35">
        <f>SUM('By Bus Stop Arriving'!N42,'By Bus Stop Arriving'!N136,'By Bus Stop Arriving'!N137,'By Bus Stop Arriving'!N138,'By Bus Stop Arriving'!N139,'By Bus Stop Arriving'!N140,'By Bus Stop Arriving'!N160,'By Bus Stop Arriving'!N162,'By Bus Stop Arriving'!N163,'By Bus Stop Arriving'!N164)</f>
        <v>15</v>
      </c>
      <c r="N358" s="35">
        <f>SUM('By Bus Stop Arriving'!O42,'By Bus Stop Arriving'!O136,'By Bus Stop Arriving'!O137,'By Bus Stop Arriving'!O138,'By Bus Stop Arriving'!O139,'By Bus Stop Arriving'!O140,'By Bus Stop Arriving'!O160,'By Bus Stop Arriving'!O162,'By Bus Stop Arriving'!O163,'By Bus Stop Arriving'!O164)</f>
        <v>12</v>
      </c>
      <c r="O358" s="35">
        <f>SUM('By Bus Stop Arriving'!P42,'By Bus Stop Arriving'!P136,'By Bus Stop Arriving'!P137,'By Bus Stop Arriving'!P138,'By Bus Stop Arriving'!P139,'By Bus Stop Arriving'!P140,'By Bus Stop Arriving'!P160,'By Bus Stop Arriving'!P162,'By Bus Stop Arriving'!P163,'By Bus Stop Arriving'!P164)</f>
        <v>11</v>
      </c>
      <c r="P358" s="35">
        <f>SUM('By Bus Stop Arriving'!Q42,'By Bus Stop Arriving'!Q136,'By Bus Stop Arriving'!Q137,'By Bus Stop Arriving'!Q138,'By Bus Stop Arriving'!Q139,'By Bus Stop Arriving'!Q140,'By Bus Stop Arriving'!Q160,'By Bus Stop Arriving'!Q162,'By Bus Stop Arriving'!Q163,'By Bus Stop Arriving'!Q164)</f>
        <v>7</v>
      </c>
      <c r="Q358" s="35">
        <f>SUM('By Bus Stop Arriving'!R42,'By Bus Stop Arriving'!R136,'By Bus Stop Arriving'!R137,'By Bus Stop Arriving'!R138,'By Bus Stop Arriving'!R139,'By Bus Stop Arriving'!R140,'By Bus Stop Arriving'!R160,'By Bus Stop Arriving'!R162,'By Bus Stop Arriving'!R163,'By Bus Stop Arriving'!R164)</f>
        <v>2</v>
      </c>
      <c r="R358" s="35">
        <f>SUM('By Bus Stop Arriving'!S42,'By Bus Stop Arriving'!S136,'By Bus Stop Arriving'!S137,'By Bus Stop Arriving'!S138,'By Bus Stop Arriving'!S139,'By Bus Stop Arriving'!S140,'By Bus Stop Arriving'!S160,'By Bus Stop Arriving'!S162,'By Bus Stop Arriving'!S163,'By Bus Stop Arriving'!S164)</f>
        <v>5</v>
      </c>
      <c r="S358" s="90">
        <f t="shared" si="105"/>
        <v>154</v>
      </c>
      <c r="T358" s="293"/>
      <c r="U358" s="293"/>
      <c r="V358" s="293"/>
      <c r="W358" s="293"/>
      <c r="X358" s="293"/>
      <c r="Y358" s="293"/>
    </row>
    <row r="359" spans="1:25" ht="12" customHeight="1">
      <c r="A359" s="352"/>
      <c r="B359" s="8" t="s">
        <v>3</v>
      </c>
      <c r="C359" s="91">
        <f t="shared" ref="C359:R359" si="106">SUM(C344,C346,C351,C353,C355,C357)</f>
        <v>271</v>
      </c>
      <c r="D359" s="92">
        <f t="shared" si="106"/>
        <v>304</v>
      </c>
      <c r="E359" s="92">
        <f t="shared" si="106"/>
        <v>339</v>
      </c>
      <c r="F359" s="92">
        <f t="shared" si="106"/>
        <v>239</v>
      </c>
      <c r="G359" s="92">
        <f t="shared" si="106"/>
        <v>173</v>
      </c>
      <c r="H359" s="92">
        <f t="shared" si="106"/>
        <v>198</v>
      </c>
      <c r="I359" s="92">
        <f t="shared" si="106"/>
        <v>229</v>
      </c>
      <c r="J359" s="92">
        <f t="shared" si="106"/>
        <v>195</v>
      </c>
      <c r="K359" s="92">
        <f t="shared" si="106"/>
        <v>167</v>
      </c>
      <c r="L359" s="92">
        <f t="shared" si="106"/>
        <v>115</v>
      </c>
      <c r="M359" s="92">
        <f t="shared" si="106"/>
        <v>61</v>
      </c>
      <c r="N359" s="92">
        <f t="shared" si="106"/>
        <v>65</v>
      </c>
      <c r="O359" s="92">
        <f t="shared" si="106"/>
        <v>13</v>
      </c>
      <c r="P359" s="92">
        <f t="shared" si="106"/>
        <v>36</v>
      </c>
      <c r="Q359" s="92">
        <f t="shared" si="106"/>
        <v>36</v>
      </c>
      <c r="R359" s="92">
        <f t="shared" si="106"/>
        <v>27</v>
      </c>
      <c r="S359" s="9">
        <f t="shared" si="105"/>
        <v>2468</v>
      </c>
      <c r="T359" s="293"/>
      <c r="U359" s="293"/>
      <c r="V359" s="293"/>
      <c r="W359" s="293"/>
      <c r="X359" s="293"/>
      <c r="Y359" s="293"/>
    </row>
    <row r="360" spans="1:25" ht="12" customHeight="1">
      <c r="A360" s="352"/>
      <c r="B360" s="10" t="s">
        <v>178</v>
      </c>
      <c r="C360" s="93">
        <f t="shared" ref="C360:R360" si="107">SUM(C343,C345,C347,C352,C354,C356,C358)</f>
        <v>257</v>
      </c>
      <c r="D360" s="94">
        <f t="shared" si="107"/>
        <v>300</v>
      </c>
      <c r="E360" s="94">
        <f t="shared" si="107"/>
        <v>332</v>
      </c>
      <c r="F360" s="94">
        <f t="shared" si="107"/>
        <v>236</v>
      </c>
      <c r="G360" s="94">
        <f t="shared" si="107"/>
        <v>167</v>
      </c>
      <c r="H360" s="94">
        <f t="shared" si="107"/>
        <v>202</v>
      </c>
      <c r="I360" s="94">
        <f t="shared" si="107"/>
        <v>276</v>
      </c>
      <c r="J360" s="94">
        <f t="shared" si="107"/>
        <v>217</v>
      </c>
      <c r="K360" s="94">
        <f t="shared" si="107"/>
        <v>205</v>
      </c>
      <c r="L360" s="94">
        <f t="shared" si="107"/>
        <v>106</v>
      </c>
      <c r="M360" s="94">
        <f t="shared" si="107"/>
        <v>61</v>
      </c>
      <c r="N360" s="94">
        <f t="shared" si="107"/>
        <v>69</v>
      </c>
      <c r="O360" s="94">
        <f t="shared" si="107"/>
        <v>16</v>
      </c>
      <c r="P360" s="94">
        <f t="shared" si="107"/>
        <v>46</v>
      </c>
      <c r="Q360" s="94">
        <f t="shared" si="107"/>
        <v>34</v>
      </c>
      <c r="R360" s="94">
        <f t="shared" si="107"/>
        <v>31</v>
      </c>
      <c r="S360" s="11">
        <f t="shared" si="105"/>
        <v>2555</v>
      </c>
      <c r="T360" s="293"/>
      <c r="U360" s="293"/>
      <c r="V360" s="293"/>
      <c r="W360" s="293"/>
      <c r="X360" s="293"/>
      <c r="Y360" s="293"/>
    </row>
    <row r="361" spans="1:25" ht="12" customHeight="1">
      <c r="A361" s="352"/>
      <c r="B361" s="65" t="s">
        <v>179</v>
      </c>
      <c r="C361" s="85">
        <f>SUM('Entering 1'!D515:D518)</f>
        <v>3</v>
      </c>
      <c r="D361" s="293">
        <f>SUM('Entering 1'!E515:E518)</f>
        <v>3</v>
      </c>
      <c r="E361" s="293">
        <f>SUM('Entering 1'!F515:F518)</f>
        <v>2</v>
      </c>
      <c r="F361" s="293">
        <f>SUM('Entering 1'!G515:G518)</f>
        <v>3</v>
      </c>
      <c r="G361" s="293">
        <f>SUM('Entering 1'!H515:H518)</f>
        <v>8</v>
      </c>
      <c r="H361" s="293">
        <f>SUM('Entering 1'!I515:I518)</f>
        <v>10</v>
      </c>
      <c r="I361" s="293">
        <f>SUM('Entering 1'!J515:J518)</f>
        <v>5</v>
      </c>
      <c r="J361" s="293">
        <f>SUM('Entering 1'!K515:K518)</f>
        <v>7</v>
      </c>
      <c r="K361" s="293">
        <f>SUM('Entering 1'!L515:L518)</f>
        <v>1</v>
      </c>
      <c r="L361" s="293">
        <f>SUM('Entering 1'!M515:M518)</f>
        <v>2</v>
      </c>
      <c r="M361" s="293">
        <f>SUM('Entering 1'!N515:N518)</f>
        <v>2</v>
      </c>
      <c r="N361" s="293">
        <f>SUM('Entering 1'!O515:O518)</f>
        <v>0</v>
      </c>
      <c r="O361" s="293">
        <f>SUM('Entering 1'!P515:P518)</f>
        <v>0</v>
      </c>
      <c r="P361" s="293">
        <f>SUM('Entering 1'!Q515:Q518)</f>
        <v>0</v>
      </c>
      <c r="Q361" s="293">
        <f>SUM('Entering 1'!R515:R518)</f>
        <v>0</v>
      </c>
      <c r="R361" s="293">
        <f>SUM('Entering 1'!S515:S518)</f>
        <v>0</v>
      </c>
      <c r="S361" s="73">
        <f t="shared" si="105"/>
        <v>46</v>
      </c>
      <c r="T361" s="293"/>
      <c r="U361" s="293"/>
      <c r="V361" s="293"/>
      <c r="W361" s="293"/>
      <c r="X361" s="293"/>
      <c r="Y361" s="293"/>
    </row>
    <row r="362" spans="1:25" ht="12" customHeight="1">
      <c r="A362" s="352"/>
      <c r="B362" s="65" t="s">
        <v>180</v>
      </c>
      <c r="C362" s="85">
        <f>('Entering 1'!D515)+('Entering 1'!D516*2)+('Entering 1'!D517*3)+('Entering 1'!D518*4)</f>
        <v>3</v>
      </c>
      <c r="D362" s="293">
        <f>('Entering 1'!E515)+('Entering 1'!E516*2)+('Entering 1'!E517*3)+('Entering 1'!E518*4)</f>
        <v>3</v>
      </c>
      <c r="E362" s="293">
        <f>('Entering 1'!F515)+('Entering 1'!F516*2)+('Entering 1'!F517*3)+('Entering 1'!F518*4)</f>
        <v>2</v>
      </c>
      <c r="F362" s="293">
        <f>('Entering 1'!G515)+('Entering 1'!G516*2)+('Entering 1'!G517*3)+('Entering 1'!G518*4)</f>
        <v>3</v>
      </c>
      <c r="G362" s="293">
        <f>('Entering 1'!H515)+('Entering 1'!H516*2)+('Entering 1'!H517*3)+('Entering 1'!H518*4)</f>
        <v>8</v>
      </c>
      <c r="H362" s="293">
        <f>('Entering 1'!I515)+('Entering 1'!I516*2)+('Entering 1'!I517*3)+('Entering 1'!I518*4)</f>
        <v>10</v>
      </c>
      <c r="I362" s="293">
        <f>('Entering 1'!J515)+('Entering 1'!J516*2)+('Entering 1'!J517*3)+('Entering 1'!J518*4)</f>
        <v>5</v>
      </c>
      <c r="J362" s="293">
        <f>('Entering 1'!K515)+('Entering 1'!K516*2)+('Entering 1'!K517*3)+('Entering 1'!K518*4)</f>
        <v>7</v>
      </c>
      <c r="K362" s="293">
        <f>('Entering 1'!L515)+('Entering 1'!L516*2)+('Entering 1'!L517*3)+('Entering 1'!L518*4)</f>
        <v>1</v>
      </c>
      <c r="L362" s="293">
        <f>('Entering 1'!M515)+('Entering 1'!M516*2)+('Entering 1'!M517*3)+('Entering 1'!M518*4)</f>
        <v>2</v>
      </c>
      <c r="M362" s="293">
        <f>('Entering 1'!N515)+('Entering 1'!N516*2)+('Entering 1'!N517*3)+('Entering 1'!N518*4)</f>
        <v>2</v>
      </c>
      <c r="N362" s="293">
        <f>('Entering 1'!O515)+('Entering 1'!O516*2)+('Entering 1'!O517*3)+('Entering 1'!O518*4)</f>
        <v>0</v>
      </c>
      <c r="O362" s="293">
        <f>('Entering 1'!P515)+('Entering 1'!P516*2)+('Entering 1'!P517*3)+('Entering 1'!P518*4)</f>
        <v>0</v>
      </c>
      <c r="P362" s="293">
        <f>('Entering 1'!Q515)+('Entering 1'!Q516*2)+('Entering 1'!Q517*3)+('Entering 1'!Q518*4)</f>
        <v>0</v>
      </c>
      <c r="Q362" s="293">
        <f>('Entering 1'!R515)+('Entering 1'!R516*2)+('Entering 1'!R517*3)+('Entering 1'!R518*4)</f>
        <v>0</v>
      </c>
      <c r="R362" s="293">
        <f>('Entering 1'!S515)+('Entering 1'!S516*2)+('Entering 1'!S517*3)+('Entering 1'!S518*4)</f>
        <v>0</v>
      </c>
      <c r="S362" s="73">
        <f t="shared" si="105"/>
        <v>46</v>
      </c>
      <c r="T362" s="293"/>
      <c r="U362" s="293"/>
      <c r="V362" s="293"/>
      <c r="W362" s="293"/>
      <c r="X362" s="293"/>
      <c r="Y362" s="293"/>
    </row>
    <row r="363" spans="1:25" ht="12" customHeight="1">
      <c r="A363" s="352"/>
      <c r="B363" s="86" t="s">
        <v>181</v>
      </c>
      <c r="C363" s="87">
        <f>SUM('Entering 1'!D524:D527)</f>
        <v>0</v>
      </c>
      <c r="D363" s="88">
        <f>SUM('Entering 1'!E524:E527)</f>
        <v>1</v>
      </c>
      <c r="E363" s="88">
        <f>SUM('Entering 1'!F524:F527)</f>
        <v>0</v>
      </c>
      <c r="F363" s="88">
        <f>SUM('Entering 1'!G524:G527)</f>
        <v>3</v>
      </c>
      <c r="G363" s="88">
        <f>SUM('Entering 1'!H524:H527)</f>
        <v>5</v>
      </c>
      <c r="H363" s="88">
        <f>SUM('Entering 1'!I524:I527)</f>
        <v>3</v>
      </c>
      <c r="I363" s="88">
        <f>SUM('Entering 1'!J524:J527)</f>
        <v>7</v>
      </c>
      <c r="J363" s="88">
        <f>SUM('Entering 1'!K524:K527)</f>
        <v>2</v>
      </c>
      <c r="K363" s="88">
        <f>SUM('Entering 1'!L524:L527)</f>
        <v>6</v>
      </c>
      <c r="L363" s="88">
        <f>SUM('Entering 1'!M524:M527)</f>
        <v>1</v>
      </c>
      <c r="M363" s="88">
        <f>SUM('Entering 1'!N524:N527)</f>
        <v>0</v>
      </c>
      <c r="N363" s="88">
        <f>SUM('Entering 1'!O524:O527)</f>
        <v>0</v>
      </c>
      <c r="O363" s="88">
        <f>SUM('Entering 1'!P524:P527)</f>
        <v>1</v>
      </c>
      <c r="P363" s="88">
        <f>SUM('Entering 1'!Q524:Q527)</f>
        <v>0</v>
      </c>
      <c r="Q363" s="88">
        <f>SUM('Entering 1'!R524:R527)</f>
        <v>1</v>
      </c>
      <c r="R363" s="88">
        <f>SUM('Entering 1'!S524:S527)</f>
        <v>0</v>
      </c>
      <c r="S363" s="75">
        <f t="shared" si="105"/>
        <v>30</v>
      </c>
      <c r="T363" s="293"/>
      <c r="U363" s="293"/>
      <c r="V363" s="293"/>
      <c r="W363" s="293"/>
      <c r="X363" s="293"/>
      <c r="Y363" s="293"/>
    </row>
    <row r="364" spans="1:25" ht="12" customHeight="1">
      <c r="A364" s="352"/>
      <c r="B364" s="86" t="s">
        <v>182</v>
      </c>
      <c r="C364" s="87">
        <f>('Entering 1'!D524)+('Entering 1'!D525*2)+('Entering 1'!D526*3)+('Entering 1'!D527*4)</f>
        <v>0</v>
      </c>
      <c r="D364" s="88">
        <f>('Entering 1'!E524)+('Entering 1'!E525*2)+('Entering 1'!E526*3)+('Entering 1'!E527*4)</f>
        <v>1</v>
      </c>
      <c r="E364" s="88">
        <f>('Entering 1'!F524)+('Entering 1'!F525*2)+('Entering 1'!F526*3)+('Entering 1'!F527*4)</f>
        <v>0</v>
      </c>
      <c r="F364" s="88">
        <f>('Entering 1'!G524)+('Entering 1'!G525*2)+('Entering 1'!G526*3)+('Entering 1'!G527*4)</f>
        <v>3</v>
      </c>
      <c r="G364" s="88">
        <f>('Entering 1'!H524)+('Entering 1'!H525*2)+('Entering 1'!H526*3)+('Entering 1'!H527*4)</f>
        <v>5</v>
      </c>
      <c r="H364" s="88">
        <f>('Entering 1'!I524)+('Entering 1'!I525*2)+('Entering 1'!I526*3)+('Entering 1'!I527*4)</f>
        <v>3</v>
      </c>
      <c r="I364" s="88">
        <f>('Entering 1'!J524)+('Entering 1'!J525*2)+('Entering 1'!J526*3)+('Entering 1'!J527*4)</f>
        <v>7</v>
      </c>
      <c r="J364" s="88">
        <f>('Entering 1'!K524)+('Entering 1'!K525*2)+('Entering 1'!K526*3)+('Entering 1'!K527*4)</f>
        <v>2</v>
      </c>
      <c r="K364" s="88">
        <f>('Entering 1'!L524)+('Entering 1'!L525*2)+('Entering 1'!L526*3)+('Entering 1'!L527*4)</f>
        <v>6</v>
      </c>
      <c r="L364" s="88">
        <f>('Entering 1'!M524)+('Entering 1'!M525*2)+('Entering 1'!M526*3)+('Entering 1'!M527*4)</f>
        <v>1</v>
      </c>
      <c r="M364" s="88">
        <f>('Entering 1'!N524)+('Entering 1'!N525*2)+('Entering 1'!N526*3)+('Entering 1'!N527*4)</f>
        <v>0</v>
      </c>
      <c r="N364" s="88">
        <f>('Entering 1'!O524)+('Entering 1'!O525*2)+('Entering 1'!O526*3)+('Entering 1'!O527*4)</f>
        <v>0</v>
      </c>
      <c r="O364" s="88">
        <f>('Entering 1'!P524)+('Entering 1'!P525*2)+('Entering 1'!P526*3)+('Entering 1'!P527*4)</f>
        <v>1</v>
      </c>
      <c r="P364" s="88">
        <f>('Entering 1'!Q524)+('Entering 1'!Q525*2)+('Entering 1'!Q526*3)+('Entering 1'!Q527*4)</f>
        <v>0</v>
      </c>
      <c r="Q364" s="88">
        <f>('Entering 1'!R524)+('Entering 1'!R525*2)+('Entering 1'!R526*3)+('Entering 1'!R527*4)</f>
        <v>1</v>
      </c>
      <c r="R364" s="88">
        <f>('Entering 1'!S524)+('Entering 1'!S525*2)+('Entering 1'!S526*3)+('Entering 1'!S527*4)</f>
        <v>0</v>
      </c>
      <c r="S364" s="75">
        <f t="shared" si="105"/>
        <v>30</v>
      </c>
      <c r="T364" s="293"/>
      <c r="U364" s="293"/>
      <c r="V364" s="293"/>
      <c r="W364" s="293"/>
      <c r="X364" s="293"/>
      <c r="Y364" s="293"/>
    </row>
    <row r="365" spans="1:25" ht="12" customHeight="1">
      <c r="A365" s="352"/>
      <c r="B365" s="65" t="s">
        <v>183</v>
      </c>
      <c r="C365" s="85"/>
      <c r="D365" s="293"/>
      <c r="E365" s="293"/>
      <c r="F365" s="293"/>
      <c r="G365" s="293"/>
      <c r="H365" s="293"/>
      <c r="I365" s="293"/>
      <c r="J365" s="293"/>
      <c r="K365" s="293"/>
      <c r="L365" s="293"/>
      <c r="M365" s="293"/>
      <c r="N365" s="293"/>
      <c r="O365" s="293"/>
      <c r="P365" s="293"/>
      <c r="Q365" s="293"/>
      <c r="R365" s="293"/>
      <c r="S365" s="73">
        <f t="shared" si="105"/>
        <v>0</v>
      </c>
      <c r="T365" s="293"/>
      <c r="U365" s="293"/>
      <c r="V365" s="293"/>
      <c r="W365" s="293"/>
      <c r="X365" s="293"/>
      <c r="Y365" s="293"/>
    </row>
    <row r="366" spans="1:25" ht="12" customHeight="1">
      <c r="A366" s="352"/>
      <c r="B366" s="65" t="s">
        <v>184</v>
      </c>
      <c r="C366" s="85"/>
      <c r="D366" s="293"/>
      <c r="E366" s="293"/>
      <c r="F366" s="293"/>
      <c r="G366" s="293"/>
      <c r="H366" s="293"/>
      <c r="I366" s="293"/>
      <c r="J366" s="293"/>
      <c r="K366" s="293"/>
      <c r="L366" s="293"/>
      <c r="M366" s="293"/>
      <c r="N366" s="293"/>
      <c r="O366" s="293"/>
      <c r="P366" s="293"/>
      <c r="Q366" s="293"/>
      <c r="R366" s="293"/>
      <c r="S366" s="73">
        <f t="shared" si="105"/>
        <v>0</v>
      </c>
      <c r="T366" s="293"/>
      <c r="U366" s="293"/>
      <c r="V366" s="293"/>
      <c r="W366" s="293"/>
      <c r="X366" s="293"/>
      <c r="Y366" s="293"/>
    </row>
    <row r="367" spans="1:25" ht="12" customHeight="1">
      <c r="A367" s="352"/>
      <c r="B367" s="8" t="s">
        <v>18</v>
      </c>
      <c r="C367" s="91">
        <f t="shared" ref="C367:R367" si="108">SUM(C361,C363,C365)</f>
        <v>3</v>
      </c>
      <c r="D367" s="92">
        <f t="shared" si="108"/>
        <v>4</v>
      </c>
      <c r="E367" s="92">
        <f t="shared" si="108"/>
        <v>2</v>
      </c>
      <c r="F367" s="92">
        <f t="shared" si="108"/>
        <v>6</v>
      </c>
      <c r="G367" s="92">
        <f t="shared" si="108"/>
        <v>13</v>
      </c>
      <c r="H367" s="92">
        <f t="shared" si="108"/>
        <v>13</v>
      </c>
      <c r="I367" s="92">
        <f t="shared" si="108"/>
        <v>12</v>
      </c>
      <c r="J367" s="92">
        <f t="shared" si="108"/>
        <v>9</v>
      </c>
      <c r="K367" s="92">
        <f t="shared" si="108"/>
        <v>7</v>
      </c>
      <c r="L367" s="92">
        <f t="shared" si="108"/>
        <v>3</v>
      </c>
      <c r="M367" s="92">
        <f t="shared" si="108"/>
        <v>2</v>
      </c>
      <c r="N367" s="92">
        <f t="shared" si="108"/>
        <v>0</v>
      </c>
      <c r="O367" s="92">
        <f t="shared" si="108"/>
        <v>1</v>
      </c>
      <c r="P367" s="92">
        <f t="shared" si="108"/>
        <v>0</v>
      </c>
      <c r="Q367" s="92">
        <f t="shared" si="108"/>
        <v>1</v>
      </c>
      <c r="R367" s="92">
        <f t="shared" si="108"/>
        <v>0</v>
      </c>
      <c r="S367" s="9">
        <f t="shared" si="105"/>
        <v>76</v>
      </c>
      <c r="T367" s="293"/>
      <c r="U367" s="293"/>
      <c r="V367" s="293"/>
      <c r="W367" s="293"/>
      <c r="X367" s="293"/>
      <c r="Y367" s="293"/>
    </row>
    <row r="368" spans="1:25" ht="12" customHeight="1">
      <c r="A368" s="352"/>
      <c r="B368" s="10" t="s">
        <v>185</v>
      </c>
      <c r="C368" s="93">
        <f t="shared" ref="C368:R368" si="109">SUM(C362,C364,C366)</f>
        <v>3</v>
      </c>
      <c r="D368" s="94">
        <f t="shared" si="109"/>
        <v>4</v>
      </c>
      <c r="E368" s="94">
        <f t="shared" si="109"/>
        <v>2</v>
      </c>
      <c r="F368" s="94">
        <f t="shared" si="109"/>
        <v>6</v>
      </c>
      <c r="G368" s="94">
        <f t="shared" si="109"/>
        <v>13</v>
      </c>
      <c r="H368" s="94">
        <f t="shared" si="109"/>
        <v>13</v>
      </c>
      <c r="I368" s="94">
        <f t="shared" si="109"/>
        <v>12</v>
      </c>
      <c r="J368" s="94">
        <f t="shared" si="109"/>
        <v>9</v>
      </c>
      <c r="K368" s="94">
        <f t="shared" si="109"/>
        <v>7</v>
      </c>
      <c r="L368" s="94">
        <f t="shared" si="109"/>
        <v>3</v>
      </c>
      <c r="M368" s="94">
        <f t="shared" si="109"/>
        <v>2</v>
      </c>
      <c r="N368" s="94">
        <f t="shared" si="109"/>
        <v>0</v>
      </c>
      <c r="O368" s="94">
        <f t="shared" si="109"/>
        <v>1</v>
      </c>
      <c r="P368" s="94">
        <f t="shared" si="109"/>
        <v>0</v>
      </c>
      <c r="Q368" s="94">
        <f t="shared" si="109"/>
        <v>1</v>
      </c>
      <c r="R368" s="94">
        <f t="shared" si="109"/>
        <v>0</v>
      </c>
      <c r="S368" s="11">
        <f t="shared" si="105"/>
        <v>76</v>
      </c>
      <c r="T368" s="293"/>
      <c r="U368" s="293"/>
      <c r="V368" s="293"/>
      <c r="W368" s="293"/>
      <c r="X368" s="293"/>
      <c r="Y368" s="293"/>
    </row>
    <row r="369" spans="1:25" ht="12" customHeight="1">
      <c r="A369" s="352"/>
      <c r="B369" s="8" t="s">
        <v>2</v>
      </c>
      <c r="C369" s="91">
        <f t="shared" ref="C369:R369" si="110">SUM(C359,C367)</f>
        <v>274</v>
      </c>
      <c r="D369" s="92">
        <f t="shared" si="110"/>
        <v>308</v>
      </c>
      <c r="E369" s="92">
        <f t="shared" si="110"/>
        <v>341</v>
      </c>
      <c r="F369" s="92">
        <f t="shared" si="110"/>
        <v>245</v>
      </c>
      <c r="G369" s="92">
        <f t="shared" si="110"/>
        <v>186</v>
      </c>
      <c r="H369" s="92">
        <f t="shared" si="110"/>
        <v>211</v>
      </c>
      <c r="I369" s="92">
        <f t="shared" si="110"/>
        <v>241</v>
      </c>
      <c r="J369" s="92">
        <f t="shared" si="110"/>
        <v>204</v>
      </c>
      <c r="K369" s="92">
        <f t="shared" si="110"/>
        <v>174</v>
      </c>
      <c r="L369" s="92">
        <f t="shared" si="110"/>
        <v>118</v>
      </c>
      <c r="M369" s="92">
        <f t="shared" si="110"/>
        <v>63</v>
      </c>
      <c r="N369" s="92">
        <f t="shared" si="110"/>
        <v>65</v>
      </c>
      <c r="O369" s="92">
        <f t="shared" si="110"/>
        <v>14</v>
      </c>
      <c r="P369" s="92">
        <f t="shared" si="110"/>
        <v>36</v>
      </c>
      <c r="Q369" s="92">
        <f t="shared" si="110"/>
        <v>37</v>
      </c>
      <c r="R369" s="92">
        <f t="shared" si="110"/>
        <v>27</v>
      </c>
      <c r="S369" s="9">
        <f t="shared" si="105"/>
        <v>2544</v>
      </c>
      <c r="T369" s="293"/>
      <c r="U369" s="293"/>
      <c r="V369" s="293"/>
      <c r="W369" s="293"/>
      <c r="X369" s="293"/>
      <c r="Y369" s="293"/>
    </row>
    <row r="370" spans="1:25" ht="12" customHeight="1">
      <c r="A370" s="353"/>
      <c r="B370" s="10" t="s">
        <v>25</v>
      </c>
      <c r="C370" s="93">
        <f t="shared" ref="C370:R370" si="111">SUM(C360,C368)</f>
        <v>260</v>
      </c>
      <c r="D370" s="94">
        <f t="shared" si="111"/>
        <v>304</v>
      </c>
      <c r="E370" s="94">
        <f t="shared" si="111"/>
        <v>334</v>
      </c>
      <c r="F370" s="94">
        <f t="shared" si="111"/>
        <v>242</v>
      </c>
      <c r="G370" s="94">
        <f t="shared" si="111"/>
        <v>180</v>
      </c>
      <c r="H370" s="94">
        <f t="shared" si="111"/>
        <v>215</v>
      </c>
      <c r="I370" s="94">
        <f t="shared" si="111"/>
        <v>288</v>
      </c>
      <c r="J370" s="94">
        <f t="shared" si="111"/>
        <v>226</v>
      </c>
      <c r="K370" s="94">
        <f t="shared" si="111"/>
        <v>212</v>
      </c>
      <c r="L370" s="94">
        <f t="shared" si="111"/>
        <v>109</v>
      </c>
      <c r="M370" s="94">
        <f t="shared" si="111"/>
        <v>63</v>
      </c>
      <c r="N370" s="94">
        <f t="shared" si="111"/>
        <v>69</v>
      </c>
      <c r="O370" s="94">
        <f t="shared" si="111"/>
        <v>17</v>
      </c>
      <c r="P370" s="94">
        <f t="shared" si="111"/>
        <v>46</v>
      </c>
      <c r="Q370" s="94">
        <f t="shared" si="111"/>
        <v>35</v>
      </c>
      <c r="R370" s="94">
        <f t="shared" si="111"/>
        <v>31</v>
      </c>
      <c r="S370" s="11">
        <f t="shared" si="105"/>
        <v>2631</v>
      </c>
      <c r="T370" s="293"/>
      <c r="U370" s="293"/>
      <c r="V370" s="293"/>
      <c r="W370" s="293"/>
      <c r="X370" s="293"/>
      <c r="Y370" s="293"/>
    </row>
    <row r="371" spans="1:25" ht="12" customHeight="1">
      <c r="A371" s="351" t="s">
        <v>112</v>
      </c>
      <c r="B371" s="65" t="s">
        <v>191</v>
      </c>
      <c r="C371" s="96">
        <f>'PMD Breakdown Entering'!C132</f>
        <v>17</v>
      </c>
      <c r="D371" s="69">
        <f>'PMD Breakdown Entering'!D132</f>
        <v>26</v>
      </c>
      <c r="E371" s="69">
        <f>'PMD Breakdown Entering'!E132</f>
        <v>25</v>
      </c>
      <c r="F371" s="69">
        <f>'PMD Breakdown Entering'!F132</f>
        <v>30</v>
      </c>
      <c r="G371" s="69">
        <f>'PMD Breakdown Entering'!G132</f>
        <v>14</v>
      </c>
      <c r="H371" s="69">
        <f>'PMD Breakdown Entering'!H132</f>
        <v>7</v>
      </c>
      <c r="I371" s="69">
        <f>'PMD Breakdown Entering'!I132</f>
        <v>15</v>
      </c>
      <c r="J371" s="69">
        <f>'PMD Breakdown Entering'!J132</f>
        <v>7</v>
      </c>
      <c r="K371" s="69">
        <f>'PMD Breakdown Entering'!K132</f>
        <v>8</v>
      </c>
      <c r="L371" s="69">
        <f>'PMD Breakdown Entering'!L132</f>
        <v>10</v>
      </c>
      <c r="M371" s="69">
        <f>'PMD Breakdown Entering'!M132</f>
        <v>7</v>
      </c>
      <c r="N371" s="69">
        <f>'PMD Breakdown Entering'!N132</f>
        <v>9</v>
      </c>
      <c r="O371" s="69">
        <f>'PMD Breakdown Entering'!O132</f>
        <v>1</v>
      </c>
      <c r="P371" s="69">
        <f>'PMD Breakdown Entering'!P132</f>
        <v>1</v>
      </c>
      <c r="Q371" s="69">
        <f>'PMD Breakdown Entering'!Q132</f>
        <v>2</v>
      </c>
      <c r="R371" s="69">
        <f>'PMD Breakdown Entering'!R132</f>
        <v>0</v>
      </c>
      <c r="S371" s="73">
        <f t="shared" si="105"/>
        <v>179</v>
      </c>
      <c r="T371" s="293"/>
      <c r="U371" s="293"/>
      <c r="V371" s="293"/>
      <c r="W371" s="293"/>
      <c r="X371" s="293"/>
      <c r="Y371" s="293"/>
    </row>
    <row r="372" spans="1:25" ht="12" customHeight="1">
      <c r="A372" s="352"/>
      <c r="B372" s="86" t="s">
        <v>165</v>
      </c>
      <c r="C372" s="87">
        <f>SUM('Entering 1'!D539:D540)</f>
        <v>6</v>
      </c>
      <c r="D372" s="88">
        <f>SUM('Entering 1'!E539:E540)</f>
        <v>12</v>
      </c>
      <c r="E372" s="88">
        <f>SUM('Entering 1'!F539:F540)</f>
        <v>19</v>
      </c>
      <c r="F372" s="88">
        <f>SUM('Entering 1'!G539:G540)</f>
        <v>22</v>
      </c>
      <c r="G372" s="88">
        <f>SUM('Entering 1'!H539:H540)</f>
        <v>16</v>
      </c>
      <c r="H372" s="88">
        <f>SUM('Entering 1'!I539:I540)</f>
        <v>15</v>
      </c>
      <c r="I372" s="88">
        <f>SUM('Entering 1'!J539:J540)</f>
        <v>11</v>
      </c>
      <c r="J372" s="88">
        <f>SUM('Entering 1'!K539:K540)</f>
        <v>3</v>
      </c>
      <c r="K372" s="88">
        <f>SUM('Entering 1'!L539:L540)</f>
        <v>8</v>
      </c>
      <c r="L372" s="88">
        <f>SUM('Entering 1'!M539:M540)</f>
        <v>8</v>
      </c>
      <c r="M372" s="88">
        <f>SUM('Entering 1'!N539:N540)</f>
        <v>10</v>
      </c>
      <c r="N372" s="88">
        <f>SUM('Entering 1'!O539:O540)</f>
        <v>4</v>
      </c>
      <c r="O372" s="88">
        <f>SUM('Entering 1'!P539:P540)</f>
        <v>3</v>
      </c>
      <c r="P372" s="88">
        <f>SUM('Entering 1'!Q539:Q540)</f>
        <v>0</v>
      </c>
      <c r="Q372" s="88">
        <f>SUM('Entering 1'!R539:R540)</f>
        <v>1</v>
      </c>
      <c r="R372" s="88">
        <f>SUM('Entering 1'!S539:S540)</f>
        <v>1</v>
      </c>
      <c r="S372" s="75">
        <f t="shared" si="105"/>
        <v>139</v>
      </c>
      <c r="T372" s="293"/>
      <c r="U372" s="293"/>
      <c r="V372" s="293"/>
      <c r="W372" s="293"/>
      <c r="X372" s="293"/>
      <c r="Y372" s="293"/>
    </row>
    <row r="373" spans="1:25" ht="12" customHeight="1">
      <c r="A373" s="352"/>
      <c r="B373" s="86" t="s">
        <v>166</v>
      </c>
      <c r="C373" s="87">
        <f>('Entering 1'!D539)+('Entering 1'!D540*2)</f>
        <v>6</v>
      </c>
      <c r="D373" s="88">
        <f>('Entering 1'!E539)+('Entering 1'!E540*2)</f>
        <v>12</v>
      </c>
      <c r="E373" s="88">
        <f>('Entering 1'!F539)+('Entering 1'!F540*2)</f>
        <v>19</v>
      </c>
      <c r="F373" s="88">
        <f>('Entering 1'!G539)+('Entering 1'!G540*2)</f>
        <v>22</v>
      </c>
      <c r="G373" s="88">
        <f>('Entering 1'!H539)+('Entering 1'!H540*2)</f>
        <v>16</v>
      </c>
      <c r="H373" s="88">
        <f>('Entering 1'!I539)+('Entering 1'!I540*2)</f>
        <v>15</v>
      </c>
      <c r="I373" s="88">
        <f>('Entering 1'!J539)+('Entering 1'!J540*2)</f>
        <v>11</v>
      </c>
      <c r="J373" s="88">
        <f>('Entering 1'!K539)+('Entering 1'!K540*2)</f>
        <v>3</v>
      </c>
      <c r="K373" s="88">
        <f>('Entering 1'!L539)+('Entering 1'!L540*2)</f>
        <v>8</v>
      </c>
      <c r="L373" s="88">
        <f>('Entering 1'!M539)+('Entering 1'!M540*2)</f>
        <v>8</v>
      </c>
      <c r="M373" s="88">
        <f>('Entering 1'!N539)+('Entering 1'!N540*2)</f>
        <v>10</v>
      </c>
      <c r="N373" s="88">
        <f>('Entering 1'!O539)+('Entering 1'!O540*2)</f>
        <v>4</v>
      </c>
      <c r="O373" s="88">
        <f>('Entering 1'!P539)+('Entering 1'!P540*2)</f>
        <v>3</v>
      </c>
      <c r="P373" s="88">
        <f>('Entering 1'!Q539)+('Entering 1'!Q540*2)</f>
        <v>0</v>
      </c>
      <c r="Q373" s="88">
        <f>('Entering 1'!R539)+('Entering 1'!R540*2)</f>
        <v>1</v>
      </c>
      <c r="R373" s="88">
        <f>('Entering 1'!S539)+('Entering 1'!S540*2)</f>
        <v>1</v>
      </c>
      <c r="S373" s="75">
        <f t="shared" si="105"/>
        <v>139</v>
      </c>
      <c r="T373" s="293"/>
      <c r="U373" s="293"/>
      <c r="V373" s="293"/>
      <c r="W373" s="293"/>
      <c r="X373" s="293"/>
      <c r="Y373" s="293"/>
    </row>
    <row r="374" spans="1:25" ht="12" customHeight="1">
      <c r="A374" s="352"/>
      <c r="B374" s="65" t="s">
        <v>167</v>
      </c>
      <c r="C374" s="85">
        <f>SUM('Entering 1'!D541:D542)</f>
        <v>3</v>
      </c>
      <c r="D374" s="293">
        <f>SUM('Entering 1'!E541:E542)</f>
        <v>1</v>
      </c>
      <c r="E374" s="293">
        <f>SUM('Entering 1'!F541:F542)</f>
        <v>3</v>
      </c>
      <c r="F374" s="293">
        <f>SUM('Entering 1'!G541:G542)</f>
        <v>1</v>
      </c>
      <c r="G374" s="293">
        <f>SUM('Entering 1'!H541:H542)</f>
        <v>3</v>
      </c>
      <c r="H374" s="293">
        <f>SUM('Entering 1'!I541:I542)</f>
        <v>0</v>
      </c>
      <c r="I374" s="293">
        <f>SUM('Entering 1'!J541:J542)</f>
        <v>0</v>
      </c>
      <c r="J374" s="293">
        <f>SUM('Entering 1'!K541:K542)</f>
        <v>1</v>
      </c>
      <c r="K374" s="293">
        <f>SUM('Entering 1'!L541:L542)</f>
        <v>1</v>
      </c>
      <c r="L374" s="293">
        <f>SUM('Entering 1'!M541:M542)</f>
        <v>0</v>
      </c>
      <c r="M374" s="293">
        <f>SUM('Entering 1'!N541:N542)</f>
        <v>1</v>
      </c>
      <c r="N374" s="293">
        <f>SUM('Entering 1'!O541:O542)</f>
        <v>0</v>
      </c>
      <c r="O374" s="293">
        <f>SUM('Entering 1'!P541:P542)</f>
        <v>1</v>
      </c>
      <c r="P374" s="293">
        <f>SUM('Entering 1'!Q541:Q542)</f>
        <v>0</v>
      </c>
      <c r="Q374" s="293">
        <f>SUM('Entering 1'!R541:R542)</f>
        <v>0</v>
      </c>
      <c r="R374" s="293">
        <f>SUM('Entering 1'!S541:S542)</f>
        <v>0</v>
      </c>
      <c r="S374" s="73">
        <f t="shared" si="105"/>
        <v>15</v>
      </c>
      <c r="T374" s="293"/>
      <c r="U374" s="293"/>
      <c r="V374" s="293"/>
      <c r="W374" s="293"/>
      <c r="X374" s="293"/>
      <c r="Y374" s="293"/>
    </row>
    <row r="375" spans="1:25" ht="12" customHeight="1">
      <c r="A375" s="352"/>
      <c r="B375" s="65" t="s">
        <v>168</v>
      </c>
      <c r="C375" s="85">
        <f>('Entering 1'!D541)+('Entering 1'!D542*2)</f>
        <v>3</v>
      </c>
      <c r="D375" s="293">
        <f>('Entering 1'!E541)+('Entering 1'!E542*2)</f>
        <v>1</v>
      </c>
      <c r="E375" s="293">
        <f>('Entering 1'!F541)+('Entering 1'!F542*2)</f>
        <v>3</v>
      </c>
      <c r="F375" s="293">
        <f>('Entering 1'!G541)+('Entering 1'!G542*2)</f>
        <v>1</v>
      </c>
      <c r="G375" s="293">
        <f>('Entering 1'!H541)+('Entering 1'!H542*2)</f>
        <v>3</v>
      </c>
      <c r="H375" s="293">
        <f>('Entering 1'!I541)+('Entering 1'!I542*2)</f>
        <v>0</v>
      </c>
      <c r="I375" s="293">
        <f>('Entering 1'!J541)+('Entering 1'!J542*2)</f>
        <v>0</v>
      </c>
      <c r="J375" s="293">
        <f>('Entering 1'!K541)+('Entering 1'!K542*2)</f>
        <v>1</v>
      </c>
      <c r="K375" s="293">
        <f>('Entering 1'!L541)+('Entering 1'!L542*2)</f>
        <v>1</v>
      </c>
      <c r="L375" s="293">
        <f>('Entering 1'!M541)+('Entering 1'!M542*2)</f>
        <v>0</v>
      </c>
      <c r="M375" s="293">
        <f>('Entering 1'!N541)+('Entering 1'!N542*2)</f>
        <v>1</v>
      </c>
      <c r="N375" s="293">
        <f>('Entering 1'!O541)+('Entering 1'!O542*2)</f>
        <v>0</v>
      </c>
      <c r="O375" s="293">
        <f>('Entering 1'!P541)+('Entering 1'!P542*2)</f>
        <v>1</v>
      </c>
      <c r="P375" s="293">
        <f>('Entering 1'!Q541)+('Entering 1'!Q542*2)</f>
        <v>0</v>
      </c>
      <c r="Q375" s="293">
        <f>('Entering 1'!R541)+('Entering 1'!R542*2)</f>
        <v>0</v>
      </c>
      <c r="R375" s="293">
        <f>('Entering 1'!S541)+('Entering 1'!S542*2)</f>
        <v>0</v>
      </c>
      <c r="S375" s="73">
        <f t="shared" si="105"/>
        <v>15</v>
      </c>
      <c r="T375" s="293"/>
      <c r="U375" s="293"/>
      <c r="V375" s="293"/>
      <c r="W375" s="293"/>
      <c r="X375" s="293"/>
      <c r="Y375" s="293"/>
    </row>
    <row r="376" spans="1:25" ht="12" customHeight="1">
      <c r="A376" s="352"/>
      <c r="B376" s="86" t="s">
        <v>7</v>
      </c>
      <c r="C376" s="87">
        <f>'Entering 1'!D543</f>
        <v>145</v>
      </c>
      <c r="D376" s="88">
        <f>'Entering 1'!E543</f>
        <v>238</v>
      </c>
      <c r="E376" s="88">
        <f>'Entering 1'!F543</f>
        <v>260</v>
      </c>
      <c r="F376" s="88">
        <f>'Entering 1'!G543</f>
        <v>208</v>
      </c>
      <c r="G376" s="88">
        <f>'Entering 1'!H543</f>
        <v>168</v>
      </c>
      <c r="H376" s="88">
        <f>'Entering 1'!I543</f>
        <v>124</v>
      </c>
      <c r="I376" s="88">
        <f>'Entering 1'!J543</f>
        <v>126</v>
      </c>
      <c r="J376" s="88">
        <f>'Entering 1'!K543</f>
        <v>143</v>
      </c>
      <c r="K376" s="88">
        <f>'Entering 1'!L543</f>
        <v>86</v>
      </c>
      <c r="L376" s="88">
        <f>'Entering 1'!M543</f>
        <v>88</v>
      </c>
      <c r="M376" s="88">
        <f>'Entering 1'!N543</f>
        <v>89</v>
      </c>
      <c r="N376" s="88">
        <f>'Entering 1'!O543</f>
        <v>68</v>
      </c>
      <c r="O376" s="88">
        <f>'Entering 1'!P543</f>
        <v>56</v>
      </c>
      <c r="P376" s="88">
        <f>'Entering 1'!Q543</f>
        <v>43</v>
      </c>
      <c r="Q376" s="88">
        <f>'Entering 1'!R543</f>
        <v>25</v>
      </c>
      <c r="R376" s="88">
        <f>'Entering 1'!S543</f>
        <v>26</v>
      </c>
      <c r="S376" s="75">
        <f t="shared" si="105"/>
        <v>1893</v>
      </c>
      <c r="T376" s="293"/>
      <c r="U376" s="293"/>
      <c r="V376" s="293"/>
      <c r="W376" s="293"/>
      <c r="X376" s="293"/>
      <c r="Y376" s="293"/>
    </row>
    <row r="377" spans="1:25" ht="12" customHeight="1">
      <c r="A377" s="352"/>
      <c r="B377" s="86" t="s">
        <v>169</v>
      </c>
      <c r="C377" s="87">
        <f>'Carpool Breakdown Entering'!C299</f>
        <v>34</v>
      </c>
      <c r="D377" s="88">
        <f>'Carpool Breakdown Entering'!D299</f>
        <v>42</v>
      </c>
      <c r="E377" s="88">
        <f>'Carpool Breakdown Entering'!E299</f>
        <v>69</v>
      </c>
      <c r="F377" s="88">
        <f>'Carpool Breakdown Entering'!F299</f>
        <v>66</v>
      </c>
      <c r="G377" s="88">
        <f>'Carpool Breakdown Entering'!G299</f>
        <v>24</v>
      </c>
      <c r="H377" s="88">
        <f>'Carpool Breakdown Entering'!H299</f>
        <v>39</v>
      </c>
      <c r="I377" s="88">
        <f>'Carpool Breakdown Entering'!I299</f>
        <v>39</v>
      </c>
      <c r="J377" s="88">
        <f>'Carpool Breakdown Entering'!J299</f>
        <v>29</v>
      </c>
      <c r="K377" s="88">
        <f>'Carpool Breakdown Entering'!K299</f>
        <v>34</v>
      </c>
      <c r="L377" s="88">
        <f>'Carpool Breakdown Entering'!L299</f>
        <v>34</v>
      </c>
      <c r="M377" s="88">
        <f>'Carpool Breakdown Entering'!M299</f>
        <v>35</v>
      </c>
      <c r="N377" s="88">
        <f>'Carpool Breakdown Entering'!N299</f>
        <v>29</v>
      </c>
      <c r="O377" s="88">
        <f>'Carpool Breakdown Entering'!O299</f>
        <v>21</v>
      </c>
      <c r="P377" s="88">
        <f>'Carpool Breakdown Entering'!P299</f>
        <v>15</v>
      </c>
      <c r="Q377" s="88">
        <f>'Carpool Breakdown Entering'!Q299</f>
        <v>11</v>
      </c>
      <c r="R377" s="88">
        <f>'Carpool Breakdown Entering'!R299</f>
        <v>13</v>
      </c>
      <c r="S377" s="75">
        <f t="shared" si="105"/>
        <v>534</v>
      </c>
      <c r="T377" s="293"/>
      <c r="U377" s="293"/>
      <c r="V377" s="293"/>
      <c r="W377" s="293"/>
      <c r="X377" s="293"/>
      <c r="Y377" s="293"/>
    </row>
    <row r="378" spans="1:25" ht="12" customHeight="1">
      <c r="A378" s="352"/>
      <c r="B378" s="86" t="s">
        <v>35</v>
      </c>
      <c r="C378" s="87">
        <f>'Carpool Breakdown Entering'!C300</f>
        <v>24</v>
      </c>
      <c r="D378" s="88">
        <f>'Carpool Breakdown Entering'!D300</f>
        <v>40</v>
      </c>
      <c r="E378" s="88">
        <f>'Carpool Breakdown Entering'!E300</f>
        <v>95</v>
      </c>
      <c r="F378" s="88">
        <f>'Carpool Breakdown Entering'!F300</f>
        <v>95</v>
      </c>
      <c r="G378" s="88">
        <f>'Carpool Breakdown Entering'!G300</f>
        <v>49</v>
      </c>
      <c r="H378" s="88">
        <f>'Carpool Breakdown Entering'!H300</f>
        <v>50</v>
      </c>
      <c r="I378" s="88">
        <f>'Carpool Breakdown Entering'!I300</f>
        <v>56</v>
      </c>
      <c r="J378" s="88">
        <f>'Carpool Breakdown Entering'!J300</f>
        <v>53</v>
      </c>
      <c r="K378" s="88">
        <f>'Carpool Breakdown Entering'!K300</f>
        <v>43</v>
      </c>
      <c r="L378" s="88">
        <f>'Carpool Breakdown Entering'!L300</f>
        <v>41</v>
      </c>
      <c r="M378" s="88">
        <f>'Carpool Breakdown Entering'!M300</f>
        <v>35</v>
      </c>
      <c r="N378" s="88">
        <f>'Carpool Breakdown Entering'!N300</f>
        <v>34</v>
      </c>
      <c r="O378" s="88">
        <f>'Carpool Breakdown Entering'!O300</f>
        <v>14</v>
      </c>
      <c r="P378" s="88">
        <f>'Carpool Breakdown Entering'!P300</f>
        <v>6</v>
      </c>
      <c r="Q378" s="88">
        <f>'Carpool Breakdown Entering'!Q300</f>
        <v>2</v>
      </c>
      <c r="R378" s="88">
        <f>'Carpool Breakdown Entering'!R300</f>
        <v>4</v>
      </c>
      <c r="S378" s="75">
        <f t="shared" si="105"/>
        <v>641</v>
      </c>
      <c r="T378" s="293"/>
      <c r="U378" s="293"/>
      <c r="V378" s="293"/>
      <c r="W378" s="293"/>
      <c r="X378" s="293"/>
      <c r="Y378" s="293"/>
    </row>
    <row r="379" spans="1:25" ht="12" customHeight="1">
      <c r="A379" s="352"/>
      <c r="B379" s="86" t="s">
        <v>170</v>
      </c>
      <c r="C379" s="87">
        <f t="shared" ref="C379:R379" si="112">SUM(C376:C377)</f>
        <v>179</v>
      </c>
      <c r="D379" s="88">
        <f t="shared" si="112"/>
        <v>280</v>
      </c>
      <c r="E379" s="88">
        <f t="shared" si="112"/>
        <v>329</v>
      </c>
      <c r="F379" s="88">
        <f t="shared" si="112"/>
        <v>274</v>
      </c>
      <c r="G379" s="88">
        <f t="shared" si="112"/>
        <v>192</v>
      </c>
      <c r="H379" s="88">
        <f t="shared" si="112"/>
        <v>163</v>
      </c>
      <c r="I379" s="88">
        <f t="shared" si="112"/>
        <v>165</v>
      </c>
      <c r="J379" s="88">
        <f t="shared" si="112"/>
        <v>172</v>
      </c>
      <c r="K379" s="88">
        <f t="shared" si="112"/>
        <v>120</v>
      </c>
      <c r="L379" s="88">
        <f t="shared" si="112"/>
        <v>122</v>
      </c>
      <c r="M379" s="88">
        <f t="shared" si="112"/>
        <v>124</v>
      </c>
      <c r="N379" s="88">
        <f t="shared" si="112"/>
        <v>97</v>
      </c>
      <c r="O379" s="88">
        <f t="shared" si="112"/>
        <v>77</v>
      </c>
      <c r="P379" s="88">
        <f t="shared" si="112"/>
        <v>58</v>
      </c>
      <c r="Q379" s="88">
        <f t="shared" si="112"/>
        <v>36</v>
      </c>
      <c r="R379" s="88">
        <f t="shared" si="112"/>
        <v>39</v>
      </c>
      <c r="S379" s="75">
        <f t="shared" si="105"/>
        <v>2427</v>
      </c>
      <c r="T379" s="293"/>
      <c r="U379" s="293"/>
      <c r="V379" s="293"/>
      <c r="W379" s="293"/>
      <c r="X379" s="293"/>
      <c r="Y379" s="293"/>
    </row>
    <row r="380" spans="1:25" ht="12" customHeight="1">
      <c r="A380" s="352"/>
      <c r="B380" s="86" t="s">
        <v>171</v>
      </c>
      <c r="C380" s="87">
        <f t="shared" ref="C380:R380" si="113">SUM(C376,C378)</f>
        <v>169</v>
      </c>
      <c r="D380" s="88">
        <f t="shared" si="113"/>
        <v>278</v>
      </c>
      <c r="E380" s="88">
        <f t="shared" si="113"/>
        <v>355</v>
      </c>
      <c r="F380" s="88">
        <f t="shared" si="113"/>
        <v>303</v>
      </c>
      <c r="G380" s="88">
        <f t="shared" si="113"/>
        <v>217</v>
      </c>
      <c r="H380" s="88">
        <f t="shared" si="113"/>
        <v>174</v>
      </c>
      <c r="I380" s="88">
        <f t="shared" si="113"/>
        <v>182</v>
      </c>
      <c r="J380" s="88">
        <f t="shared" si="113"/>
        <v>196</v>
      </c>
      <c r="K380" s="88">
        <f t="shared" si="113"/>
        <v>129</v>
      </c>
      <c r="L380" s="88">
        <f t="shared" si="113"/>
        <v>129</v>
      </c>
      <c r="M380" s="88">
        <f t="shared" si="113"/>
        <v>124</v>
      </c>
      <c r="N380" s="88">
        <f t="shared" si="113"/>
        <v>102</v>
      </c>
      <c r="O380" s="88">
        <f t="shared" si="113"/>
        <v>70</v>
      </c>
      <c r="P380" s="88">
        <f t="shared" si="113"/>
        <v>49</v>
      </c>
      <c r="Q380" s="88">
        <f t="shared" si="113"/>
        <v>27</v>
      </c>
      <c r="R380" s="104">
        <f t="shared" si="113"/>
        <v>30</v>
      </c>
      <c r="S380" s="75">
        <f t="shared" si="105"/>
        <v>2534</v>
      </c>
      <c r="T380" s="293"/>
      <c r="U380" s="293"/>
      <c r="V380" s="293"/>
      <c r="W380" s="293"/>
      <c r="X380" s="293"/>
      <c r="Y380" s="293"/>
    </row>
    <row r="381" spans="1:25" ht="12" customHeight="1">
      <c r="A381" s="352"/>
      <c r="B381" s="65" t="s">
        <v>172</v>
      </c>
      <c r="C381" s="85"/>
      <c r="D381" s="293"/>
      <c r="E381" s="293"/>
      <c r="F381" s="293"/>
      <c r="G381" s="293"/>
      <c r="H381" s="293"/>
      <c r="I381" s="293"/>
      <c r="J381" s="293"/>
      <c r="K381" s="293"/>
      <c r="L381" s="293"/>
      <c r="M381" s="293"/>
      <c r="N381" s="293"/>
      <c r="O381" s="293"/>
      <c r="P381" s="293"/>
      <c r="Q381" s="293"/>
      <c r="R381" s="293"/>
      <c r="S381" s="73"/>
      <c r="T381" s="293"/>
      <c r="U381" s="293"/>
      <c r="V381" s="293"/>
      <c r="W381" s="293"/>
      <c r="X381" s="293"/>
      <c r="Y381" s="293"/>
    </row>
    <row r="382" spans="1:25" ht="12" customHeight="1">
      <c r="A382" s="352"/>
      <c r="B382" s="65" t="s">
        <v>173</v>
      </c>
      <c r="C382" s="85"/>
      <c r="D382" s="293"/>
      <c r="E382" s="293"/>
      <c r="F382" s="293"/>
      <c r="G382" s="293"/>
      <c r="H382" s="293"/>
      <c r="I382" s="293"/>
      <c r="J382" s="293"/>
      <c r="K382" s="293"/>
      <c r="L382" s="293"/>
      <c r="M382" s="293"/>
      <c r="N382" s="293"/>
      <c r="O382" s="293"/>
      <c r="P382" s="293"/>
      <c r="Q382" s="293"/>
      <c r="R382" s="293"/>
      <c r="S382" s="73"/>
      <c r="T382" s="293"/>
      <c r="U382" s="293"/>
      <c r="V382" s="293"/>
      <c r="W382" s="293"/>
      <c r="X382" s="293"/>
      <c r="Y382" s="293"/>
    </row>
    <row r="383" spans="1:25" ht="12" customHeight="1">
      <c r="A383" s="352"/>
      <c r="B383" s="86" t="s">
        <v>174</v>
      </c>
      <c r="C383" s="87"/>
      <c r="D383" s="88">
        <v>2</v>
      </c>
      <c r="E383" s="88">
        <v>2</v>
      </c>
      <c r="F383" s="88">
        <v>2</v>
      </c>
      <c r="G383" s="88">
        <v>2</v>
      </c>
      <c r="H383" s="88">
        <v>2</v>
      </c>
      <c r="I383" s="88">
        <v>2</v>
      </c>
      <c r="J383" s="88">
        <v>2</v>
      </c>
      <c r="K383" s="88">
        <v>2</v>
      </c>
      <c r="L383" s="88">
        <v>2</v>
      </c>
      <c r="M383" s="88">
        <v>2</v>
      </c>
      <c r="N383" s="88">
        <v>2</v>
      </c>
      <c r="O383" s="88">
        <v>2</v>
      </c>
      <c r="P383" s="88">
        <v>2</v>
      </c>
      <c r="Q383" s="88">
        <v>2</v>
      </c>
      <c r="R383" s="88">
        <v>1</v>
      </c>
      <c r="S383" s="75">
        <f>SUM(C383:R383)</f>
        <v>29</v>
      </c>
      <c r="T383" s="248"/>
      <c r="U383" s="293"/>
      <c r="V383" s="293"/>
      <c r="W383" s="293"/>
      <c r="X383" s="293"/>
      <c r="Y383" s="293"/>
    </row>
    <row r="384" spans="1:25" ht="12" customHeight="1">
      <c r="A384" s="352"/>
      <c r="B384" s="86" t="s">
        <v>175</v>
      </c>
      <c r="C384" s="87"/>
      <c r="D384" s="88"/>
      <c r="E384" s="88"/>
      <c r="F384" s="88"/>
      <c r="G384" s="88"/>
      <c r="H384" s="88"/>
      <c r="I384" s="88"/>
      <c r="J384" s="88"/>
      <c r="K384" s="88"/>
      <c r="L384" s="88"/>
      <c r="M384" s="88"/>
      <c r="N384" s="88"/>
      <c r="O384" s="88"/>
      <c r="P384" s="88"/>
      <c r="Q384" s="88"/>
      <c r="R384" s="88"/>
      <c r="S384" s="75">
        <v>39</v>
      </c>
      <c r="T384" s="293"/>
      <c r="U384" s="293"/>
      <c r="V384" s="293"/>
      <c r="W384" s="293"/>
      <c r="X384" s="293"/>
      <c r="Y384" s="293"/>
    </row>
    <row r="385" spans="1:25" ht="12" customHeight="1">
      <c r="A385" s="352"/>
      <c r="B385" s="65" t="s">
        <v>176</v>
      </c>
      <c r="C385" s="85">
        <f>SUM('Buses Arriving'!C64,'Buses Arriving'!C155,'Buses Arriving'!C157,'Buses Arriving'!C158)</f>
        <v>14</v>
      </c>
      <c r="D385" s="293">
        <f>SUM('Buses Arriving'!D64,'Buses Arriving'!D155,'Buses Arriving'!D157,'Buses Arriving'!D158)</f>
        <v>25</v>
      </c>
      <c r="E385" s="293">
        <f>SUM('Buses Arriving'!E64,'Buses Arriving'!E155,'Buses Arriving'!E157,'Buses Arriving'!E158)</f>
        <v>28</v>
      </c>
      <c r="F385" s="293">
        <f>SUM('Buses Arriving'!F64,'Buses Arriving'!F155,'Buses Arriving'!F157,'Buses Arriving'!F158)</f>
        <v>25</v>
      </c>
      <c r="G385" s="293">
        <f>SUM('Buses Arriving'!G64,'Buses Arriving'!G155,'Buses Arriving'!G157,'Buses Arriving'!G158)</f>
        <v>20</v>
      </c>
      <c r="H385" s="293">
        <f>SUM('Buses Arriving'!H64,'Buses Arriving'!H155,'Buses Arriving'!H157,'Buses Arriving'!H158)</f>
        <v>18</v>
      </c>
      <c r="I385" s="293">
        <f>SUM('Buses Arriving'!I64,'Buses Arriving'!I155,'Buses Arriving'!I157,'Buses Arriving'!I158)</f>
        <v>13</v>
      </c>
      <c r="J385" s="293">
        <f>SUM('Buses Arriving'!J64,'Buses Arriving'!J155,'Buses Arriving'!J157,'Buses Arriving'!J158)</f>
        <v>12</v>
      </c>
      <c r="K385" s="293">
        <f>SUM('Buses Arriving'!K64,'Buses Arriving'!K155,'Buses Arriving'!K157,'Buses Arriving'!K158)</f>
        <v>12</v>
      </c>
      <c r="L385" s="293">
        <f>SUM('Buses Arriving'!L64,'Buses Arriving'!L155,'Buses Arriving'!L157,'Buses Arriving'!L158)</f>
        <v>14</v>
      </c>
      <c r="M385" s="293">
        <f>SUM('Buses Arriving'!M64,'Buses Arriving'!M155,'Buses Arriving'!M157,'Buses Arriving'!M158)</f>
        <v>14</v>
      </c>
      <c r="N385" s="293">
        <f>SUM('Buses Arriving'!N64,'Buses Arriving'!N155,'Buses Arriving'!N157,'Buses Arriving'!N158)</f>
        <v>15</v>
      </c>
      <c r="O385" s="293">
        <f>SUM('Buses Arriving'!O64,'Buses Arriving'!O155,'Buses Arriving'!O157,'Buses Arriving'!O158)</f>
        <v>15</v>
      </c>
      <c r="P385" s="293">
        <f>SUM('Buses Arriving'!P64,'Buses Arriving'!P155,'Buses Arriving'!P157,'Buses Arriving'!P158)</f>
        <v>12</v>
      </c>
      <c r="Q385" s="293">
        <f>SUM('Buses Arriving'!Q64,'Buses Arriving'!Q155,'Buses Arriving'!Q157,'Buses Arriving'!Q158)</f>
        <v>8</v>
      </c>
      <c r="R385" s="293">
        <f>SUM('Buses Arriving'!R64,'Buses Arriving'!R155,'Buses Arriving'!R157,'Buses Arriving'!R158)</f>
        <v>8</v>
      </c>
      <c r="S385" s="73">
        <f t="shared" ref="S385:S401" si="114">SUM(C385:R385)</f>
        <v>253</v>
      </c>
      <c r="T385" s="293"/>
      <c r="U385" s="293"/>
      <c r="V385" s="293"/>
      <c r="W385" s="293"/>
      <c r="X385" s="293"/>
      <c r="Y385" s="293"/>
    </row>
    <row r="386" spans="1:25" ht="12" customHeight="1">
      <c r="A386" s="352"/>
      <c r="B386" s="65" t="s">
        <v>177</v>
      </c>
      <c r="C386" s="89">
        <f>SUM('By Bus Stop Arriving'!D133,'By Bus Stop Arriving'!D144,'By Bus Stop Arriving'!D147,'By Bus Stop Arriving'!D149,'By Bus Stop Arriving'!D150,'By Bus Stop Arriving'!D152,'By Bus Stop Arriving'!D155,'By Bus Stop Arriving'!D157,'By Bus Stop Arriving'!D158)</f>
        <v>8</v>
      </c>
      <c r="D386" s="35">
        <f>SUM('By Bus Stop Arriving'!E133,'By Bus Stop Arriving'!E144,'By Bus Stop Arriving'!E147,'By Bus Stop Arriving'!E149,'By Bus Stop Arriving'!E150,'By Bus Stop Arriving'!E152,'By Bus Stop Arriving'!E155,'By Bus Stop Arriving'!E157,'By Bus Stop Arriving'!E158)</f>
        <v>5</v>
      </c>
      <c r="E386" s="35">
        <f>SUM('By Bus Stop Arriving'!F133,'By Bus Stop Arriving'!F144,'By Bus Stop Arriving'!F147,'By Bus Stop Arriving'!F149,'By Bus Stop Arriving'!F150,'By Bus Stop Arriving'!F152,'By Bus Stop Arriving'!F155,'By Bus Stop Arriving'!F157,'By Bus Stop Arriving'!F158)</f>
        <v>22</v>
      </c>
      <c r="F386" s="35">
        <f>SUM('By Bus Stop Arriving'!G133,'By Bus Stop Arriving'!G144,'By Bus Stop Arriving'!G147,'By Bus Stop Arriving'!G149,'By Bus Stop Arriving'!G150,'By Bus Stop Arriving'!G152,'By Bus Stop Arriving'!G155,'By Bus Stop Arriving'!G157,'By Bus Stop Arriving'!G158)</f>
        <v>23</v>
      </c>
      <c r="G386" s="35">
        <f>SUM('By Bus Stop Arriving'!H133,'By Bus Stop Arriving'!H144,'By Bus Stop Arriving'!H147,'By Bus Stop Arriving'!H149,'By Bus Stop Arriving'!H150,'By Bus Stop Arriving'!H152,'By Bus Stop Arriving'!H155,'By Bus Stop Arriving'!H157,'By Bus Stop Arriving'!H158)</f>
        <v>12</v>
      </c>
      <c r="H386" s="35">
        <f>SUM('By Bus Stop Arriving'!I133,'By Bus Stop Arriving'!I144,'By Bus Stop Arriving'!I147,'By Bus Stop Arriving'!I149,'By Bus Stop Arriving'!I150,'By Bus Stop Arriving'!I152,'By Bus Stop Arriving'!I155,'By Bus Stop Arriving'!I157,'By Bus Stop Arriving'!I158)</f>
        <v>12</v>
      </c>
      <c r="I386" s="35">
        <f>SUM('By Bus Stop Arriving'!J133,'By Bus Stop Arriving'!J144,'By Bus Stop Arriving'!J147,'By Bus Stop Arriving'!J149,'By Bus Stop Arriving'!J150,'By Bus Stop Arriving'!J152,'By Bus Stop Arriving'!J155,'By Bus Stop Arriving'!J157,'By Bus Stop Arriving'!J158)</f>
        <v>28</v>
      </c>
      <c r="J386" s="35">
        <f>SUM('By Bus Stop Arriving'!K133,'By Bus Stop Arriving'!K144,'By Bus Stop Arriving'!K147,'By Bus Stop Arriving'!K149,'By Bus Stop Arriving'!K150,'By Bus Stop Arriving'!K152,'By Bus Stop Arriving'!K155,'By Bus Stop Arriving'!K157,'By Bus Stop Arriving'!K158)</f>
        <v>25</v>
      </c>
      <c r="K386" s="35">
        <f>SUM('By Bus Stop Arriving'!L133,'By Bus Stop Arriving'!L144,'By Bus Stop Arriving'!L147,'By Bus Stop Arriving'!L149,'By Bus Stop Arriving'!L150,'By Bus Stop Arriving'!L152,'By Bus Stop Arriving'!L155,'By Bus Stop Arriving'!L157,'By Bus Stop Arriving'!L158)</f>
        <v>23</v>
      </c>
      <c r="L386" s="35">
        <f>SUM('By Bus Stop Arriving'!M133,'By Bus Stop Arriving'!M144,'By Bus Stop Arriving'!M147,'By Bus Stop Arriving'!M149,'By Bus Stop Arriving'!M150,'By Bus Stop Arriving'!M152,'By Bus Stop Arriving'!M155,'By Bus Stop Arriving'!M157,'By Bus Stop Arriving'!M158)</f>
        <v>34</v>
      </c>
      <c r="M386" s="35">
        <f>SUM('By Bus Stop Arriving'!N133,'By Bus Stop Arriving'!N144,'By Bus Stop Arriving'!N147,'By Bus Stop Arriving'!N149,'By Bus Stop Arriving'!N150,'By Bus Stop Arriving'!N152,'By Bus Stop Arriving'!N155,'By Bus Stop Arriving'!N157,'By Bus Stop Arriving'!N158)</f>
        <v>22</v>
      </c>
      <c r="N386" s="35">
        <f>SUM('By Bus Stop Arriving'!O133,'By Bus Stop Arriving'!O144,'By Bus Stop Arriving'!O147,'By Bus Stop Arriving'!O149,'By Bus Stop Arriving'!O150,'By Bus Stop Arriving'!O152,'By Bus Stop Arriving'!O155,'By Bus Stop Arriving'!O157,'By Bus Stop Arriving'!O158)</f>
        <v>38</v>
      </c>
      <c r="O386" s="35">
        <f>SUM('By Bus Stop Arriving'!P133,'By Bus Stop Arriving'!P144,'By Bus Stop Arriving'!P147,'By Bus Stop Arriving'!P149,'By Bus Stop Arriving'!P150,'By Bus Stop Arriving'!P152,'By Bus Stop Arriving'!P155,'By Bus Stop Arriving'!P157,'By Bus Stop Arriving'!P158)</f>
        <v>20</v>
      </c>
      <c r="P386" s="35">
        <f>SUM('By Bus Stop Arriving'!Q133,'By Bus Stop Arriving'!Q144,'By Bus Stop Arriving'!Q147,'By Bus Stop Arriving'!Q149,'By Bus Stop Arriving'!Q150,'By Bus Stop Arriving'!Q152,'By Bus Stop Arriving'!Q155,'By Bus Stop Arriving'!Q157,'By Bus Stop Arriving'!Q158)</f>
        <v>7</v>
      </c>
      <c r="Q386" s="35">
        <f>SUM('By Bus Stop Arriving'!R133,'By Bus Stop Arriving'!R144,'By Bus Stop Arriving'!R147,'By Bus Stop Arriving'!R149,'By Bus Stop Arriving'!R150,'By Bus Stop Arriving'!R152,'By Bus Stop Arriving'!R155,'By Bus Stop Arriving'!R157,'By Bus Stop Arriving'!R158)</f>
        <v>4</v>
      </c>
      <c r="R386" s="35">
        <f>SUM('By Bus Stop Arriving'!S133,'By Bus Stop Arriving'!S144,'By Bus Stop Arriving'!S147,'By Bus Stop Arriving'!S149,'By Bus Stop Arriving'!S150,'By Bus Stop Arriving'!S152,'By Bus Stop Arriving'!S155,'By Bus Stop Arriving'!S157,'By Bus Stop Arriving'!S158)</f>
        <v>1</v>
      </c>
      <c r="S386" s="90">
        <f t="shared" si="114"/>
        <v>284</v>
      </c>
      <c r="T386" s="293"/>
      <c r="U386" s="293"/>
      <c r="V386" s="293"/>
      <c r="W386" s="293"/>
      <c r="X386" s="293"/>
      <c r="Y386" s="293"/>
    </row>
    <row r="387" spans="1:25" ht="12" customHeight="1">
      <c r="A387" s="352"/>
      <c r="B387" s="8" t="s">
        <v>3</v>
      </c>
      <c r="C387" s="91">
        <f t="shared" ref="C387:R387" si="115">SUM(C372,C374,C379,C381,C383,C385)</f>
        <v>202</v>
      </c>
      <c r="D387" s="92">
        <f t="shared" si="115"/>
        <v>320</v>
      </c>
      <c r="E387" s="92">
        <f t="shared" si="115"/>
        <v>381</v>
      </c>
      <c r="F387" s="92">
        <f t="shared" si="115"/>
        <v>324</v>
      </c>
      <c r="G387" s="92">
        <f t="shared" si="115"/>
        <v>233</v>
      </c>
      <c r="H387" s="92">
        <f t="shared" si="115"/>
        <v>198</v>
      </c>
      <c r="I387" s="92">
        <f t="shared" si="115"/>
        <v>191</v>
      </c>
      <c r="J387" s="92">
        <f t="shared" si="115"/>
        <v>190</v>
      </c>
      <c r="K387" s="92">
        <f t="shared" si="115"/>
        <v>143</v>
      </c>
      <c r="L387" s="92">
        <f t="shared" si="115"/>
        <v>146</v>
      </c>
      <c r="M387" s="92">
        <f t="shared" si="115"/>
        <v>151</v>
      </c>
      <c r="N387" s="92">
        <f t="shared" si="115"/>
        <v>118</v>
      </c>
      <c r="O387" s="92">
        <f t="shared" si="115"/>
        <v>98</v>
      </c>
      <c r="P387" s="92">
        <f t="shared" si="115"/>
        <v>72</v>
      </c>
      <c r="Q387" s="92">
        <f t="shared" si="115"/>
        <v>47</v>
      </c>
      <c r="R387" s="92">
        <f t="shared" si="115"/>
        <v>49</v>
      </c>
      <c r="S387" s="9">
        <f t="shared" si="114"/>
        <v>2863</v>
      </c>
      <c r="T387" s="293"/>
      <c r="U387" s="293"/>
      <c r="V387" s="293"/>
      <c r="W387" s="293"/>
      <c r="X387" s="293"/>
      <c r="Y387" s="293"/>
    </row>
    <row r="388" spans="1:25" ht="12" customHeight="1">
      <c r="A388" s="352"/>
      <c r="B388" s="10" t="s">
        <v>178</v>
      </c>
      <c r="C388" s="93">
        <f t="shared" ref="C388:R388" si="116">SUM(C371,C373,C375,C380,C382,C384,C386)</f>
        <v>203</v>
      </c>
      <c r="D388" s="94">
        <f t="shared" si="116"/>
        <v>322</v>
      </c>
      <c r="E388" s="94">
        <f t="shared" si="116"/>
        <v>424</v>
      </c>
      <c r="F388" s="94">
        <f t="shared" si="116"/>
        <v>379</v>
      </c>
      <c r="G388" s="94">
        <f t="shared" si="116"/>
        <v>262</v>
      </c>
      <c r="H388" s="94">
        <f t="shared" si="116"/>
        <v>208</v>
      </c>
      <c r="I388" s="94">
        <f t="shared" si="116"/>
        <v>236</v>
      </c>
      <c r="J388" s="94">
        <f t="shared" si="116"/>
        <v>232</v>
      </c>
      <c r="K388" s="94">
        <f t="shared" si="116"/>
        <v>169</v>
      </c>
      <c r="L388" s="94">
        <f t="shared" si="116"/>
        <v>181</v>
      </c>
      <c r="M388" s="94">
        <f t="shared" si="116"/>
        <v>164</v>
      </c>
      <c r="N388" s="94">
        <f t="shared" si="116"/>
        <v>153</v>
      </c>
      <c r="O388" s="94">
        <f t="shared" si="116"/>
        <v>95</v>
      </c>
      <c r="P388" s="94">
        <f t="shared" si="116"/>
        <v>57</v>
      </c>
      <c r="Q388" s="94">
        <f t="shared" si="116"/>
        <v>34</v>
      </c>
      <c r="R388" s="94">
        <f t="shared" si="116"/>
        <v>32</v>
      </c>
      <c r="S388" s="11">
        <f t="shared" si="114"/>
        <v>3151</v>
      </c>
      <c r="T388" s="293"/>
      <c r="U388" s="293"/>
      <c r="V388" s="293"/>
      <c r="W388" s="293"/>
      <c r="X388" s="293"/>
      <c r="Y388" s="293"/>
    </row>
    <row r="389" spans="1:25" ht="12" customHeight="1">
      <c r="A389" s="352"/>
      <c r="B389" s="65" t="s">
        <v>179</v>
      </c>
      <c r="C389" s="85">
        <f>SUM('Entering 1'!D556:D559)</f>
        <v>5</v>
      </c>
      <c r="D389" s="293">
        <f>SUM('Entering 1'!E556:E559)</f>
        <v>6</v>
      </c>
      <c r="E389" s="293">
        <f>SUM('Entering 1'!F556:F559)</f>
        <v>11</v>
      </c>
      <c r="F389" s="293">
        <f>SUM('Entering 1'!G556:G559)</f>
        <v>6</v>
      </c>
      <c r="G389" s="293">
        <f>SUM('Entering 1'!H556:H559)</f>
        <v>3</v>
      </c>
      <c r="H389" s="293">
        <f>SUM('Entering 1'!I556:I559)</f>
        <v>4</v>
      </c>
      <c r="I389" s="293">
        <f>SUM('Entering 1'!J556:J559)</f>
        <v>3</v>
      </c>
      <c r="J389" s="293">
        <f>SUM('Entering 1'!K556:K559)</f>
        <v>1</v>
      </c>
      <c r="K389" s="293">
        <f>SUM('Entering 1'!L556:L559)</f>
        <v>2</v>
      </c>
      <c r="L389" s="293">
        <f>SUM('Entering 1'!M556:M559)</f>
        <v>2</v>
      </c>
      <c r="M389" s="293">
        <f>SUM('Entering 1'!N556:N559)</f>
        <v>2</v>
      </c>
      <c r="N389" s="293">
        <f>SUM('Entering 1'!O556:O559)</f>
        <v>0</v>
      </c>
      <c r="O389" s="293">
        <f>SUM('Entering 1'!P556:P559)</f>
        <v>0</v>
      </c>
      <c r="P389" s="293">
        <f>SUM('Entering 1'!Q556:Q559)</f>
        <v>0</v>
      </c>
      <c r="Q389" s="293">
        <f>SUM('Entering 1'!R556:R559)</f>
        <v>0</v>
      </c>
      <c r="R389" s="293">
        <f>SUM('Entering 1'!S556:S559)</f>
        <v>0</v>
      </c>
      <c r="S389" s="73">
        <f t="shared" si="114"/>
        <v>45</v>
      </c>
      <c r="T389" s="293"/>
      <c r="U389" s="293"/>
      <c r="V389" s="293"/>
      <c r="W389" s="293"/>
      <c r="X389" s="293"/>
      <c r="Y389" s="293"/>
    </row>
    <row r="390" spans="1:25" ht="12" customHeight="1">
      <c r="A390" s="352"/>
      <c r="B390" s="65" t="s">
        <v>180</v>
      </c>
      <c r="C390" s="85">
        <f>('Entering 1'!D556)+('Entering 1'!D557*2)+('Entering 1'!D558*3)+('Entering 1'!D559*4)</f>
        <v>5</v>
      </c>
      <c r="D390" s="293">
        <f>('Entering 1'!E556)+('Entering 1'!E557*2)+('Entering 1'!E558*3)+('Entering 1'!E559*4)</f>
        <v>6</v>
      </c>
      <c r="E390" s="293">
        <f>('Entering 1'!F556)+('Entering 1'!F557*2)+('Entering 1'!F558*3)+('Entering 1'!F559*4)</f>
        <v>11</v>
      </c>
      <c r="F390" s="293">
        <f>('Entering 1'!G556)+('Entering 1'!G557*2)+('Entering 1'!G558*3)+('Entering 1'!G559*4)</f>
        <v>6</v>
      </c>
      <c r="G390" s="293">
        <f>('Entering 1'!H556)+('Entering 1'!H557*2)+('Entering 1'!H558*3)+('Entering 1'!H559*4)</f>
        <v>3</v>
      </c>
      <c r="H390" s="293">
        <f>('Entering 1'!I556)+('Entering 1'!I557*2)+('Entering 1'!I558*3)+('Entering 1'!I559*4)</f>
        <v>4</v>
      </c>
      <c r="I390" s="293">
        <f>('Entering 1'!J556)+('Entering 1'!J557*2)+('Entering 1'!J558*3)+('Entering 1'!J559*4)</f>
        <v>3</v>
      </c>
      <c r="J390" s="293">
        <f>('Entering 1'!K556)+('Entering 1'!K557*2)+('Entering 1'!K558*3)+('Entering 1'!K559*4)</f>
        <v>1</v>
      </c>
      <c r="K390" s="293">
        <f>('Entering 1'!L556)+('Entering 1'!L557*2)+('Entering 1'!L558*3)+('Entering 1'!L559*4)</f>
        <v>2</v>
      </c>
      <c r="L390" s="293">
        <f>('Entering 1'!M556)+('Entering 1'!M557*2)+('Entering 1'!M558*3)+('Entering 1'!M559*4)</f>
        <v>2</v>
      </c>
      <c r="M390" s="293">
        <f>('Entering 1'!N556)+('Entering 1'!N557*2)+('Entering 1'!N558*3)+('Entering 1'!N559*4)</f>
        <v>2</v>
      </c>
      <c r="N390" s="293">
        <f>('Entering 1'!O556)+('Entering 1'!O557*2)+('Entering 1'!O558*3)+('Entering 1'!O559*4)</f>
        <v>0</v>
      </c>
      <c r="O390" s="293">
        <f>('Entering 1'!P556)+('Entering 1'!P557*2)+('Entering 1'!P558*3)+('Entering 1'!P559*4)</f>
        <v>0</v>
      </c>
      <c r="P390" s="293">
        <f>('Entering 1'!Q556)+('Entering 1'!Q557*2)+('Entering 1'!Q558*3)+('Entering 1'!Q559*4)</f>
        <v>0</v>
      </c>
      <c r="Q390" s="293">
        <f>('Entering 1'!R556)+('Entering 1'!R557*2)+('Entering 1'!R558*3)+('Entering 1'!R559*4)</f>
        <v>0</v>
      </c>
      <c r="R390" s="293">
        <f>('Entering 1'!S556)+('Entering 1'!S557*2)+('Entering 1'!S558*3)+('Entering 1'!S559*4)</f>
        <v>0</v>
      </c>
      <c r="S390" s="73">
        <f t="shared" si="114"/>
        <v>45</v>
      </c>
      <c r="T390" s="293"/>
      <c r="U390" s="293"/>
      <c r="V390" s="293"/>
      <c r="W390" s="293"/>
      <c r="X390" s="293"/>
      <c r="Y390" s="293"/>
    </row>
    <row r="391" spans="1:25" ht="12" customHeight="1">
      <c r="A391" s="352"/>
      <c r="B391" s="86" t="s">
        <v>181</v>
      </c>
      <c r="C391" s="87">
        <f>SUM('Entering 1'!D565:D568)</f>
        <v>2</v>
      </c>
      <c r="D391" s="88">
        <f>SUM('Entering 1'!E565:E568)</f>
        <v>4</v>
      </c>
      <c r="E391" s="88">
        <f>SUM('Entering 1'!F565:F568)</f>
        <v>4</v>
      </c>
      <c r="F391" s="88">
        <f>SUM('Entering 1'!G565:G568)</f>
        <v>2</v>
      </c>
      <c r="G391" s="88">
        <f>SUM('Entering 1'!H565:H568)</f>
        <v>4</v>
      </c>
      <c r="H391" s="88">
        <f>SUM('Entering 1'!I565:I568)</f>
        <v>2</v>
      </c>
      <c r="I391" s="88">
        <f>SUM('Entering 1'!J565:J568)</f>
        <v>3</v>
      </c>
      <c r="J391" s="88">
        <f>SUM('Entering 1'!K565:K568)</f>
        <v>3</v>
      </c>
      <c r="K391" s="88">
        <f>SUM('Entering 1'!L565:L568)</f>
        <v>0</v>
      </c>
      <c r="L391" s="88">
        <f>SUM('Entering 1'!M565:M568)</f>
        <v>4</v>
      </c>
      <c r="M391" s="88">
        <f>SUM('Entering 1'!N565:N568)</f>
        <v>2</v>
      </c>
      <c r="N391" s="88">
        <f>SUM('Entering 1'!O565:O568)</f>
        <v>0</v>
      </c>
      <c r="O391" s="88">
        <f>SUM('Entering 1'!P565:P568)</f>
        <v>0</v>
      </c>
      <c r="P391" s="88">
        <f>SUM('Entering 1'!Q565:Q568)</f>
        <v>0</v>
      </c>
      <c r="Q391" s="88">
        <f>SUM('Entering 1'!R565:R568)</f>
        <v>0</v>
      </c>
      <c r="R391" s="88">
        <f>SUM('Entering 1'!S565:S568)</f>
        <v>0</v>
      </c>
      <c r="S391" s="75">
        <f t="shared" si="114"/>
        <v>30</v>
      </c>
      <c r="T391" s="293"/>
      <c r="U391" s="293"/>
      <c r="V391" s="293"/>
      <c r="W391" s="293"/>
      <c r="X391" s="293"/>
      <c r="Y391" s="293"/>
    </row>
    <row r="392" spans="1:25" ht="12" customHeight="1">
      <c r="A392" s="352"/>
      <c r="B392" s="86" t="s">
        <v>182</v>
      </c>
      <c r="C392" s="87">
        <f>('Entering 1'!D565)+('Entering 1'!D566*2)+('Entering 1'!D567*3)+('Entering 1'!D568*4)</f>
        <v>2</v>
      </c>
      <c r="D392" s="88">
        <f>('Entering 1'!E565)+('Entering 1'!E566*2)+('Entering 1'!E567*3)+('Entering 1'!E568*4)</f>
        <v>4</v>
      </c>
      <c r="E392" s="88">
        <f>('Entering 1'!F565)+('Entering 1'!F566*2)+('Entering 1'!F567*3)+('Entering 1'!F568*4)</f>
        <v>4</v>
      </c>
      <c r="F392" s="88">
        <f>('Entering 1'!G565)+('Entering 1'!G566*2)+('Entering 1'!G567*3)+('Entering 1'!G568*4)</f>
        <v>2</v>
      </c>
      <c r="G392" s="88">
        <f>('Entering 1'!H565)+('Entering 1'!H566*2)+('Entering 1'!H567*3)+('Entering 1'!H568*4)</f>
        <v>4</v>
      </c>
      <c r="H392" s="88">
        <f>('Entering 1'!I565)+('Entering 1'!I566*2)+('Entering 1'!I567*3)+('Entering 1'!I568*4)</f>
        <v>2</v>
      </c>
      <c r="I392" s="88">
        <f>('Entering 1'!J565)+('Entering 1'!J566*2)+('Entering 1'!J567*3)+('Entering 1'!J568*4)</f>
        <v>3</v>
      </c>
      <c r="J392" s="88">
        <f>('Entering 1'!K565)+('Entering 1'!K566*2)+('Entering 1'!K567*3)+('Entering 1'!K568*4)</f>
        <v>3</v>
      </c>
      <c r="K392" s="88">
        <f>('Entering 1'!L565)+('Entering 1'!L566*2)+('Entering 1'!L567*3)+('Entering 1'!L568*4)</f>
        <v>0</v>
      </c>
      <c r="L392" s="88">
        <f>('Entering 1'!M565)+('Entering 1'!M566*2)+('Entering 1'!M567*3)+('Entering 1'!M568*4)</f>
        <v>4</v>
      </c>
      <c r="M392" s="88">
        <f>('Entering 1'!N565)+('Entering 1'!N566*2)+('Entering 1'!N567*3)+('Entering 1'!N568*4)</f>
        <v>2</v>
      </c>
      <c r="N392" s="88">
        <f>('Entering 1'!O565)+('Entering 1'!O566*2)+('Entering 1'!O567*3)+('Entering 1'!O568*4)</f>
        <v>0</v>
      </c>
      <c r="O392" s="88">
        <f>('Entering 1'!P565)+('Entering 1'!P566*2)+('Entering 1'!P567*3)+('Entering 1'!P568*4)</f>
        <v>0</v>
      </c>
      <c r="P392" s="88">
        <f>('Entering 1'!Q565)+('Entering 1'!Q566*2)+('Entering 1'!Q567*3)+('Entering 1'!Q568*4)</f>
        <v>0</v>
      </c>
      <c r="Q392" s="88">
        <f>('Entering 1'!R565)+('Entering 1'!R566*2)+('Entering 1'!R567*3)+('Entering 1'!R568*4)</f>
        <v>0</v>
      </c>
      <c r="R392" s="88">
        <f>('Entering 1'!S565)+('Entering 1'!S566*2)+('Entering 1'!S567*3)+('Entering 1'!S568*4)</f>
        <v>0</v>
      </c>
      <c r="S392" s="75">
        <f t="shared" si="114"/>
        <v>30</v>
      </c>
      <c r="T392" s="293"/>
      <c r="U392" s="293"/>
      <c r="V392" s="293"/>
      <c r="W392" s="293"/>
      <c r="X392" s="293"/>
      <c r="Y392" s="293"/>
    </row>
    <row r="393" spans="1:25" ht="12" customHeight="1">
      <c r="A393" s="352"/>
      <c r="B393" s="65" t="s">
        <v>183</v>
      </c>
      <c r="C393" s="85"/>
      <c r="D393" s="293"/>
      <c r="E393" s="293"/>
      <c r="F393" s="293"/>
      <c r="G393" s="293"/>
      <c r="H393" s="293"/>
      <c r="I393" s="293"/>
      <c r="J393" s="293"/>
      <c r="K393" s="293"/>
      <c r="L393" s="293"/>
      <c r="M393" s="293"/>
      <c r="N393" s="293"/>
      <c r="O393" s="293"/>
      <c r="P393" s="293"/>
      <c r="Q393" s="293"/>
      <c r="R393" s="293"/>
      <c r="S393" s="73">
        <f t="shared" si="114"/>
        <v>0</v>
      </c>
      <c r="T393" s="293"/>
      <c r="U393" s="293"/>
      <c r="V393" s="293"/>
      <c r="W393" s="293"/>
      <c r="X393" s="293"/>
      <c r="Y393" s="293"/>
    </row>
    <row r="394" spans="1:25" ht="12" customHeight="1">
      <c r="A394" s="352"/>
      <c r="B394" s="65" t="s">
        <v>184</v>
      </c>
      <c r="C394" s="85"/>
      <c r="D394" s="293"/>
      <c r="E394" s="293"/>
      <c r="F394" s="293"/>
      <c r="G394" s="293"/>
      <c r="H394" s="293"/>
      <c r="I394" s="293"/>
      <c r="J394" s="293"/>
      <c r="K394" s="293"/>
      <c r="L394" s="293"/>
      <c r="M394" s="293"/>
      <c r="N394" s="293"/>
      <c r="O394" s="293"/>
      <c r="P394" s="293"/>
      <c r="Q394" s="293"/>
      <c r="R394" s="293"/>
      <c r="S394" s="73">
        <f t="shared" si="114"/>
        <v>0</v>
      </c>
      <c r="T394" s="293"/>
      <c r="U394" s="293"/>
      <c r="V394" s="293"/>
      <c r="W394" s="293"/>
      <c r="X394" s="293"/>
      <c r="Y394" s="293"/>
    </row>
    <row r="395" spans="1:25" ht="12" customHeight="1">
      <c r="A395" s="352"/>
      <c r="B395" s="8" t="s">
        <v>18</v>
      </c>
      <c r="C395" s="91">
        <f t="shared" ref="C395:R395" si="117">SUM(C389,C391,C393)</f>
        <v>7</v>
      </c>
      <c r="D395" s="92">
        <f t="shared" si="117"/>
        <v>10</v>
      </c>
      <c r="E395" s="92">
        <f t="shared" si="117"/>
        <v>15</v>
      </c>
      <c r="F395" s="92">
        <f t="shared" si="117"/>
        <v>8</v>
      </c>
      <c r="G395" s="92">
        <f t="shared" si="117"/>
        <v>7</v>
      </c>
      <c r="H395" s="92">
        <f t="shared" si="117"/>
        <v>6</v>
      </c>
      <c r="I395" s="92">
        <f t="shared" si="117"/>
        <v>6</v>
      </c>
      <c r="J395" s="92">
        <f t="shared" si="117"/>
        <v>4</v>
      </c>
      <c r="K395" s="92">
        <f t="shared" si="117"/>
        <v>2</v>
      </c>
      <c r="L395" s="92">
        <f t="shared" si="117"/>
        <v>6</v>
      </c>
      <c r="M395" s="92">
        <f t="shared" si="117"/>
        <v>4</v>
      </c>
      <c r="N395" s="92">
        <f t="shared" si="117"/>
        <v>0</v>
      </c>
      <c r="O395" s="92">
        <f t="shared" si="117"/>
        <v>0</v>
      </c>
      <c r="P395" s="92">
        <f t="shared" si="117"/>
        <v>0</v>
      </c>
      <c r="Q395" s="92">
        <f t="shared" si="117"/>
        <v>0</v>
      </c>
      <c r="R395" s="92">
        <f t="shared" si="117"/>
        <v>0</v>
      </c>
      <c r="S395" s="9">
        <f t="shared" si="114"/>
        <v>75</v>
      </c>
      <c r="T395" s="293"/>
      <c r="U395" s="293"/>
      <c r="V395" s="293"/>
      <c r="W395" s="293"/>
      <c r="X395" s="293"/>
      <c r="Y395" s="293"/>
    </row>
    <row r="396" spans="1:25" ht="12" customHeight="1">
      <c r="A396" s="352"/>
      <c r="B396" s="10" t="s">
        <v>185</v>
      </c>
      <c r="C396" s="93">
        <f t="shared" ref="C396:R396" si="118">SUM(C390,C392,C394)</f>
        <v>7</v>
      </c>
      <c r="D396" s="94">
        <f t="shared" si="118"/>
        <v>10</v>
      </c>
      <c r="E396" s="94">
        <f t="shared" si="118"/>
        <v>15</v>
      </c>
      <c r="F396" s="94">
        <f t="shared" si="118"/>
        <v>8</v>
      </c>
      <c r="G396" s="94">
        <f t="shared" si="118"/>
        <v>7</v>
      </c>
      <c r="H396" s="94">
        <f t="shared" si="118"/>
        <v>6</v>
      </c>
      <c r="I396" s="94">
        <f t="shared" si="118"/>
        <v>6</v>
      </c>
      <c r="J396" s="94">
        <f t="shared" si="118"/>
        <v>4</v>
      </c>
      <c r="K396" s="94">
        <f t="shared" si="118"/>
        <v>2</v>
      </c>
      <c r="L396" s="94">
        <f t="shared" si="118"/>
        <v>6</v>
      </c>
      <c r="M396" s="94">
        <f t="shared" si="118"/>
        <v>4</v>
      </c>
      <c r="N396" s="94">
        <f t="shared" si="118"/>
        <v>0</v>
      </c>
      <c r="O396" s="94">
        <f t="shared" si="118"/>
        <v>0</v>
      </c>
      <c r="P396" s="94">
        <f t="shared" si="118"/>
        <v>0</v>
      </c>
      <c r="Q396" s="94">
        <f t="shared" si="118"/>
        <v>0</v>
      </c>
      <c r="R396" s="94">
        <f t="shared" si="118"/>
        <v>0</v>
      </c>
      <c r="S396" s="11">
        <f t="shared" si="114"/>
        <v>75</v>
      </c>
      <c r="T396" s="293"/>
      <c r="U396" s="293"/>
      <c r="V396" s="293"/>
      <c r="W396" s="293"/>
      <c r="X396" s="293"/>
      <c r="Y396" s="293"/>
    </row>
    <row r="397" spans="1:25" ht="12" customHeight="1">
      <c r="A397" s="352"/>
      <c r="B397" s="8" t="s">
        <v>2</v>
      </c>
      <c r="C397" s="91">
        <f t="shared" ref="C397:R397" si="119">SUM(C387,C395)</f>
        <v>209</v>
      </c>
      <c r="D397" s="92">
        <f t="shared" si="119"/>
        <v>330</v>
      </c>
      <c r="E397" s="92">
        <f t="shared" si="119"/>
        <v>396</v>
      </c>
      <c r="F397" s="92">
        <f t="shared" si="119"/>
        <v>332</v>
      </c>
      <c r="G397" s="92">
        <f t="shared" si="119"/>
        <v>240</v>
      </c>
      <c r="H397" s="92">
        <f t="shared" si="119"/>
        <v>204</v>
      </c>
      <c r="I397" s="92">
        <f t="shared" si="119"/>
        <v>197</v>
      </c>
      <c r="J397" s="92">
        <f t="shared" si="119"/>
        <v>194</v>
      </c>
      <c r="K397" s="92">
        <f t="shared" si="119"/>
        <v>145</v>
      </c>
      <c r="L397" s="92">
        <f t="shared" si="119"/>
        <v>152</v>
      </c>
      <c r="M397" s="92">
        <f t="shared" si="119"/>
        <v>155</v>
      </c>
      <c r="N397" s="92">
        <f t="shared" si="119"/>
        <v>118</v>
      </c>
      <c r="O397" s="92">
        <f t="shared" si="119"/>
        <v>98</v>
      </c>
      <c r="P397" s="92">
        <f t="shared" si="119"/>
        <v>72</v>
      </c>
      <c r="Q397" s="92">
        <f t="shared" si="119"/>
        <v>47</v>
      </c>
      <c r="R397" s="92">
        <f t="shared" si="119"/>
        <v>49</v>
      </c>
      <c r="S397" s="9">
        <f t="shared" si="114"/>
        <v>2938</v>
      </c>
      <c r="T397" s="293"/>
      <c r="U397" s="293"/>
      <c r="V397" s="293"/>
      <c r="W397" s="293"/>
      <c r="X397" s="293"/>
      <c r="Y397" s="293"/>
    </row>
    <row r="398" spans="1:25" ht="12" customHeight="1">
      <c r="A398" s="353"/>
      <c r="B398" s="10" t="s">
        <v>25</v>
      </c>
      <c r="C398" s="93">
        <f t="shared" ref="C398:R398" si="120">SUM(C388,C396)</f>
        <v>210</v>
      </c>
      <c r="D398" s="94">
        <f t="shared" si="120"/>
        <v>332</v>
      </c>
      <c r="E398" s="94">
        <f t="shared" si="120"/>
        <v>439</v>
      </c>
      <c r="F398" s="94">
        <f t="shared" si="120"/>
        <v>387</v>
      </c>
      <c r="G398" s="94">
        <f t="shared" si="120"/>
        <v>269</v>
      </c>
      <c r="H398" s="94">
        <f t="shared" si="120"/>
        <v>214</v>
      </c>
      <c r="I398" s="94">
        <f t="shared" si="120"/>
        <v>242</v>
      </c>
      <c r="J398" s="94">
        <f t="shared" si="120"/>
        <v>236</v>
      </c>
      <c r="K398" s="94">
        <f t="shared" si="120"/>
        <v>171</v>
      </c>
      <c r="L398" s="94">
        <f t="shared" si="120"/>
        <v>187</v>
      </c>
      <c r="M398" s="94">
        <f t="shared" si="120"/>
        <v>168</v>
      </c>
      <c r="N398" s="94">
        <f t="shared" si="120"/>
        <v>153</v>
      </c>
      <c r="O398" s="94">
        <f t="shared" si="120"/>
        <v>95</v>
      </c>
      <c r="P398" s="94">
        <f t="shared" si="120"/>
        <v>57</v>
      </c>
      <c r="Q398" s="94">
        <f t="shared" si="120"/>
        <v>34</v>
      </c>
      <c r="R398" s="94">
        <f t="shared" si="120"/>
        <v>32</v>
      </c>
      <c r="S398" s="11">
        <f t="shared" si="114"/>
        <v>3226</v>
      </c>
      <c r="T398" s="293"/>
      <c r="U398" s="293"/>
      <c r="V398" s="293"/>
      <c r="W398" s="293"/>
      <c r="X398" s="293"/>
      <c r="Y398" s="293"/>
    </row>
    <row r="399" spans="1:25" ht="12" customHeight="1">
      <c r="A399" s="351" t="s">
        <v>202</v>
      </c>
      <c r="B399" s="65" t="s">
        <v>191</v>
      </c>
      <c r="C399" s="96">
        <f>'PMD Breakdown Entering'!C141</f>
        <v>9</v>
      </c>
      <c r="D399" s="69">
        <f>'PMD Breakdown Entering'!D141</f>
        <v>18</v>
      </c>
      <c r="E399" s="69">
        <f>'PMD Breakdown Entering'!E141</f>
        <v>17</v>
      </c>
      <c r="F399" s="69">
        <f>'PMD Breakdown Entering'!F141</f>
        <v>29</v>
      </c>
      <c r="G399" s="69">
        <f>'PMD Breakdown Entering'!G141</f>
        <v>7</v>
      </c>
      <c r="H399" s="69">
        <f>'PMD Breakdown Entering'!H141</f>
        <v>8</v>
      </c>
      <c r="I399" s="69">
        <f>'PMD Breakdown Entering'!I141</f>
        <v>20</v>
      </c>
      <c r="J399" s="69">
        <f>'PMD Breakdown Entering'!J141</f>
        <v>13</v>
      </c>
      <c r="K399" s="69">
        <f>'PMD Breakdown Entering'!K141</f>
        <v>6</v>
      </c>
      <c r="L399" s="69">
        <f>'PMD Breakdown Entering'!L141</f>
        <v>11</v>
      </c>
      <c r="M399" s="69">
        <f>'PMD Breakdown Entering'!M141</f>
        <v>9</v>
      </c>
      <c r="N399" s="69">
        <f>'PMD Breakdown Entering'!N141</f>
        <v>34</v>
      </c>
      <c r="O399" s="69">
        <f>'PMD Breakdown Entering'!O141</f>
        <v>12</v>
      </c>
      <c r="P399" s="69">
        <f>'PMD Breakdown Entering'!P141</f>
        <v>7</v>
      </c>
      <c r="Q399" s="69">
        <f>'PMD Breakdown Entering'!Q141</f>
        <v>6</v>
      </c>
      <c r="R399" s="69">
        <f>'PMD Breakdown Entering'!R141</f>
        <v>5</v>
      </c>
      <c r="S399" s="73">
        <f t="shared" si="114"/>
        <v>211</v>
      </c>
      <c r="T399" s="293"/>
      <c r="U399" s="293"/>
      <c r="V399" s="293"/>
      <c r="W399" s="293"/>
      <c r="X399" s="293"/>
      <c r="Y399" s="293"/>
    </row>
    <row r="400" spans="1:25" ht="12" customHeight="1">
      <c r="A400" s="352"/>
      <c r="B400" s="86" t="s">
        <v>165</v>
      </c>
      <c r="C400" s="87">
        <f>SUM('Entering 1'!D580:D581)</f>
        <v>3</v>
      </c>
      <c r="D400" s="88">
        <f>SUM('Entering 1'!E580:E581)</f>
        <v>2</v>
      </c>
      <c r="E400" s="88">
        <f>SUM('Entering 1'!F580:F581)</f>
        <v>7</v>
      </c>
      <c r="F400" s="88">
        <f>SUM('Entering 1'!G580:G581)</f>
        <v>6</v>
      </c>
      <c r="G400" s="88">
        <f>SUM('Entering 1'!H580:H581)</f>
        <v>4</v>
      </c>
      <c r="H400" s="88">
        <f>SUM('Entering 1'!I580:I581)</f>
        <v>5</v>
      </c>
      <c r="I400" s="88">
        <f>SUM('Entering 1'!J580:J581)</f>
        <v>0</v>
      </c>
      <c r="J400" s="88">
        <f>SUM('Entering 1'!K580:K581)</f>
        <v>0</v>
      </c>
      <c r="K400" s="88">
        <f>SUM('Entering 1'!L580:L581)</f>
        <v>1</v>
      </c>
      <c r="L400" s="88">
        <f>SUM('Entering 1'!M580:M581)</f>
        <v>5</v>
      </c>
      <c r="M400" s="88">
        <f>SUM('Entering 1'!N580:N581)</f>
        <v>2</v>
      </c>
      <c r="N400" s="88">
        <f>SUM('Entering 1'!O580:O581)</f>
        <v>9</v>
      </c>
      <c r="O400" s="88">
        <f>SUM('Entering 1'!P580:P581)</f>
        <v>4</v>
      </c>
      <c r="P400" s="88">
        <f>SUM('Entering 1'!Q580:Q581)</f>
        <v>2</v>
      </c>
      <c r="Q400" s="88">
        <f>SUM('Entering 1'!R580:R581)</f>
        <v>2</v>
      </c>
      <c r="R400" s="88">
        <f>SUM('Entering 1'!S580:S581)</f>
        <v>2</v>
      </c>
      <c r="S400" s="75">
        <f t="shared" si="114"/>
        <v>54</v>
      </c>
      <c r="T400" s="293"/>
      <c r="U400" s="293"/>
      <c r="V400" s="293"/>
      <c r="W400" s="293"/>
      <c r="X400" s="293"/>
      <c r="Y400" s="293"/>
    </row>
    <row r="401" spans="1:25" ht="12" customHeight="1">
      <c r="A401" s="352"/>
      <c r="B401" s="86" t="s">
        <v>166</v>
      </c>
      <c r="C401" s="87">
        <f>('Entering 1'!D580)+('Entering 1'!D581*2)</f>
        <v>3</v>
      </c>
      <c r="D401" s="88">
        <f>('Entering 1'!E580)+('Entering 1'!E581*2)</f>
        <v>2</v>
      </c>
      <c r="E401" s="88">
        <f>('Entering 1'!F580)+('Entering 1'!F581*2)</f>
        <v>7</v>
      </c>
      <c r="F401" s="88">
        <f>('Entering 1'!G580)+('Entering 1'!G581*2)</f>
        <v>6</v>
      </c>
      <c r="G401" s="88">
        <f>('Entering 1'!H580)+('Entering 1'!H581*2)</f>
        <v>4</v>
      </c>
      <c r="H401" s="88">
        <f>('Entering 1'!I580)+('Entering 1'!I581*2)</f>
        <v>5</v>
      </c>
      <c r="I401" s="88">
        <f>('Entering 1'!J580)+('Entering 1'!J581*2)</f>
        <v>0</v>
      </c>
      <c r="J401" s="88">
        <f>('Entering 1'!K580)+('Entering 1'!K581*2)</f>
        <v>0</v>
      </c>
      <c r="K401" s="88">
        <f>('Entering 1'!L580)+('Entering 1'!L581*2)</f>
        <v>1</v>
      </c>
      <c r="L401" s="88">
        <f>('Entering 1'!M580)+('Entering 1'!M581*2)</f>
        <v>5</v>
      </c>
      <c r="M401" s="88">
        <f>('Entering 1'!N580)+('Entering 1'!N581*2)</f>
        <v>2</v>
      </c>
      <c r="N401" s="88">
        <f>('Entering 1'!O580)+('Entering 1'!O581*2)</f>
        <v>9</v>
      </c>
      <c r="O401" s="88">
        <f>('Entering 1'!P580)+('Entering 1'!P581*2)</f>
        <v>4</v>
      </c>
      <c r="P401" s="88">
        <f>('Entering 1'!Q580)+('Entering 1'!Q581*2)</f>
        <v>2</v>
      </c>
      <c r="Q401" s="88">
        <f>('Entering 1'!R580)+('Entering 1'!R581*2)</f>
        <v>2</v>
      </c>
      <c r="R401" s="88">
        <f>('Entering 1'!S580)+('Entering 1'!S581*2)</f>
        <v>2</v>
      </c>
      <c r="S401" s="75">
        <f t="shared" si="114"/>
        <v>54</v>
      </c>
      <c r="T401" s="293"/>
      <c r="U401" s="293"/>
      <c r="V401" s="293"/>
      <c r="W401" s="293"/>
      <c r="X401" s="293"/>
      <c r="Y401" s="293"/>
    </row>
    <row r="402" spans="1:25" ht="12" customHeight="1">
      <c r="A402" s="352"/>
      <c r="B402" s="65" t="s">
        <v>167</v>
      </c>
      <c r="C402" s="85"/>
      <c r="D402" s="293"/>
      <c r="E402" s="293"/>
      <c r="F402" s="293"/>
      <c r="G402" s="293"/>
      <c r="H402" s="293"/>
      <c r="I402" s="293"/>
      <c r="J402" s="293"/>
      <c r="K402" s="293"/>
      <c r="L402" s="293"/>
      <c r="M402" s="293"/>
      <c r="N402" s="293"/>
      <c r="O402" s="293"/>
      <c r="P402" s="293"/>
      <c r="Q402" s="293"/>
      <c r="R402" s="293"/>
      <c r="S402" s="73"/>
      <c r="T402" s="293"/>
      <c r="U402" s="293"/>
      <c r="V402" s="293"/>
      <c r="W402" s="293"/>
      <c r="X402" s="293"/>
      <c r="Y402" s="293"/>
    </row>
    <row r="403" spans="1:25" ht="12" customHeight="1">
      <c r="A403" s="352"/>
      <c r="B403" s="65" t="s">
        <v>168</v>
      </c>
      <c r="C403" s="85"/>
      <c r="D403" s="293"/>
      <c r="E403" s="293"/>
      <c r="F403" s="293"/>
      <c r="G403" s="293"/>
      <c r="H403" s="293"/>
      <c r="I403" s="293"/>
      <c r="J403" s="293"/>
      <c r="K403" s="293"/>
      <c r="L403" s="293"/>
      <c r="M403" s="293"/>
      <c r="N403" s="293"/>
      <c r="O403" s="293"/>
      <c r="P403" s="293"/>
      <c r="Q403" s="293"/>
      <c r="R403" s="293"/>
      <c r="S403" s="73"/>
      <c r="T403" s="293"/>
      <c r="U403" s="293"/>
      <c r="V403" s="293"/>
      <c r="W403" s="293"/>
      <c r="X403" s="293"/>
      <c r="Y403" s="293"/>
    </row>
    <row r="404" spans="1:25" ht="12" customHeight="1">
      <c r="A404" s="352"/>
      <c r="B404" s="86" t="s">
        <v>7</v>
      </c>
      <c r="C404" s="87"/>
      <c r="D404" s="88"/>
      <c r="E404" s="88"/>
      <c r="F404" s="88"/>
      <c r="G404" s="88"/>
      <c r="H404" s="88"/>
      <c r="I404" s="88"/>
      <c r="J404" s="88"/>
      <c r="K404" s="88"/>
      <c r="L404" s="88"/>
      <c r="M404" s="88"/>
      <c r="N404" s="88"/>
      <c r="O404" s="88"/>
      <c r="P404" s="88"/>
      <c r="Q404" s="88"/>
      <c r="R404" s="88"/>
      <c r="S404" s="75"/>
      <c r="T404" s="293"/>
      <c r="U404" s="293"/>
      <c r="V404" s="293"/>
      <c r="W404" s="293"/>
      <c r="X404" s="293"/>
      <c r="Y404" s="293"/>
    </row>
    <row r="405" spans="1:25" ht="12" customHeight="1">
      <c r="A405" s="352"/>
      <c r="B405" s="86" t="s">
        <v>169</v>
      </c>
      <c r="C405" s="87"/>
      <c r="D405" s="88"/>
      <c r="E405" s="88"/>
      <c r="F405" s="88"/>
      <c r="G405" s="88"/>
      <c r="H405" s="88"/>
      <c r="I405" s="88"/>
      <c r="J405" s="88"/>
      <c r="K405" s="88"/>
      <c r="L405" s="88"/>
      <c r="M405" s="88"/>
      <c r="N405" s="88"/>
      <c r="O405" s="88"/>
      <c r="P405" s="88"/>
      <c r="Q405" s="88"/>
      <c r="R405" s="88"/>
      <c r="S405" s="75"/>
      <c r="T405" s="293"/>
      <c r="U405" s="293"/>
      <c r="V405" s="293"/>
      <c r="W405" s="293"/>
      <c r="X405" s="293"/>
      <c r="Y405" s="293"/>
    </row>
    <row r="406" spans="1:25" ht="12" customHeight="1">
      <c r="A406" s="352"/>
      <c r="B406" s="86" t="s">
        <v>35</v>
      </c>
      <c r="C406" s="87"/>
      <c r="D406" s="88"/>
      <c r="E406" s="88"/>
      <c r="F406" s="88"/>
      <c r="G406" s="88"/>
      <c r="H406" s="88"/>
      <c r="I406" s="88"/>
      <c r="J406" s="88"/>
      <c r="K406" s="88"/>
      <c r="L406" s="88"/>
      <c r="M406" s="88"/>
      <c r="N406" s="88"/>
      <c r="O406" s="88"/>
      <c r="P406" s="88"/>
      <c r="Q406" s="88"/>
      <c r="R406" s="88"/>
      <c r="S406" s="75"/>
      <c r="T406" s="293"/>
      <c r="U406" s="293"/>
      <c r="V406" s="293"/>
      <c r="W406" s="293"/>
      <c r="X406" s="293"/>
      <c r="Y406" s="293"/>
    </row>
    <row r="407" spans="1:25" ht="12" customHeight="1">
      <c r="A407" s="352"/>
      <c r="B407" s="86" t="s">
        <v>170</v>
      </c>
      <c r="C407" s="87"/>
      <c r="D407" s="88"/>
      <c r="E407" s="88"/>
      <c r="F407" s="88"/>
      <c r="G407" s="88"/>
      <c r="H407" s="88"/>
      <c r="I407" s="88"/>
      <c r="J407" s="88"/>
      <c r="K407" s="88"/>
      <c r="L407" s="88"/>
      <c r="M407" s="88"/>
      <c r="N407" s="88"/>
      <c r="O407" s="88"/>
      <c r="P407" s="88"/>
      <c r="Q407" s="88"/>
      <c r="R407" s="88"/>
      <c r="S407" s="75"/>
      <c r="T407" s="293"/>
      <c r="U407" s="293"/>
      <c r="V407" s="293"/>
      <c r="W407" s="293"/>
      <c r="X407" s="293"/>
      <c r="Y407" s="293"/>
    </row>
    <row r="408" spans="1:25" ht="12" customHeight="1">
      <c r="A408" s="352"/>
      <c r="B408" s="86" t="s">
        <v>171</v>
      </c>
      <c r="C408" s="87"/>
      <c r="D408" s="88"/>
      <c r="E408" s="88"/>
      <c r="F408" s="88"/>
      <c r="G408" s="88"/>
      <c r="H408" s="88"/>
      <c r="I408" s="88"/>
      <c r="J408" s="88"/>
      <c r="K408" s="88"/>
      <c r="L408" s="88"/>
      <c r="M408" s="88"/>
      <c r="N408" s="88"/>
      <c r="O408" s="88"/>
      <c r="P408" s="88"/>
      <c r="Q408" s="88"/>
      <c r="R408" s="88"/>
      <c r="S408" s="75"/>
      <c r="T408" s="293"/>
      <c r="U408" s="293"/>
      <c r="V408" s="293"/>
      <c r="W408" s="293"/>
      <c r="X408" s="293"/>
      <c r="Y408" s="293"/>
    </row>
    <row r="409" spans="1:25" ht="12" customHeight="1">
      <c r="A409" s="352"/>
      <c r="B409" s="65" t="s">
        <v>172</v>
      </c>
      <c r="C409" s="85"/>
      <c r="D409" s="293"/>
      <c r="E409" s="293"/>
      <c r="F409" s="293"/>
      <c r="G409" s="293"/>
      <c r="H409" s="293"/>
      <c r="I409" s="293"/>
      <c r="J409" s="293"/>
      <c r="K409" s="293"/>
      <c r="L409" s="293"/>
      <c r="M409" s="293"/>
      <c r="N409" s="293"/>
      <c r="O409" s="293"/>
      <c r="P409" s="293"/>
      <c r="Q409" s="293"/>
      <c r="R409" s="293"/>
      <c r="S409" s="73"/>
      <c r="T409" s="293"/>
      <c r="U409" s="293"/>
      <c r="V409" s="293"/>
      <c r="W409" s="293"/>
      <c r="X409" s="293"/>
      <c r="Y409" s="293"/>
    </row>
    <row r="410" spans="1:25" ht="12" customHeight="1">
      <c r="A410" s="352"/>
      <c r="B410" s="65" t="s">
        <v>173</v>
      </c>
      <c r="C410" s="85"/>
      <c r="D410" s="293"/>
      <c r="E410" s="293"/>
      <c r="F410" s="293"/>
      <c r="G410" s="293"/>
      <c r="H410" s="293"/>
      <c r="I410" s="293"/>
      <c r="J410" s="293"/>
      <c r="K410" s="293"/>
      <c r="L410" s="293"/>
      <c r="M410" s="293"/>
      <c r="N410" s="293"/>
      <c r="O410" s="293"/>
      <c r="P410" s="293"/>
      <c r="Q410" s="293"/>
      <c r="R410" s="293"/>
      <c r="S410" s="73"/>
      <c r="T410" s="293"/>
      <c r="U410" s="293"/>
      <c r="V410" s="293"/>
      <c r="W410" s="293"/>
      <c r="X410" s="293"/>
      <c r="Y410" s="293"/>
    </row>
    <row r="411" spans="1:25" ht="12" customHeight="1">
      <c r="A411" s="352"/>
      <c r="B411" s="86" t="s">
        <v>174</v>
      </c>
      <c r="C411" s="87"/>
      <c r="D411" s="88"/>
      <c r="E411" s="88"/>
      <c r="F411" s="88"/>
      <c r="G411" s="88"/>
      <c r="H411" s="88"/>
      <c r="I411" s="88"/>
      <c r="J411" s="88"/>
      <c r="K411" s="88"/>
      <c r="L411" s="88"/>
      <c r="M411" s="88"/>
      <c r="N411" s="88"/>
      <c r="O411" s="88"/>
      <c r="P411" s="88"/>
      <c r="Q411" s="88"/>
      <c r="R411" s="88"/>
      <c r="S411" s="75"/>
      <c r="T411" s="293"/>
      <c r="U411" s="293"/>
      <c r="V411" s="293"/>
      <c r="W411" s="293"/>
      <c r="X411" s="293"/>
      <c r="Y411" s="293"/>
    </row>
    <row r="412" spans="1:25" ht="12" customHeight="1">
      <c r="A412" s="352"/>
      <c r="B412" s="86" t="s">
        <v>175</v>
      </c>
      <c r="C412" s="87"/>
      <c r="D412" s="88"/>
      <c r="E412" s="88"/>
      <c r="F412" s="88"/>
      <c r="G412" s="88"/>
      <c r="H412" s="88"/>
      <c r="I412" s="88"/>
      <c r="J412" s="88"/>
      <c r="K412" s="88"/>
      <c r="L412" s="88"/>
      <c r="M412" s="88"/>
      <c r="N412" s="88"/>
      <c r="O412" s="88"/>
      <c r="P412" s="88"/>
      <c r="Q412" s="88"/>
      <c r="R412" s="88"/>
      <c r="S412" s="75"/>
      <c r="T412" s="293"/>
      <c r="U412" s="293"/>
      <c r="V412" s="293"/>
      <c r="W412" s="293"/>
      <c r="X412" s="293"/>
      <c r="Y412" s="293"/>
    </row>
    <row r="413" spans="1:25" ht="12" customHeight="1">
      <c r="A413" s="352"/>
      <c r="B413" s="65" t="s">
        <v>176</v>
      </c>
      <c r="C413" s="85"/>
      <c r="D413" s="293"/>
      <c r="E413" s="293"/>
      <c r="F413" s="293"/>
      <c r="G413" s="293"/>
      <c r="H413" s="293"/>
      <c r="I413" s="293"/>
      <c r="J413" s="293"/>
      <c r="K413" s="293"/>
      <c r="L413" s="293"/>
      <c r="M413" s="293"/>
      <c r="N413" s="293"/>
      <c r="O413" s="293"/>
      <c r="P413" s="293"/>
      <c r="Q413" s="293"/>
      <c r="R413" s="293"/>
      <c r="S413" s="73"/>
      <c r="T413" s="293"/>
      <c r="U413" s="293"/>
      <c r="V413" s="293"/>
      <c r="W413" s="293"/>
      <c r="X413" s="293"/>
      <c r="Y413" s="293"/>
    </row>
    <row r="414" spans="1:25" ht="12" customHeight="1">
      <c r="A414" s="352"/>
      <c r="B414" s="65" t="s">
        <v>177</v>
      </c>
      <c r="C414" s="85"/>
      <c r="D414" s="293"/>
      <c r="E414" s="293"/>
      <c r="F414" s="293"/>
      <c r="G414" s="293"/>
      <c r="H414" s="293"/>
      <c r="I414" s="293"/>
      <c r="J414" s="293"/>
      <c r="K414" s="293"/>
      <c r="L414" s="293"/>
      <c r="M414" s="293"/>
      <c r="N414" s="293"/>
      <c r="O414" s="293"/>
      <c r="P414" s="293"/>
      <c r="Q414" s="293"/>
      <c r="R414" s="293"/>
      <c r="S414" s="73"/>
      <c r="T414" s="293"/>
      <c r="U414" s="293"/>
      <c r="V414" s="293"/>
      <c r="W414" s="293"/>
      <c r="X414" s="293"/>
      <c r="Y414" s="293"/>
    </row>
    <row r="415" spans="1:25" ht="12" customHeight="1">
      <c r="A415" s="352"/>
      <c r="B415" s="8" t="s">
        <v>3</v>
      </c>
      <c r="C415" s="91">
        <f t="shared" ref="C415:R415" si="121">SUM(C400,C402,C407,C409,C411,C413)</f>
        <v>3</v>
      </c>
      <c r="D415" s="92">
        <f t="shared" si="121"/>
        <v>2</v>
      </c>
      <c r="E415" s="92">
        <f t="shared" si="121"/>
        <v>7</v>
      </c>
      <c r="F415" s="92">
        <f t="shared" si="121"/>
        <v>6</v>
      </c>
      <c r="G415" s="92">
        <f t="shared" si="121"/>
        <v>4</v>
      </c>
      <c r="H415" s="92">
        <f t="shared" si="121"/>
        <v>5</v>
      </c>
      <c r="I415" s="92">
        <f t="shared" si="121"/>
        <v>0</v>
      </c>
      <c r="J415" s="92">
        <f t="shared" si="121"/>
        <v>0</v>
      </c>
      <c r="K415" s="92">
        <f t="shared" si="121"/>
        <v>1</v>
      </c>
      <c r="L415" s="92">
        <f t="shared" si="121"/>
        <v>5</v>
      </c>
      <c r="M415" s="92">
        <f t="shared" si="121"/>
        <v>2</v>
      </c>
      <c r="N415" s="92">
        <f t="shared" si="121"/>
        <v>9</v>
      </c>
      <c r="O415" s="92">
        <f t="shared" si="121"/>
        <v>4</v>
      </c>
      <c r="P415" s="92">
        <f t="shared" si="121"/>
        <v>2</v>
      </c>
      <c r="Q415" s="92">
        <f t="shared" si="121"/>
        <v>2</v>
      </c>
      <c r="R415" s="92">
        <f t="shared" si="121"/>
        <v>2</v>
      </c>
      <c r="S415" s="9">
        <f t="shared" ref="S415:S416" si="122">SUM(C415:R415)</f>
        <v>54</v>
      </c>
      <c r="T415" s="293"/>
      <c r="U415" s="293"/>
      <c r="V415" s="293"/>
      <c r="W415" s="293"/>
      <c r="X415" s="293"/>
      <c r="Y415" s="293"/>
    </row>
    <row r="416" spans="1:25" ht="12" customHeight="1">
      <c r="A416" s="352"/>
      <c r="B416" s="10" t="s">
        <v>178</v>
      </c>
      <c r="C416" s="93">
        <f t="shared" ref="C416:R416" si="123">SUM(C399,C401,C403,C408,C410,C412,C414)</f>
        <v>12</v>
      </c>
      <c r="D416" s="94">
        <f t="shared" si="123"/>
        <v>20</v>
      </c>
      <c r="E416" s="94">
        <f t="shared" si="123"/>
        <v>24</v>
      </c>
      <c r="F416" s="94">
        <f t="shared" si="123"/>
        <v>35</v>
      </c>
      <c r="G416" s="94">
        <f t="shared" si="123"/>
        <v>11</v>
      </c>
      <c r="H416" s="94">
        <f t="shared" si="123"/>
        <v>13</v>
      </c>
      <c r="I416" s="94">
        <f t="shared" si="123"/>
        <v>20</v>
      </c>
      <c r="J416" s="94">
        <f t="shared" si="123"/>
        <v>13</v>
      </c>
      <c r="K416" s="94">
        <f t="shared" si="123"/>
        <v>7</v>
      </c>
      <c r="L416" s="94">
        <f t="shared" si="123"/>
        <v>16</v>
      </c>
      <c r="M416" s="94">
        <f t="shared" si="123"/>
        <v>11</v>
      </c>
      <c r="N416" s="94">
        <f t="shared" si="123"/>
        <v>43</v>
      </c>
      <c r="O416" s="94">
        <f t="shared" si="123"/>
        <v>16</v>
      </c>
      <c r="P416" s="94">
        <f t="shared" si="123"/>
        <v>9</v>
      </c>
      <c r="Q416" s="94">
        <f t="shared" si="123"/>
        <v>8</v>
      </c>
      <c r="R416" s="94">
        <f t="shared" si="123"/>
        <v>7</v>
      </c>
      <c r="S416" s="11">
        <f t="shared" si="122"/>
        <v>265</v>
      </c>
      <c r="T416" s="293"/>
      <c r="U416" s="293"/>
      <c r="V416" s="293"/>
      <c r="W416" s="293"/>
      <c r="X416" s="293"/>
      <c r="Y416" s="293"/>
    </row>
    <row r="417" spans="1:25" ht="12" customHeight="1">
      <c r="A417" s="352"/>
      <c r="B417" s="65" t="s">
        <v>179</v>
      </c>
      <c r="C417" s="85"/>
      <c r="D417" s="293"/>
      <c r="E417" s="293"/>
      <c r="F417" s="293"/>
      <c r="G417" s="293"/>
      <c r="H417" s="293"/>
      <c r="I417" s="293"/>
      <c r="J417" s="293"/>
      <c r="K417" s="293"/>
      <c r="L417" s="293"/>
      <c r="M417" s="293"/>
      <c r="N417" s="293"/>
      <c r="O417" s="293"/>
      <c r="P417" s="293"/>
      <c r="Q417" s="293"/>
      <c r="R417" s="293"/>
      <c r="S417" s="73"/>
      <c r="T417" s="293"/>
      <c r="U417" s="293"/>
      <c r="V417" s="293"/>
      <c r="W417" s="293"/>
      <c r="X417" s="293"/>
      <c r="Y417" s="293"/>
    </row>
    <row r="418" spans="1:25" ht="12" customHeight="1">
      <c r="A418" s="352"/>
      <c r="B418" s="65" t="s">
        <v>180</v>
      </c>
      <c r="C418" s="85"/>
      <c r="D418" s="293"/>
      <c r="E418" s="293"/>
      <c r="F418" s="293"/>
      <c r="G418" s="293"/>
      <c r="H418" s="293"/>
      <c r="I418" s="293"/>
      <c r="J418" s="293"/>
      <c r="K418" s="293"/>
      <c r="L418" s="293"/>
      <c r="M418" s="293"/>
      <c r="N418" s="293"/>
      <c r="O418" s="293"/>
      <c r="P418" s="293"/>
      <c r="Q418" s="293"/>
      <c r="R418" s="293"/>
      <c r="S418" s="73"/>
      <c r="T418" s="293"/>
      <c r="U418" s="293"/>
      <c r="V418" s="293"/>
      <c r="W418" s="293"/>
      <c r="X418" s="293"/>
      <c r="Y418" s="293"/>
    </row>
    <row r="419" spans="1:25" ht="12" customHeight="1">
      <c r="A419" s="352"/>
      <c r="B419" s="86" t="s">
        <v>181</v>
      </c>
      <c r="C419" s="87"/>
      <c r="D419" s="88"/>
      <c r="E419" s="88"/>
      <c r="F419" s="88"/>
      <c r="G419" s="88"/>
      <c r="H419" s="88"/>
      <c r="I419" s="88"/>
      <c r="J419" s="88"/>
      <c r="K419" s="88"/>
      <c r="L419" s="88"/>
      <c r="M419" s="88"/>
      <c r="N419" s="88"/>
      <c r="O419" s="88"/>
      <c r="P419" s="88"/>
      <c r="Q419" s="88"/>
      <c r="R419" s="88"/>
      <c r="S419" s="75"/>
      <c r="T419" s="293"/>
      <c r="U419" s="293"/>
      <c r="V419" s="293"/>
      <c r="W419" s="293"/>
      <c r="X419" s="293"/>
      <c r="Y419" s="293"/>
    </row>
    <row r="420" spans="1:25" ht="12" customHeight="1">
      <c r="A420" s="352"/>
      <c r="B420" s="86" t="s">
        <v>182</v>
      </c>
      <c r="C420" s="87"/>
      <c r="D420" s="88"/>
      <c r="E420" s="88"/>
      <c r="F420" s="88"/>
      <c r="G420" s="88"/>
      <c r="H420" s="88"/>
      <c r="I420" s="88"/>
      <c r="J420" s="88"/>
      <c r="K420" s="88"/>
      <c r="L420" s="88"/>
      <c r="M420" s="88"/>
      <c r="N420" s="88"/>
      <c r="O420" s="88"/>
      <c r="P420" s="88"/>
      <c r="Q420" s="88"/>
      <c r="R420" s="88"/>
      <c r="S420" s="75"/>
      <c r="T420" s="293"/>
      <c r="U420" s="293"/>
      <c r="V420" s="293"/>
      <c r="W420" s="293"/>
      <c r="X420" s="293"/>
      <c r="Y420" s="293"/>
    </row>
    <row r="421" spans="1:25" ht="12" customHeight="1">
      <c r="A421" s="352"/>
      <c r="B421" s="65" t="s">
        <v>183</v>
      </c>
      <c r="C421" s="85"/>
      <c r="D421" s="293"/>
      <c r="E421" s="293"/>
      <c r="F421" s="293"/>
      <c r="G421" s="293"/>
      <c r="H421" s="293"/>
      <c r="I421" s="293"/>
      <c r="J421" s="293"/>
      <c r="K421" s="293"/>
      <c r="L421" s="293"/>
      <c r="M421" s="293"/>
      <c r="N421" s="293"/>
      <c r="O421" s="293"/>
      <c r="P421" s="293"/>
      <c r="Q421" s="293"/>
      <c r="R421" s="293"/>
      <c r="S421" s="73"/>
      <c r="T421" s="293"/>
      <c r="U421" s="293"/>
      <c r="V421" s="293"/>
      <c r="W421" s="293"/>
      <c r="X421" s="293"/>
      <c r="Y421" s="293"/>
    </row>
    <row r="422" spans="1:25" ht="12" customHeight="1">
      <c r="A422" s="352"/>
      <c r="B422" s="65" t="s">
        <v>184</v>
      </c>
      <c r="C422" s="85"/>
      <c r="D422" s="293"/>
      <c r="E422" s="293"/>
      <c r="F422" s="293"/>
      <c r="G422" s="293"/>
      <c r="H422" s="293"/>
      <c r="I422" s="293"/>
      <c r="J422" s="293"/>
      <c r="K422" s="293"/>
      <c r="L422" s="293"/>
      <c r="M422" s="293"/>
      <c r="N422" s="293"/>
      <c r="O422" s="293"/>
      <c r="P422" s="293"/>
      <c r="Q422" s="293"/>
      <c r="R422" s="293"/>
      <c r="S422" s="73"/>
      <c r="T422" s="293"/>
      <c r="U422" s="293"/>
      <c r="V422" s="293"/>
      <c r="W422" s="293"/>
      <c r="X422" s="293"/>
      <c r="Y422" s="293"/>
    </row>
    <row r="423" spans="1:25" ht="12" customHeight="1">
      <c r="A423" s="352"/>
      <c r="B423" s="8" t="s">
        <v>18</v>
      </c>
      <c r="C423" s="91">
        <f t="shared" ref="C423:R423" si="124">SUM(C417,C419,C421)</f>
        <v>0</v>
      </c>
      <c r="D423" s="92">
        <f t="shared" si="124"/>
        <v>0</v>
      </c>
      <c r="E423" s="92">
        <f t="shared" si="124"/>
        <v>0</v>
      </c>
      <c r="F423" s="92">
        <f t="shared" si="124"/>
        <v>0</v>
      </c>
      <c r="G423" s="92">
        <f t="shared" si="124"/>
        <v>0</v>
      </c>
      <c r="H423" s="92">
        <f t="shared" si="124"/>
        <v>0</v>
      </c>
      <c r="I423" s="92">
        <f t="shared" si="124"/>
        <v>0</v>
      </c>
      <c r="J423" s="92">
        <f t="shared" si="124"/>
        <v>0</v>
      </c>
      <c r="K423" s="92">
        <f t="shared" si="124"/>
        <v>0</v>
      </c>
      <c r="L423" s="92">
        <f t="shared" si="124"/>
        <v>0</v>
      </c>
      <c r="M423" s="92">
        <f t="shared" si="124"/>
        <v>0</v>
      </c>
      <c r="N423" s="92">
        <f t="shared" si="124"/>
        <v>0</v>
      </c>
      <c r="O423" s="92">
        <f t="shared" si="124"/>
        <v>0</v>
      </c>
      <c r="P423" s="92">
        <f t="shared" si="124"/>
        <v>0</v>
      </c>
      <c r="Q423" s="92">
        <f t="shared" si="124"/>
        <v>0</v>
      </c>
      <c r="R423" s="92">
        <f t="shared" si="124"/>
        <v>0</v>
      </c>
      <c r="S423" s="9">
        <f t="shared" ref="S423:S436" si="125">SUM(C423:R423)</f>
        <v>0</v>
      </c>
      <c r="T423" s="293"/>
      <c r="U423" s="293"/>
      <c r="V423" s="293"/>
      <c r="W423" s="293"/>
      <c r="X423" s="293"/>
      <c r="Y423" s="293"/>
    </row>
    <row r="424" spans="1:25" ht="12" customHeight="1">
      <c r="A424" s="352"/>
      <c r="B424" s="10" t="s">
        <v>185</v>
      </c>
      <c r="C424" s="93">
        <f t="shared" ref="C424:R424" si="126">SUM(C418,C420,C422)</f>
        <v>0</v>
      </c>
      <c r="D424" s="94">
        <f t="shared" si="126"/>
        <v>0</v>
      </c>
      <c r="E424" s="94">
        <f t="shared" si="126"/>
        <v>0</v>
      </c>
      <c r="F424" s="94">
        <f t="shared" si="126"/>
        <v>0</v>
      </c>
      <c r="G424" s="94">
        <f t="shared" si="126"/>
        <v>0</v>
      </c>
      <c r="H424" s="94">
        <f t="shared" si="126"/>
        <v>0</v>
      </c>
      <c r="I424" s="94">
        <f t="shared" si="126"/>
        <v>0</v>
      </c>
      <c r="J424" s="94">
        <f t="shared" si="126"/>
        <v>0</v>
      </c>
      <c r="K424" s="94">
        <f t="shared" si="126"/>
        <v>0</v>
      </c>
      <c r="L424" s="94">
        <f t="shared" si="126"/>
        <v>0</v>
      </c>
      <c r="M424" s="94">
        <f t="shared" si="126"/>
        <v>0</v>
      </c>
      <c r="N424" s="94">
        <f t="shared" si="126"/>
        <v>0</v>
      </c>
      <c r="O424" s="94">
        <f t="shared" si="126"/>
        <v>0</v>
      </c>
      <c r="P424" s="94">
        <f t="shared" si="126"/>
        <v>0</v>
      </c>
      <c r="Q424" s="94">
        <f t="shared" si="126"/>
        <v>0</v>
      </c>
      <c r="R424" s="94">
        <f t="shared" si="126"/>
        <v>0</v>
      </c>
      <c r="S424" s="11">
        <f t="shared" si="125"/>
        <v>0</v>
      </c>
      <c r="T424" s="293"/>
      <c r="U424" s="293"/>
      <c r="V424" s="293"/>
      <c r="W424" s="293"/>
      <c r="X424" s="293"/>
      <c r="Y424" s="293"/>
    </row>
    <row r="425" spans="1:25" ht="12" customHeight="1">
      <c r="A425" s="352"/>
      <c r="B425" s="8" t="s">
        <v>2</v>
      </c>
      <c r="C425" s="91">
        <f t="shared" ref="C425:R425" si="127">SUM(C415,C423)</f>
        <v>3</v>
      </c>
      <c r="D425" s="92">
        <f t="shared" si="127"/>
        <v>2</v>
      </c>
      <c r="E425" s="92">
        <f t="shared" si="127"/>
        <v>7</v>
      </c>
      <c r="F425" s="92">
        <f t="shared" si="127"/>
        <v>6</v>
      </c>
      <c r="G425" s="92">
        <f t="shared" si="127"/>
        <v>4</v>
      </c>
      <c r="H425" s="92">
        <f t="shared" si="127"/>
        <v>5</v>
      </c>
      <c r="I425" s="92">
        <f t="shared" si="127"/>
        <v>0</v>
      </c>
      <c r="J425" s="92">
        <f t="shared" si="127"/>
        <v>0</v>
      </c>
      <c r="K425" s="92">
        <f t="shared" si="127"/>
        <v>1</v>
      </c>
      <c r="L425" s="92">
        <f t="shared" si="127"/>
        <v>5</v>
      </c>
      <c r="M425" s="92">
        <f t="shared" si="127"/>
        <v>2</v>
      </c>
      <c r="N425" s="92">
        <f t="shared" si="127"/>
        <v>9</v>
      </c>
      <c r="O425" s="92">
        <f t="shared" si="127"/>
        <v>4</v>
      </c>
      <c r="P425" s="92">
        <f t="shared" si="127"/>
        <v>2</v>
      </c>
      <c r="Q425" s="92">
        <f t="shared" si="127"/>
        <v>2</v>
      </c>
      <c r="R425" s="92">
        <f t="shared" si="127"/>
        <v>2</v>
      </c>
      <c r="S425" s="9">
        <f t="shared" si="125"/>
        <v>54</v>
      </c>
      <c r="T425" s="293"/>
      <c r="U425" s="293"/>
      <c r="V425" s="293"/>
      <c r="W425" s="293"/>
      <c r="X425" s="293"/>
      <c r="Y425" s="293"/>
    </row>
    <row r="426" spans="1:25" ht="12" customHeight="1">
      <c r="A426" s="353"/>
      <c r="B426" s="10" t="s">
        <v>25</v>
      </c>
      <c r="C426" s="93">
        <f t="shared" ref="C426:R426" si="128">SUM(C416,C424)</f>
        <v>12</v>
      </c>
      <c r="D426" s="94">
        <f t="shared" si="128"/>
        <v>20</v>
      </c>
      <c r="E426" s="94">
        <f t="shared" si="128"/>
        <v>24</v>
      </c>
      <c r="F426" s="94">
        <f t="shared" si="128"/>
        <v>35</v>
      </c>
      <c r="G426" s="94">
        <f t="shared" si="128"/>
        <v>11</v>
      </c>
      <c r="H426" s="94">
        <f t="shared" si="128"/>
        <v>13</v>
      </c>
      <c r="I426" s="94">
        <f t="shared" si="128"/>
        <v>20</v>
      </c>
      <c r="J426" s="94">
        <f t="shared" si="128"/>
        <v>13</v>
      </c>
      <c r="K426" s="94">
        <f t="shared" si="128"/>
        <v>7</v>
      </c>
      <c r="L426" s="94">
        <f t="shared" si="128"/>
        <v>16</v>
      </c>
      <c r="M426" s="94">
        <f t="shared" si="128"/>
        <v>11</v>
      </c>
      <c r="N426" s="94">
        <f t="shared" si="128"/>
        <v>43</v>
      </c>
      <c r="O426" s="94">
        <f t="shared" si="128"/>
        <v>16</v>
      </c>
      <c r="P426" s="94">
        <f t="shared" si="128"/>
        <v>9</v>
      </c>
      <c r="Q426" s="94">
        <f t="shared" si="128"/>
        <v>8</v>
      </c>
      <c r="R426" s="94">
        <f t="shared" si="128"/>
        <v>7</v>
      </c>
      <c r="S426" s="11">
        <f t="shared" si="125"/>
        <v>265</v>
      </c>
      <c r="T426" s="293"/>
      <c r="U426" s="293"/>
      <c r="V426" s="293"/>
      <c r="W426" s="293"/>
      <c r="X426" s="293"/>
      <c r="Y426" s="293"/>
    </row>
    <row r="427" spans="1:25" ht="12" customHeight="1">
      <c r="A427" s="351" t="s">
        <v>203</v>
      </c>
      <c r="B427" s="65" t="s">
        <v>191</v>
      </c>
      <c r="C427" s="96">
        <f>'PMD Breakdown Entering'!C150</f>
        <v>7</v>
      </c>
      <c r="D427" s="69">
        <f>'PMD Breakdown Entering'!D150</f>
        <v>17</v>
      </c>
      <c r="E427" s="69">
        <f>'PMD Breakdown Entering'!E150</f>
        <v>16</v>
      </c>
      <c r="F427" s="69">
        <f>'PMD Breakdown Entering'!F150</f>
        <v>11</v>
      </c>
      <c r="G427" s="69">
        <f>'PMD Breakdown Entering'!G150</f>
        <v>16</v>
      </c>
      <c r="H427" s="69">
        <f>'PMD Breakdown Entering'!H150</f>
        <v>1</v>
      </c>
      <c r="I427" s="69">
        <f>'PMD Breakdown Entering'!I150</f>
        <v>7</v>
      </c>
      <c r="J427" s="69">
        <f>'PMD Breakdown Entering'!J150</f>
        <v>0</v>
      </c>
      <c r="K427" s="69">
        <f>'PMD Breakdown Entering'!K150</f>
        <v>1</v>
      </c>
      <c r="L427" s="69">
        <f>'PMD Breakdown Entering'!L150</f>
        <v>1</v>
      </c>
      <c r="M427" s="69">
        <f>'PMD Breakdown Entering'!M150</f>
        <v>3</v>
      </c>
      <c r="N427" s="69">
        <f>'PMD Breakdown Entering'!N150</f>
        <v>1</v>
      </c>
      <c r="O427" s="69">
        <f>'PMD Breakdown Entering'!O150</f>
        <v>2</v>
      </c>
      <c r="P427" s="69">
        <f>'PMD Breakdown Entering'!P150</f>
        <v>0</v>
      </c>
      <c r="Q427" s="69">
        <f>'PMD Breakdown Entering'!Q150</f>
        <v>1</v>
      </c>
      <c r="R427" s="69">
        <f>'PMD Breakdown Entering'!R150</f>
        <v>0</v>
      </c>
      <c r="S427" s="73">
        <f t="shared" si="125"/>
        <v>84</v>
      </c>
      <c r="T427" s="293"/>
      <c r="U427" s="293"/>
      <c r="V427" s="293"/>
      <c r="W427" s="293"/>
      <c r="X427" s="293"/>
      <c r="Y427" s="293"/>
    </row>
    <row r="428" spans="1:25" ht="12" customHeight="1">
      <c r="A428" s="352"/>
      <c r="B428" s="86" t="s">
        <v>165</v>
      </c>
      <c r="C428" s="87">
        <f>SUM('Entering 1'!D620:D621)</f>
        <v>3</v>
      </c>
      <c r="D428" s="88">
        <f>SUM('Entering 1'!E620:E621)</f>
        <v>0</v>
      </c>
      <c r="E428" s="88">
        <f>SUM('Entering 1'!F620:F621)</f>
        <v>0</v>
      </c>
      <c r="F428" s="88">
        <f>SUM('Entering 1'!G620:G621)</f>
        <v>3</v>
      </c>
      <c r="G428" s="88">
        <f>SUM('Entering 1'!H620:H621)</f>
        <v>5</v>
      </c>
      <c r="H428" s="88">
        <f>SUM('Entering 1'!I620:I621)</f>
        <v>0</v>
      </c>
      <c r="I428" s="88">
        <f>SUM('Entering 1'!J620:J621)</f>
        <v>0</v>
      </c>
      <c r="J428" s="88">
        <f>SUM('Entering 1'!K620:K621)</f>
        <v>0</v>
      </c>
      <c r="K428" s="88">
        <f>SUM('Entering 1'!L620:L621)</f>
        <v>0</v>
      </c>
      <c r="L428" s="88">
        <f>SUM('Entering 1'!M620:M621)</f>
        <v>0</v>
      </c>
      <c r="M428" s="88">
        <f>SUM('Entering 1'!N620:N621)</f>
        <v>0</v>
      </c>
      <c r="N428" s="88">
        <f>SUM('Entering 1'!O620:O621)</f>
        <v>0</v>
      </c>
      <c r="O428" s="88">
        <f>SUM('Entering 1'!P620:P621)</f>
        <v>0</v>
      </c>
      <c r="P428" s="88">
        <f>SUM('Entering 1'!Q620:Q621)</f>
        <v>0</v>
      </c>
      <c r="Q428" s="88">
        <f>SUM('Entering 1'!R620:R621)</f>
        <v>0</v>
      </c>
      <c r="R428" s="88">
        <f>SUM('Entering 1'!S620:S621)</f>
        <v>0</v>
      </c>
      <c r="S428" s="75">
        <f t="shared" si="125"/>
        <v>11</v>
      </c>
      <c r="T428" s="293"/>
      <c r="U428" s="293"/>
      <c r="V428" s="293"/>
      <c r="W428" s="293"/>
      <c r="X428" s="293"/>
      <c r="Y428" s="293"/>
    </row>
    <row r="429" spans="1:25" ht="12" customHeight="1">
      <c r="A429" s="352"/>
      <c r="B429" s="86" t="s">
        <v>166</v>
      </c>
      <c r="C429" s="87">
        <f>('Entering 1'!D620)+('Entering 1'!D621*2)</f>
        <v>3</v>
      </c>
      <c r="D429" s="88">
        <f>('Entering 1'!E620)+('Entering 1'!E621*2)</f>
        <v>0</v>
      </c>
      <c r="E429" s="88">
        <f>('Entering 1'!F620)+('Entering 1'!F621*2)</f>
        <v>0</v>
      </c>
      <c r="F429" s="88">
        <f>('Entering 1'!G620)+('Entering 1'!G621*2)</f>
        <v>3</v>
      </c>
      <c r="G429" s="88">
        <f>('Entering 1'!H620)+('Entering 1'!H621*2)</f>
        <v>5</v>
      </c>
      <c r="H429" s="88">
        <f>('Entering 1'!I620)+('Entering 1'!I621*2)</f>
        <v>0</v>
      </c>
      <c r="I429" s="88">
        <f>('Entering 1'!J620)+('Entering 1'!J621*2)</f>
        <v>0</v>
      </c>
      <c r="J429" s="88">
        <f>('Entering 1'!K620)+('Entering 1'!K621*2)</f>
        <v>0</v>
      </c>
      <c r="K429" s="88">
        <f>('Entering 1'!L620)+('Entering 1'!L621*2)</f>
        <v>0</v>
      </c>
      <c r="L429" s="88">
        <f>('Entering 1'!M620)+('Entering 1'!M621*2)</f>
        <v>0</v>
      </c>
      <c r="M429" s="88">
        <f>('Entering 1'!N620)+('Entering 1'!N621*2)</f>
        <v>0</v>
      </c>
      <c r="N429" s="88">
        <f>('Entering 1'!O620)+('Entering 1'!O621*2)</f>
        <v>0</v>
      </c>
      <c r="O429" s="88">
        <f>('Entering 1'!P620)+('Entering 1'!P621*2)</f>
        <v>0</v>
      </c>
      <c r="P429" s="88">
        <f>('Entering 1'!Q620)+('Entering 1'!Q621*2)</f>
        <v>0</v>
      </c>
      <c r="Q429" s="88">
        <f>('Entering 1'!R620)+('Entering 1'!R621*2)</f>
        <v>0</v>
      </c>
      <c r="R429" s="88">
        <f>('Entering 1'!S620)+('Entering 1'!S621*2)</f>
        <v>0</v>
      </c>
      <c r="S429" s="75">
        <f t="shared" si="125"/>
        <v>11</v>
      </c>
      <c r="T429" s="293"/>
      <c r="U429" s="293"/>
      <c r="V429" s="293"/>
      <c r="W429" s="293"/>
      <c r="X429" s="293"/>
      <c r="Y429" s="293"/>
    </row>
    <row r="430" spans="1:25" ht="12" customHeight="1">
      <c r="A430" s="352"/>
      <c r="B430" s="65" t="s">
        <v>167</v>
      </c>
      <c r="C430" s="85">
        <f>SUM('Entering 1'!D622:D623)</f>
        <v>3</v>
      </c>
      <c r="D430" s="293">
        <f>SUM('Entering 1'!E622:E623)</f>
        <v>2</v>
      </c>
      <c r="E430" s="293">
        <f>SUM('Entering 1'!F622:F623)</f>
        <v>0</v>
      </c>
      <c r="F430" s="293">
        <f>SUM('Entering 1'!G622:G623)</f>
        <v>1</v>
      </c>
      <c r="G430" s="293">
        <f>SUM('Entering 1'!H622:H623)</f>
        <v>2</v>
      </c>
      <c r="H430" s="293">
        <f>SUM('Entering 1'!I622:I623)</f>
        <v>0</v>
      </c>
      <c r="I430" s="293">
        <f>SUM('Entering 1'!J622:J623)</f>
        <v>0</v>
      </c>
      <c r="J430" s="293">
        <f>SUM('Entering 1'!K622:K623)</f>
        <v>0</v>
      </c>
      <c r="K430" s="293">
        <f>SUM('Entering 1'!L622:L623)</f>
        <v>0</v>
      </c>
      <c r="L430" s="293">
        <f>SUM('Entering 1'!M622:M623)</f>
        <v>0</v>
      </c>
      <c r="M430" s="293">
        <f>SUM('Entering 1'!N622:N623)</f>
        <v>0</v>
      </c>
      <c r="N430" s="293">
        <f>SUM('Entering 1'!O622:O623)</f>
        <v>0</v>
      </c>
      <c r="O430" s="293">
        <f>SUM('Entering 1'!P622:P623)</f>
        <v>0</v>
      </c>
      <c r="P430" s="293">
        <f>SUM('Entering 1'!Q622:Q623)</f>
        <v>0</v>
      </c>
      <c r="Q430" s="293">
        <f>SUM('Entering 1'!R622:R623)</f>
        <v>0</v>
      </c>
      <c r="R430" s="293">
        <f>SUM('Entering 1'!S622:S623)</f>
        <v>0</v>
      </c>
      <c r="S430" s="73">
        <f t="shared" si="125"/>
        <v>8</v>
      </c>
      <c r="T430" s="293"/>
      <c r="U430" s="293"/>
      <c r="V430" s="293"/>
      <c r="W430" s="293"/>
      <c r="X430" s="293"/>
      <c r="Y430" s="293"/>
    </row>
    <row r="431" spans="1:25" ht="12" customHeight="1">
      <c r="A431" s="352"/>
      <c r="B431" s="65" t="s">
        <v>168</v>
      </c>
      <c r="C431" s="85">
        <f>('Entering 1'!D622)+('Entering 1'!D623*2)</f>
        <v>3</v>
      </c>
      <c r="D431" s="293">
        <f>('Entering 1'!E622)+('Entering 1'!E623*2)</f>
        <v>2</v>
      </c>
      <c r="E431" s="293">
        <f>('Entering 1'!F622)+('Entering 1'!F623*2)</f>
        <v>0</v>
      </c>
      <c r="F431" s="293">
        <f>('Entering 1'!G622)+('Entering 1'!G623*2)</f>
        <v>1</v>
      </c>
      <c r="G431" s="293">
        <f>('Entering 1'!H622)+('Entering 1'!H623*2)</f>
        <v>2</v>
      </c>
      <c r="H431" s="293">
        <f>('Entering 1'!I622)+('Entering 1'!I623*2)</f>
        <v>0</v>
      </c>
      <c r="I431" s="293">
        <f>('Entering 1'!J622)+('Entering 1'!J623*2)</f>
        <v>0</v>
      </c>
      <c r="J431" s="293">
        <f>('Entering 1'!K622)+('Entering 1'!K623*2)</f>
        <v>0</v>
      </c>
      <c r="K431" s="293">
        <f>('Entering 1'!L622)+('Entering 1'!L623*2)</f>
        <v>0</v>
      </c>
      <c r="L431" s="293">
        <f>('Entering 1'!M622)+('Entering 1'!M623*2)</f>
        <v>0</v>
      </c>
      <c r="M431" s="293">
        <f>('Entering 1'!N622)+('Entering 1'!N623*2)</f>
        <v>0</v>
      </c>
      <c r="N431" s="293">
        <f>('Entering 1'!O622)+('Entering 1'!O623*2)</f>
        <v>0</v>
      </c>
      <c r="O431" s="293">
        <f>('Entering 1'!P622)+('Entering 1'!P623*2)</f>
        <v>0</v>
      </c>
      <c r="P431" s="293">
        <f>('Entering 1'!Q622)+('Entering 1'!Q623*2)</f>
        <v>0</v>
      </c>
      <c r="Q431" s="293">
        <f>('Entering 1'!R622)+('Entering 1'!R623*2)</f>
        <v>0</v>
      </c>
      <c r="R431" s="293">
        <f>('Entering 1'!S622)+('Entering 1'!S623*2)</f>
        <v>0</v>
      </c>
      <c r="S431" s="73">
        <f t="shared" si="125"/>
        <v>8</v>
      </c>
      <c r="T431" s="293"/>
      <c r="U431" s="293"/>
      <c r="V431" s="293"/>
      <c r="W431" s="293"/>
      <c r="X431" s="293"/>
      <c r="Y431" s="293"/>
    </row>
    <row r="432" spans="1:25" ht="12" customHeight="1">
      <c r="A432" s="352"/>
      <c r="B432" s="86" t="s">
        <v>7</v>
      </c>
      <c r="C432" s="87">
        <f>'Entering 1'!D624</f>
        <v>140</v>
      </c>
      <c r="D432" s="88">
        <f>'Entering 1'!E624</f>
        <v>203</v>
      </c>
      <c r="E432" s="88">
        <f>'Entering 1'!F624</f>
        <v>203</v>
      </c>
      <c r="F432" s="88">
        <f>'Entering 1'!G624</f>
        <v>229</v>
      </c>
      <c r="G432" s="88">
        <f>'Entering 1'!H624</f>
        <v>92</v>
      </c>
      <c r="H432" s="88">
        <f>'Entering 1'!I624</f>
        <v>83</v>
      </c>
      <c r="I432" s="88">
        <f>'Entering 1'!J624</f>
        <v>6</v>
      </c>
      <c r="J432" s="88">
        <f>'Entering 1'!K624</f>
        <v>43</v>
      </c>
      <c r="K432" s="88">
        <f>'Entering 1'!L624</f>
        <v>105</v>
      </c>
      <c r="L432" s="88">
        <f>'Entering 1'!M624</f>
        <v>83</v>
      </c>
      <c r="M432" s="88">
        <f>'Entering 1'!N624</f>
        <v>93</v>
      </c>
      <c r="N432" s="88">
        <f>'Entering 1'!O624</f>
        <v>48</v>
      </c>
      <c r="O432" s="88">
        <f>'Entering 1'!P624</f>
        <v>78</v>
      </c>
      <c r="P432" s="88">
        <f>'Entering 1'!Q624</f>
        <v>55</v>
      </c>
      <c r="Q432" s="88">
        <f>'Entering 1'!R624</f>
        <v>55</v>
      </c>
      <c r="R432" s="88">
        <f>'Entering 1'!S624</f>
        <v>42</v>
      </c>
      <c r="S432" s="75">
        <f t="shared" si="125"/>
        <v>1558</v>
      </c>
      <c r="T432" s="293"/>
      <c r="U432" s="293"/>
      <c r="V432" s="293"/>
      <c r="W432" s="293"/>
      <c r="X432" s="293"/>
      <c r="Y432" s="293"/>
    </row>
    <row r="433" spans="1:25" ht="12" customHeight="1">
      <c r="A433" s="352"/>
      <c r="B433" s="86" t="s">
        <v>169</v>
      </c>
      <c r="C433" s="87">
        <f>'Carpool Breakdown Entering'!C341</f>
        <v>37</v>
      </c>
      <c r="D433" s="88">
        <f>'Carpool Breakdown Entering'!D341</f>
        <v>21</v>
      </c>
      <c r="E433" s="88">
        <f>'Carpool Breakdown Entering'!E341</f>
        <v>13</v>
      </c>
      <c r="F433" s="88">
        <f>'Carpool Breakdown Entering'!F341</f>
        <v>11</v>
      </c>
      <c r="G433" s="88">
        <f>'Carpool Breakdown Entering'!G341</f>
        <v>15</v>
      </c>
      <c r="H433" s="88">
        <f>'Carpool Breakdown Entering'!H341</f>
        <v>3</v>
      </c>
      <c r="I433" s="88">
        <f>'Carpool Breakdown Entering'!I341</f>
        <v>0</v>
      </c>
      <c r="J433" s="88">
        <f>'Carpool Breakdown Entering'!J341</f>
        <v>6</v>
      </c>
      <c r="K433" s="88">
        <f>'Carpool Breakdown Entering'!K341</f>
        <v>25</v>
      </c>
      <c r="L433" s="88">
        <f>'Carpool Breakdown Entering'!L341</f>
        <v>10</v>
      </c>
      <c r="M433" s="88">
        <f>'Carpool Breakdown Entering'!M341</f>
        <v>19</v>
      </c>
      <c r="N433" s="88">
        <f>'Carpool Breakdown Entering'!N341</f>
        <v>2</v>
      </c>
      <c r="O433" s="88">
        <f>'Carpool Breakdown Entering'!O341</f>
        <v>11</v>
      </c>
      <c r="P433" s="88">
        <f>'Carpool Breakdown Entering'!P341</f>
        <v>23</v>
      </c>
      <c r="Q433" s="88">
        <f>'Carpool Breakdown Entering'!Q341</f>
        <v>11</v>
      </c>
      <c r="R433" s="88">
        <f>'Carpool Breakdown Entering'!R341</f>
        <v>4</v>
      </c>
      <c r="S433" s="75">
        <f t="shared" si="125"/>
        <v>211</v>
      </c>
      <c r="T433" s="293"/>
      <c r="U433" s="293"/>
      <c r="V433" s="293"/>
      <c r="W433" s="293"/>
      <c r="X433" s="293"/>
      <c r="Y433" s="293"/>
    </row>
    <row r="434" spans="1:25" ht="12" customHeight="1">
      <c r="A434" s="352"/>
      <c r="B434" s="86" t="s">
        <v>35</v>
      </c>
      <c r="C434" s="87">
        <f>'Carpool Breakdown Entering'!C342</f>
        <v>74</v>
      </c>
      <c r="D434" s="88">
        <f>'Carpool Breakdown Entering'!D342</f>
        <v>42</v>
      </c>
      <c r="E434" s="88">
        <f>'Carpool Breakdown Entering'!E342</f>
        <v>19</v>
      </c>
      <c r="F434" s="88">
        <f>'Carpool Breakdown Entering'!F342</f>
        <v>15</v>
      </c>
      <c r="G434" s="88">
        <f>'Carpool Breakdown Entering'!G342</f>
        <v>20</v>
      </c>
      <c r="H434" s="88">
        <f>'Carpool Breakdown Entering'!H342</f>
        <v>0</v>
      </c>
      <c r="I434" s="88">
        <f>'Carpool Breakdown Entering'!I342</f>
        <v>0</v>
      </c>
      <c r="J434" s="88">
        <f>'Carpool Breakdown Entering'!J342</f>
        <v>13</v>
      </c>
      <c r="K434" s="88">
        <f>'Carpool Breakdown Entering'!K342</f>
        <v>36</v>
      </c>
      <c r="L434" s="88">
        <f>'Carpool Breakdown Entering'!L342</f>
        <v>12</v>
      </c>
      <c r="M434" s="88">
        <f>'Carpool Breakdown Entering'!M342</f>
        <v>14</v>
      </c>
      <c r="N434" s="88">
        <f>'Carpool Breakdown Entering'!N342</f>
        <v>0</v>
      </c>
      <c r="O434" s="88">
        <f>'Carpool Breakdown Entering'!O342</f>
        <v>10</v>
      </c>
      <c r="P434" s="88">
        <f>'Carpool Breakdown Entering'!P342</f>
        <v>40</v>
      </c>
      <c r="Q434" s="88">
        <f>'Carpool Breakdown Entering'!Q342</f>
        <v>20</v>
      </c>
      <c r="R434" s="88">
        <f>'Carpool Breakdown Entering'!R342</f>
        <v>8</v>
      </c>
      <c r="S434" s="75">
        <f t="shared" si="125"/>
        <v>323</v>
      </c>
      <c r="T434" s="293"/>
      <c r="U434" s="293"/>
      <c r="V434" s="293"/>
      <c r="W434" s="293"/>
      <c r="X434" s="293"/>
      <c r="Y434" s="293"/>
    </row>
    <row r="435" spans="1:25" ht="12" customHeight="1">
      <c r="A435" s="352"/>
      <c r="B435" s="86" t="s">
        <v>170</v>
      </c>
      <c r="C435" s="87">
        <f t="shared" ref="C435:R435" si="129">SUM(C432:C433)</f>
        <v>177</v>
      </c>
      <c r="D435" s="88">
        <f t="shared" si="129"/>
        <v>224</v>
      </c>
      <c r="E435" s="88">
        <f t="shared" si="129"/>
        <v>216</v>
      </c>
      <c r="F435" s="88">
        <f t="shared" si="129"/>
        <v>240</v>
      </c>
      <c r="G435" s="88">
        <f t="shared" si="129"/>
        <v>107</v>
      </c>
      <c r="H435" s="88">
        <f t="shared" si="129"/>
        <v>86</v>
      </c>
      <c r="I435" s="88">
        <f t="shared" si="129"/>
        <v>6</v>
      </c>
      <c r="J435" s="88">
        <f t="shared" si="129"/>
        <v>49</v>
      </c>
      <c r="K435" s="88">
        <f t="shared" si="129"/>
        <v>130</v>
      </c>
      <c r="L435" s="88">
        <f t="shared" si="129"/>
        <v>93</v>
      </c>
      <c r="M435" s="88">
        <f t="shared" si="129"/>
        <v>112</v>
      </c>
      <c r="N435" s="88">
        <f t="shared" si="129"/>
        <v>50</v>
      </c>
      <c r="O435" s="88">
        <f t="shared" si="129"/>
        <v>89</v>
      </c>
      <c r="P435" s="88">
        <f t="shared" si="129"/>
        <v>78</v>
      </c>
      <c r="Q435" s="88">
        <f t="shared" si="129"/>
        <v>66</v>
      </c>
      <c r="R435" s="88">
        <f t="shared" si="129"/>
        <v>46</v>
      </c>
      <c r="S435" s="75">
        <f t="shared" si="125"/>
        <v>1769</v>
      </c>
      <c r="T435" s="293"/>
      <c r="U435" s="293"/>
      <c r="V435" s="293"/>
      <c r="W435" s="293"/>
      <c r="X435" s="293"/>
      <c r="Y435" s="293"/>
    </row>
    <row r="436" spans="1:25" ht="12" customHeight="1">
      <c r="A436" s="352"/>
      <c r="B436" s="86" t="s">
        <v>171</v>
      </c>
      <c r="C436" s="87">
        <f t="shared" ref="C436:R436" si="130">SUM(C432,C434)</f>
        <v>214</v>
      </c>
      <c r="D436" s="88">
        <f t="shared" si="130"/>
        <v>245</v>
      </c>
      <c r="E436" s="88">
        <f t="shared" si="130"/>
        <v>222</v>
      </c>
      <c r="F436" s="88">
        <f t="shared" si="130"/>
        <v>244</v>
      </c>
      <c r="G436" s="88">
        <f t="shared" si="130"/>
        <v>112</v>
      </c>
      <c r="H436" s="88">
        <f t="shared" si="130"/>
        <v>83</v>
      </c>
      <c r="I436" s="88">
        <f t="shared" si="130"/>
        <v>6</v>
      </c>
      <c r="J436" s="88">
        <f t="shared" si="130"/>
        <v>56</v>
      </c>
      <c r="K436" s="88">
        <f t="shared" si="130"/>
        <v>141</v>
      </c>
      <c r="L436" s="88">
        <f t="shared" si="130"/>
        <v>95</v>
      </c>
      <c r="M436" s="88">
        <f t="shared" si="130"/>
        <v>107</v>
      </c>
      <c r="N436" s="88">
        <f t="shared" si="130"/>
        <v>48</v>
      </c>
      <c r="O436" s="88">
        <f t="shared" si="130"/>
        <v>88</v>
      </c>
      <c r="P436" s="88">
        <f t="shared" si="130"/>
        <v>95</v>
      </c>
      <c r="Q436" s="88">
        <f t="shared" si="130"/>
        <v>75</v>
      </c>
      <c r="R436" s="104">
        <f t="shared" si="130"/>
        <v>50</v>
      </c>
      <c r="S436" s="75">
        <f t="shared" si="125"/>
        <v>1881</v>
      </c>
      <c r="T436" s="293"/>
      <c r="U436" s="293"/>
      <c r="V436" s="293"/>
      <c r="W436" s="293"/>
      <c r="X436" s="293"/>
      <c r="Y436" s="293"/>
    </row>
    <row r="437" spans="1:25" ht="12" customHeight="1">
      <c r="A437" s="352"/>
      <c r="B437" s="65" t="s">
        <v>172</v>
      </c>
      <c r="C437" s="85"/>
      <c r="D437" s="293"/>
      <c r="E437" s="293"/>
      <c r="F437" s="293"/>
      <c r="G437" s="293"/>
      <c r="H437" s="293"/>
      <c r="I437" s="293"/>
      <c r="J437" s="293"/>
      <c r="K437" s="293"/>
      <c r="L437" s="293"/>
      <c r="M437" s="293"/>
      <c r="N437" s="293"/>
      <c r="O437" s="293"/>
      <c r="P437" s="293"/>
      <c r="Q437" s="293"/>
      <c r="R437" s="293"/>
      <c r="S437" s="73"/>
      <c r="T437" s="293"/>
      <c r="U437" s="293"/>
      <c r="V437" s="293"/>
      <c r="W437" s="293"/>
      <c r="X437" s="293"/>
      <c r="Y437" s="293"/>
    </row>
    <row r="438" spans="1:25" ht="12" customHeight="1">
      <c r="A438" s="352"/>
      <c r="B438" s="65" t="s">
        <v>173</v>
      </c>
      <c r="C438" s="85"/>
      <c r="D438" s="293"/>
      <c r="E438" s="293"/>
      <c r="F438" s="293"/>
      <c r="G438" s="293"/>
      <c r="H438" s="293"/>
      <c r="I438" s="293"/>
      <c r="J438" s="293"/>
      <c r="K438" s="293"/>
      <c r="L438" s="293"/>
      <c r="M438" s="293"/>
      <c r="N438" s="293"/>
      <c r="O438" s="293"/>
      <c r="P438" s="293"/>
      <c r="Q438" s="293"/>
      <c r="R438" s="293"/>
      <c r="S438" s="73"/>
      <c r="T438" s="293"/>
      <c r="U438" s="293"/>
      <c r="V438" s="293"/>
      <c r="W438" s="293"/>
      <c r="X438" s="293"/>
      <c r="Y438" s="293"/>
    </row>
    <row r="439" spans="1:25" ht="12" customHeight="1">
      <c r="A439" s="352"/>
      <c r="B439" s="86" t="s">
        <v>174</v>
      </c>
      <c r="C439" s="87"/>
      <c r="D439" s="88"/>
      <c r="E439" s="88"/>
      <c r="F439" s="88"/>
      <c r="G439" s="88"/>
      <c r="H439" s="88"/>
      <c r="I439" s="88"/>
      <c r="J439" s="88"/>
      <c r="K439" s="88"/>
      <c r="L439" s="88"/>
      <c r="M439" s="88"/>
      <c r="N439" s="88"/>
      <c r="O439" s="88"/>
      <c r="P439" s="88"/>
      <c r="Q439" s="88"/>
      <c r="R439" s="88"/>
      <c r="S439" s="75"/>
      <c r="T439" s="248"/>
      <c r="U439" s="293"/>
      <c r="V439" s="293"/>
      <c r="W439" s="293"/>
      <c r="X439" s="293"/>
      <c r="Y439" s="293"/>
    </row>
    <row r="440" spans="1:25" ht="12" customHeight="1">
      <c r="A440" s="352"/>
      <c r="B440" s="86" t="s">
        <v>175</v>
      </c>
      <c r="C440" s="87"/>
      <c r="D440" s="88"/>
      <c r="E440" s="88"/>
      <c r="F440" s="88"/>
      <c r="G440" s="88"/>
      <c r="H440" s="88"/>
      <c r="I440" s="88"/>
      <c r="J440" s="88"/>
      <c r="K440" s="88"/>
      <c r="L440" s="88"/>
      <c r="M440" s="88"/>
      <c r="N440" s="88"/>
      <c r="O440" s="88"/>
      <c r="P440" s="88"/>
      <c r="Q440" s="88"/>
      <c r="R440" s="88"/>
      <c r="S440" s="75"/>
      <c r="T440" s="248"/>
      <c r="U440" s="293"/>
      <c r="V440" s="293"/>
      <c r="W440" s="293"/>
      <c r="X440" s="293"/>
      <c r="Y440" s="293"/>
    </row>
    <row r="441" spans="1:25" ht="12" customHeight="1">
      <c r="A441" s="352"/>
      <c r="B441" s="65" t="s">
        <v>176</v>
      </c>
      <c r="C441" s="85">
        <f>SUM('Buses Arriving'!C168)</f>
        <v>4</v>
      </c>
      <c r="D441" s="293">
        <f>SUM('Buses Arriving'!D168)</f>
        <v>5</v>
      </c>
      <c r="E441" s="293">
        <f>SUM('Buses Arriving'!E168)</f>
        <v>5</v>
      </c>
      <c r="F441" s="293">
        <f>SUM('Buses Arriving'!F168)</f>
        <v>5</v>
      </c>
      <c r="G441" s="293">
        <f>SUM('Buses Arriving'!G168)</f>
        <v>5</v>
      </c>
      <c r="H441" s="293">
        <f>SUM('Buses Arriving'!H168)</f>
        <v>5</v>
      </c>
      <c r="I441" s="293">
        <f>SUM('Buses Arriving'!I168)</f>
        <v>5</v>
      </c>
      <c r="J441" s="293">
        <f>SUM('Buses Arriving'!J168)</f>
        <v>5</v>
      </c>
      <c r="K441" s="293">
        <f>SUM('Buses Arriving'!K168)</f>
        <v>5</v>
      </c>
      <c r="L441" s="293">
        <f>SUM('Buses Arriving'!L168)</f>
        <v>5</v>
      </c>
      <c r="M441" s="293">
        <f>SUM('Buses Arriving'!M168)</f>
        <v>5</v>
      </c>
      <c r="N441" s="293">
        <f>SUM('Buses Arriving'!N168)</f>
        <v>5</v>
      </c>
      <c r="O441" s="293">
        <f>SUM('Buses Arriving'!O168)</f>
        <v>4</v>
      </c>
      <c r="P441" s="293">
        <f>SUM('Buses Arriving'!P168)</f>
        <v>4</v>
      </c>
      <c r="Q441" s="293">
        <f>SUM('Buses Arriving'!Q168)</f>
        <v>2</v>
      </c>
      <c r="R441" s="293">
        <f>SUM('Buses Arriving'!R168)</f>
        <v>2</v>
      </c>
      <c r="S441" s="73">
        <f t="shared" ref="S441:S448" si="131">SUM(C441:R441)</f>
        <v>71</v>
      </c>
      <c r="T441" s="293"/>
      <c r="U441" s="293"/>
      <c r="V441" s="293"/>
      <c r="W441" s="293"/>
      <c r="X441" s="293"/>
      <c r="Y441" s="293"/>
    </row>
    <row r="442" spans="1:25" ht="12" customHeight="1">
      <c r="A442" s="352"/>
      <c r="B442" s="65" t="s">
        <v>177</v>
      </c>
      <c r="C442" s="89">
        <f>SUM('By Bus Stop Arriving'!D168)</f>
        <v>2</v>
      </c>
      <c r="D442" s="35">
        <f>SUM('By Bus Stop Arriving'!E168)</f>
        <v>3</v>
      </c>
      <c r="E442" s="35">
        <f>SUM('By Bus Stop Arriving'!F168)</f>
        <v>3</v>
      </c>
      <c r="F442" s="35">
        <f>SUM('By Bus Stop Arriving'!G168)</f>
        <v>6</v>
      </c>
      <c r="G442" s="35">
        <f>SUM('By Bus Stop Arriving'!H168)</f>
        <v>5</v>
      </c>
      <c r="H442" s="35">
        <f>SUM('By Bus Stop Arriving'!I168)</f>
        <v>5</v>
      </c>
      <c r="I442" s="35">
        <f>SUM('By Bus Stop Arriving'!J168)</f>
        <v>0</v>
      </c>
      <c r="J442" s="35">
        <f>SUM('By Bus Stop Arriving'!K168)</f>
        <v>7</v>
      </c>
      <c r="K442" s="35">
        <f>SUM('By Bus Stop Arriving'!L168)</f>
        <v>6</v>
      </c>
      <c r="L442" s="35">
        <f>SUM('By Bus Stop Arriving'!M168)</f>
        <v>2</v>
      </c>
      <c r="M442" s="35">
        <f>SUM('By Bus Stop Arriving'!N168)</f>
        <v>2</v>
      </c>
      <c r="N442" s="35">
        <f>SUM('By Bus Stop Arriving'!O168)</f>
        <v>1</v>
      </c>
      <c r="O442" s="35">
        <f>SUM('By Bus Stop Arriving'!P168)</f>
        <v>1</v>
      </c>
      <c r="P442" s="35">
        <f>SUM('By Bus Stop Arriving'!Q168)</f>
        <v>1</v>
      </c>
      <c r="Q442" s="35">
        <f>SUM('By Bus Stop Arriving'!R168)</f>
        <v>1</v>
      </c>
      <c r="R442" s="35">
        <f>SUM('By Bus Stop Arriving'!S168)</f>
        <v>0</v>
      </c>
      <c r="S442" s="90">
        <f t="shared" si="131"/>
        <v>45</v>
      </c>
      <c r="T442" s="293"/>
      <c r="U442" s="293"/>
      <c r="V442" s="293"/>
      <c r="W442" s="293"/>
      <c r="X442" s="293"/>
      <c r="Y442" s="293"/>
    </row>
    <row r="443" spans="1:25" ht="12" customHeight="1">
      <c r="A443" s="352"/>
      <c r="B443" s="8" t="s">
        <v>3</v>
      </c>
      <c r="C443" s="91">
        <f t="shared" ref="C443:R443" si="132">SUM(C428,C430,C435,C437,C439,C441)</f>
        <v>187</v>
      </c>
      <c r="D443" s="92">
        <f t="shared" si="132"/>
        <v>231</v>
      </c>
      <c r="E443" s="92">
        <f t="shared" si="132"/>
        <v>221</v>
      </c>
      <c r="F443" s="92">
        <f t="shared" si="132"/>
        <v>249</v>
      </c>
      <c r="G443" s="92">
        <f t="shared" si="132"/>
        <v>119</v>
      </c>
      <c r="H443" s="92">
        <f t="shared" si="132"/>
        <v>91</v>
      </c>
      <c r="I443" s="92">
        <f t="shared" si="132"/>
        <v>11</v>
      </c>
      <c r="J443" s="92">
        <f t="shared" si="132"/>
        <v>54</v>
      </c>
      <c r="K443" s="92">
        <f t="shared" si="132"/>
        <v>135</v>
      </c>
      <c r="L443" s="92">
        <f t="shared" si="132"/>
        <v>98</v>
      </c>
      <c r="M443" s="92">
        <f t="shared" si="132"/>
        <v>117</v>
      </c>
      <c r="N443" s="92">
        <f t="shared" si="132"/>
        <v>55</v>
      </c>
      <c r="O443" s="92">
        <f t="shared" si="132"/>
        <v>93</v>
      </c>
      <c r="P443" s="92">
        <f t="shared" si="132"/>
        <v>82</v>
      </c>
      <c r="Q443" s="92">
        <f t="shared" si="132"/>
        <v>68</v>
      </c>
      <c r="R443" s="92">
        <f t="shared" si="132"/>
        <v>48</v>
      </c>
      <c r="S443" s="9">
        <f t="shared" si="131"/>
        <v>1859</v>
      </c>
      <c r="T443" s="293"/>
      <c r="U443" s="293"/>
      <c r="V443" s="293"/>
      <c r="W443" s="293"/>
      <c r="X443" s="293"/>
      <c r="Y443" s="293"/>
    </row>
    <row r="444" spans="1:25" ht="12" customHeight="1">
      <c r="A444" s="352"/>
      <c r="B444" s="10" t="s">
        <v>178</v>
      </c>
      <c r="C444" s="93">
        <f t="shared" ref="C444:R444" si="133">SUM(C427,C429,C431,C436,C438,C440,C442)</f>
        <v>229</v>
      </c>
      <c r="D444" s="94">
        <f t="shared" si="133"/>
        <v>267</v>
      </c>
      <c r="E444" s="94">
        <f t="shared" si="133"/>
        <v>241</v>
      </c>
      <c r="F444" s="94">
        <f t="shared" si="133"/>
        <v>265</v>
      </c>
      <c r="G444" s="94">
        <f t="shared" si="133"/>
        <v>140</v>
      </c>
      <c r="H444" s="94">
        <f t="shared" si="133"/>
        <v>89</v>
      </c>
      <c r="I444" s="94">
        <f t="shared" si="133"/>
        <v>13</v>
      </c>
      <c r="J444" s="94">
        <f t="shared" si="133"/>
        <v>63</v>
      </c>
      <c r="K444" s="94">
        <f t="shared" si="133"/>
        <v>148</v>
      </c>
      <c r="L444" s="94">
        <f t="shared" si="133"/>
        <v>98</v>
      </c>
      <c r="M444" s="94">
        <f t="shared" si="133"/>
        <v>112</v>
      </c>
      <c r="N444" s="94">
        <f t="shared" si="133"/>
        <v>50</v>
      </c>
      <c r="O444" s="94">
        <f t="shared" si="133"/>
        <v>91</v>
      </c>
      <c r="P444" s="94">
        <f t="shared" si="133"/>
        <v>96</v>
      </c>
      <c r="Q444" s="94">
        <f t="shared" si="133"/>
        <v>77</v>
      </c>
      <c r="R444" s="94">
        <f t="shared" si="133"/>
        <v>50</v>
      </c>
      <c r="S444" s="11">
        <f t="shared" si="131"/>
        <v>2029</v>
      </c>
      <c r="T444" s="293"/>
      <c r="U444" s="293"/>
      <c r="V444" s="293"/>
      <c r="W444" s="293"/>
      <c r="X444" s="293"/>
      <c r="Y444" s="293"/>
    </row>
    <row r="445" spans="1:25" ht="12" customHeight="1">
      <c r="A445" s="352"/>
      <c r="B445" s="65" t="s">
        <v>179</v>
      </c>
      <c r="C445" s="85">
        <f>SUM('Entering 1'!D637:D640)</f>
        <v>1</v>
      </c>
      <c r="D445" s="293">
        <f>SUM('Entering 1'!E637:E640)</f>
        <v>2</v>
      </c>
      <c r="E445" s="293">
        <f>SUM('Entering 1'!F637:F640)</f>
        <v>2</v>
      </c>
      <c r="F445" s="293">
        <f>SUM('Entering 1'!G637:G640)</f>
        <v>4</v>
      </c>
      <c r="G445" s="293">
        <f>SUM('Entering 1'!H637:H640)</f>
        <v>0</v>
      </c>
      <c r="H445" s="293">
        <f>SUM('Entering 1'!I637:I640)</f>
        <v>5</v>
      </c>
      <c r="I445" s="293">
        <f>SUM('Entering 1'!J637:J640)</f>
        <v>0</v>
      </c>
      <c r="J445" s="293">
        <f>SUM('Entering 1'!K637:K640)</f>
        <v>0</v>
      </c>
      <c r="K445" s="293">
        <f>SUM('Entering 1'!L637:L640)</f>
        <v>9</v>
      </c>
      <c r="L445" s="293">
        <f>SUM('Entering 1'!M637:M640)</f>
        <v>2</v>
      </c>
      <c r="M445" s="293">
        <f>SUM('Entering 1'!N637:N640)</f>
        <v>2</v>
      </c>
      <c r="N445" s="293">
        <f>SUM('Entering 1'!O637:O640)</f>
        <v>0</v>
      </c>
      <c r="O445" s="293">
        <f>SUM('Entering 1'!P637:P640)</f>
        <v>3</v>
      </c>
      <c r="P445" s="293">
        <f>SUM('Entering 1'!Q637:Q640)</f>
        <v>1</v>
      </c>
      <c r="Q445" s="293">
        <f>SUM('Entering 1'!R637:R640)</f>
        <v>4</v>
      </c>
      <c r="R445" s="293">
        <f>SUM('Entering 1'!S637:S640)</f>
        <v>1</v>
      </c>
      <c r="S445" s="73">
        <f t="shared" si="131"/>
        <v>36</v>
      </c>
      <c r="T445" s="293"/>
      <c r="U445" s="293"/>
      <c r="V445" s="293"/>
      <c r="W445" s="293"/>
      <c r="X445" s="293"/>
      <c r="Y445" s="293"/>
    </row>
    <row r="446" spans="1:25" ht="12" customHeight="1">
      <c r="A446" s="352"/>
      <c r="B446" s="65" t="s">
        <v>180</v>
      </c>
      <c r="C446" s="85">
        <f>('Entering 1'!D637)+('Entering 1'!D638*2)+('Entering 1'!D639*3)+('Entering 1'!D640*4)</f>
        <v>1</v>
      </c>
      <c r="D446" s="293">
        <f>('Entering 1'!E637)+('Entering 1'!E638*2)+('Entering 1'!E639*3)+('Entering 1'!E640*4)</f>
        <v>2</v>
      </c>
      <c r="E446" s="293">
        <f>('Entering 1'!F637)+('Entering 1'!F638*2)+('Entering 1'!F639*3)+('Entering 1'!F640*4)</f>
        <v>2</v>
      </c>
      <c r="F446" s="293">
        <f>('Entering 1'!G637)+('Entering 1'!G638*2)+('Entering 1'!G639*3)+('Entering 1'!G640*4)</f>
        <v>4</v>
      </c>
      <c r="G446" s="293">
        <f>('Entering 1'!H637)+('Entering 1'!H638*2)+('Entering 1'!H639*3)+('Entering 1'!H640*4)</f>
        <v>0</v>
      </c>
      <c r="H446" s="293">
        <f>('Entering 1'!I637)+('Entering 1'!I638*2)+('Entering 1'!I639*3)+('Entering 1'!I640*4)</f>
        <v>5</v>
      </c>
      <c r="I446" s="293">
        <f>('Entering 1'!J637)+('Entering 1'!J638*2)+('Entering 1'!J639*3)+('Entering 1'!J640*4)</f>
        <v>0</v>
      </c>
      <c r="J446" s="293">
        <f>('Entering 1'!K637)+('Entering 1'!K638*2)+('Entering 1'!K639*3)+('Entering 1'!K640*4)</f>
        <v>0</v>
      </c>
      <c r="K446" s="293">
        <f>('Entering 1'!L637)+('Entering 1'!L638*2)+('Entering 1'!L639*3)+('Entering 1'!L640*4)</f>
        <v>9</v>
      </c>
      <c r="L446" s="293">
        <f>('Entering 1'!M637)+('Entering 1'!M638*2)+('Entering 1'!M639*3)+('Entering 1'!M640*4)</f>
        <v>2</v>
      </c>
      <c r="M446" s="293">
        <f>('Entering 1'!N637)+('Entering 1'!N638*2)+('Entering 1'!N639*3)+('Entering 1'!N640*4)</f>
        <v>2</v>
      </c>
      <c r="N446" s="293">
        <f>('Entering 1'!O637)+('Entering 1'!O638*2)+('Entering 1'!O639*3)+('Entering 1'!O640*4)</f>
        <v>0</v>
      </c>
      <c r="O446" s="293">
        <f>('Entering 1'!P637)+('Entering 1'!P638*2)+('Entering 1'!P639*3)+('Entering 1'!P640*4)</f>
        <v>3</v>
      </c>
      <c r="P446" s="293">
        <f>('Entering 1'!Q637)+('Entering 1'!Q638*2)+('Entering 1'!Q639*3)+('Entering 1'!Q640*4)</f>
        <v>1</v>
      </c>
      <c r="Q446" s="293">
        <f>('Entering 1'!R637)+('Entering 1'!R638*2)+('Entering 1'!R639*3)+('Entering 1'!R640*4)</f>
        <v>4</v>
      </c>
      <c r="R446" s="293">
        <f>('Entering 1'!S637)+('Entering 1'!S638*2)+('Entering 1'!S639*3)+('Entering 1'!S640*4)</f>
        <v>1</v>
      </c>
      <c r="S446" s="73">
        <f t="shared" si="131"/>
        <v>36</v>
      </c>
      <c r="T446" s="293"/>
      <c r="U446" s="293"/>
      <c r="V446" s="293"/>
      <c r="W446" s="293"/>
      <c r="X446" s="293"/>
      <c r="Y446" s="293"/>
    </row>
    <row r="447" spans="1:25" ht="12" customHeight="1">
      <c r="A447" s="352"/>
      <c r="B447" s="86" t="s">
        <v>181</v>
      </c>
      <c r="C447" s="87">
        <f>SUM('Entering 1'!D645:D648)</f>
        <v>0</v>
      </c>
      <c r="D447" s="88">
        <f>SUM('Entering 1'!E645:E648)</f>
        <v>1</v>
      </c>
      <c r="E447" s="88">
        <f>SUM('Entering 1'!F645:F648)</f>
        <v>2</v>
      </c>
      <c r="F447" s="88">
        <f>SUM('Entering 1'!G645:G648)</f>
        <v>3</v>
      </c>
      <c r="G447" s="88">
        <f>SUM('Entering 1'!H645:H648)</f>
        <v>5</v>
      </c>
      <c r="H447" s="88">
        <f>SUM('Entering 1'!I645:I648)</f>
        <v>5</v>
      </c>
      <c r="I447" s="88">
        <f>SUM('Entering 1'!J645:J648)</f>
        <v>0</v>
      </c>
      <c r="J447" s="88">
        <f>SUM('Entering 1'!K645:K648)</f>
        <v>0</v>
      </c>
      <c r="K447" s="88">
        <f>SUM('Entering 1'!L645:L648)</f>
        <v>2</v>
      </c>
      <c r="L447" s="88">
        <f>SUM('Entering 1'!M645:M648)</f>
        <v>4</v>
      </c>
      <c r="M447" s="88">
        <f>SUM('Entering 1'!N645:N648)</f>
        <v>4</v>
      </c>
      <c r="N447" s="88">
        <f>SUM('Entering 1'!O645:O648)</f>
        <v>1</v>
      </c>
      <c r="O447" s="88">
        <f>SUM('Entering 1'!P645:P648)</f>
        <v>2</v>
      </c>
      <c r="P447" s="88">
        <f>SUM('Entering 1'!Q645:Q648)</f>
        <v>0</v>
      </c>
      <c r="Q447" s="88">
        <f>SUM('Entering 1'!R645:R648)</f>
        <v>2</v>
      </c>
      <c r="R447" s="88">
        <f>SUM('Entering 1'!S645:S648)</f>
        <v>0</v>
      </c>
      <c r="S447" s="75">
        <f t="shared" si="131"/>
        <v>31</v>
      </c>
      <c r="T447" s="293"/>
      <c r="U447" s="293"/>
      <c r="V447" s="293"/>
      <c r="W447" s="293"/>
      <c r="X447" s="293"/>
      <c r="Y447" s="293"/>
    </row>
    <row r="448" spans="1:25" ht="12" customHeight="1">
      <c r="A448" s="352"/>
      <c r="B448" s="86" t="s">
        <v>182</v>
      </c>
      <c r="C448" s="87">
        <f>('Entering 1'!D645)+('Entering 1'!D646*2)+('Entering 1'!D647*3)+('Entering 1'!D648*4)</f>
        <v>0</v>
      </c>
      <c r="D448" s="88">
        <f>('Entering 1'!E645)+('Entering 1'!E646*2)+('Entering 1'!E647*3)+('Entering 1'!E648*4)</f>
        <v>1</v>
      </c>
      <c r="E448" s="88">
        <f>('Entering 1'!F645)+('Entering 1'!F646*2)+('Entering 1'!F647*3)+('Entering 1'!F648*4)</f>
        <v>2</v>
      </c>
      <c r="F448" s="88">
        <f>('Entering 1'!G645)+('Entering 1'!G646*2)+('Entering 1'!G647*3)+('Entering 1'!G648*4)</f>
        <v>3</v>
      </c>
      <c r="G448" s="88">
        <f>('Entering 1'!H645)+('Entering 1'!H646*2)+('Entering 1'!H647*3)+('Entering 1'!H648*4)</f>
        <v>5</v>
      </c>
      <c r="H448" s="88">
        <f>('Entering 1'!I645)+('Entering 1'!I646*2)+('Entering 1'!I647*3)+('Entering 1'!I648*4)</f>
        <v>5</v>
      </c>
      <c r="I448" s="88">
        <f>('Entering 1'!J645)+('Entering 1'!J646*2)+('Entering 1'!J647*3)+('Entering 1'!J648*4)</f>
        <v>0</v>
      </c>
      <c r="J448" s="88">
        <f>('Entering 1'!K645)+('Entering 1'!K646*2)+('Entering 1'!K647*3)+('Entering 1'!K648*4)</f>
        <v>0</v>
      </c>
      <c r="K448" s="88">
        <f>('Entering 1'!L645)+('Entering 1'!L646*2)+('Entering 1'!L647*3)+('Entering 1'!L648*4)</f>
        <v>2</v>
      </c>
      <c r="L448" s="88">
        <f>('Entering 1'!M645)+('Entering 1'!M646*2)+('Entering 1'!M647*3)+('Entering 1'!M648*4)</f>
        <v>4</v>
      </c>
      <c r="M448" s="88">
        <f>('Entering 1'!N645)+('Entering 1'!N646*2)+('Entering 1'!N647*3)+('Entering 1'!N648*4)</f>
        <v>4</v>
      </c>
      <c r="N448" s="88">
        <f>('Entering 1'!O645)+('Entering 1'!O646*2)+('Entering 1'!O647*3)+('Entering 1'!O648*4)</f>
        <v>1</v>
      </c>
      <c r="O448" s="88">
        <f>('Entering 1'!P645)+('Entering 1'!P646*2)+('Entering 1'!P647*3)+('Entering 1'!P648*4)</f>
        <v>2</v>
      </c>
      <c r="P448" s="88">
        <f>('Entering 1'!Q645)+('Entering 1'!Q646*2)+('Entering 1'!Q647*3)+('Entering 1'!Q648*4)</f>
        <v>0</v>
      </c>
      <c r="Q448" s="88">
        <f>('Entering 1'!R645)+('Entering 1'!R646*2)+('Entering 1'!R647*3)+('Entering 1'!R648*4)</f>
        <v>2</v>
      </c>
      <c r="R448" s="88">
        <f>('Entering 1'!S645)+('Entering 1'!S646*2)+('Entering 1'!S647*3)+('Entering 1'!S648*4)</f>
        <v>0</v>
      </c>
      <c r="S448" s="75">
        <f t="shared" si="131"/>
        <v>31</v>
      </c>
      <c r="T448" s="293"/>
      <c r="U448" s="293"/>
      <c r="V448" s="293"/>
      <c r="W448" s="293"/>
      <c r="X448" s="293"/>
      <c r="Y448" s="293"/>
    </row>
    <row r="449" spans="1:25" ht="12" customHeight="1">
      <c r="A449" s="352"/>
      <c r="B449" s="65" t="s">
        <v>183</v>
      </c>
      <c r="C449" s="85"/>
      <c r="D449" s="293"/>
      <c r="E449" s="293"/>
      <c r="F449" s="293"/>
      <c r="G449" s="293"/>
      <c r="H449" s="293"/>
      <c r="I449" s="293"/>
      <c r="J449" s="293"/>
      <c r="K449" s="293"/>
      <c r="L449" s="293"/>
      <c r="M449" s="293"/>
      <c r="N449" s="293"/>
      <c r="O449" s="293"/>
      <c r="P449" s="293"/>
      <c r="Q449" s="293"/>
      <c r="R449" s="293"/>
      <c r="S449" s="73"/>
      <c r="T449" s="293"/>
      <c r="U449" s="293"/>
      <c r="V449" s="293"/>
      <c r="W449" s="293"/>
      <c r="X449" s="293"/>
      <c r="Y449" s="293"/>
    </row>
    <row r="450" spans="1:25" ht="12" customHeight="1">
      <c r="A450" s="352"/>
      <c r="B450" s="65" t="s">
        <v>184</v>
      </c>
      <c r="C450" s="85"/>
      <c r="D450" s="293"/>
      <c r="E450" s="293"/>
      <c r="F450" s="293"/>
      <c r="G450" s="293"/>
      <c r="H450" s="293"/>
      <c r="I450" s="293"/>
      <c r="J450" s="293"/>
      <c r="K450" s="293"/>
      <c r="L450" s="293"/>
      <c r="M450" s="293"/>
      <c r="N450" s="293"/>
      <c r="O450" s="293"/>
      <c r="P450" s="293"/>
      <c r="Q450" s="293"/>
      <c r="R450" s="293"/>
      <c r="S450" s="73"/>
      <c r="T450" s="293"/>
      <c r="U450" s="293"/>
      <c r="V450" s="293"/>
      <c r="W450" s="293"/>
      <c r="X450" s="293"/>
      <c r="Y450" s="293"/>
    </row>
    <row r="451" spans="1:25" ht="12" customHeight="1">
      <c r="A451" s="352"/>
      <c r="B451" s="8" t="s">
        <v>18</v>
      </c>
      <c r="C451" s="91">
        <f t="shared" ref="C451:R451" si="134">SUM(C445,C447,C449)</f>
        <v>1</v>
      </c>
      <c r="D451" s="92">
        <f t="shared" si="134"/>
        <v>3</v>
      </c>
      <c r="E451" s="92">
        <f t="shared" si="134"/>
        <v>4</v>
      </c>
      <c r="F451" s="92">
        <f t="shared" si="134"/>
        <v>7</v>
      </c>
      <c r="G451" s="92">
        <f t="shared" si="134"/>
        <v>5</v>
      </c>
      <c r="H451" s="92">
        <f t="shared" si="134"/>
        <v>10</v>
      </c>
      <c r="I451" s="92">
        <f t="shared" si="134"/>
        <v>0</v>
      </c>
      <c r="J451" s="92">
        <f t="shared" si="134"/>
        <v>0</v>
      </c>
      <c r="K451" s="92">
        <f t="shared" si="134"/>
        <v>11</v>
      </c>
      <c r="L451" s="92">
        <f t="shared" si="134"/>
        <v>6</v>
      </c>
      <c r="M451" s="92">
        <f t="shared" si="134"/>
        <v>6</v>
      </c>
      <c r="N451" s="92">
        <f t="shared" si="134"/>
        <v>1</v>
      </c>
      <c r="O451" s="92">
        <f t="shared" si="134"/>
        <v>5</v>
      </c>
      <c r="P451" s="92">
        <f t="shared" si="134"/>
        <v>1</v>
      </c>
      <c r="Q451" s="92">
        <f t="shared" si="134"/>
        <v>6</v>
      </c>
      <c r="R451" s="92">
        <f t="shared" si="134"/>
        <v>1</v>
      </c>
      <c r="S451" s="9">
        <f t="shared" ref="S451:S457" si="135">SUM(C451:R451)</f>
        <v>67</v>
      </c>
      <c r="T451" s="293"/>
      <c r="U451" s="293"/>
      <c r="V451" s="293"/>
      <c r="W451" s="293"/>
      <c r="X451" s="293"/>
      <c r="Y451" s="293"/>
    </row>
    <row r="452" spans="1:25" ht="12" customHeight="1">
      <c r="A452" s="352"/>
      <c r="B452" s="10" t="s">
        <v>185</v>
      </c>
      <c r="C452" s="93">
        <f t="shared" ref="C452:R452" si="136">SUM(C446,C448,C450)</f>
        <v>1</v>
      </c>
      <c r="D452" s="94">
        <f t="shared" si="136"/>
        <v>3</v>
      </c>
      <c r="E452" s="94">
        <f t="shared" si="136"/>
        <v>4</v>
      </c>
      <c r="F452" s="94">
        <f t="shared" si="136"/>
        <v>7</v>
      </c>
      <c r="G452" s="94">
        <f t="shared" si="136"/>
        <v>5</v>
      </c>
      <c r="H452" s="94">
        <f t="shared" si="136"/>
        <v>10</v>
      </c>
      <c r="I452" s="94">
        <f t="shared" si="136"/>
        <v>0</v>
      </c>
      <c r="J452" s="94">
        <f t="shared" si="136"/>
        <v>0</v>
      </c>
      <c r="K452" s="94">
        <f t="shared" si="136"/>
        <v>11</v>
      </c>
      <c r="L452" s="94">
        <f t="shared" si="136"/>
        <v>6</v>
      </c>
      <c r="M452" s="94">
        <f t="shared" si="136"/>
        <v>6</v>
      </c>
      <c r="N452" s="94">
        <f t="shared" si="136"/>
        <v>1</v>
      </c>
      <c r="O452" s="94">
        <f t="shared" si="136"/>
        <v>5</v>
      </c>
      <c r="P452" s="94">
        <f t="shared" si="136"/>
        <v>1</v>
      </c>
      <c r="Q452" s="94">
        <f t="shared" si="136"/>
        <v>6</v>
      </c>
      <c r="R452" s="94">
        <f t="shared" si="136"/>
        <v>1</v>
      </c>
      <c r="S452" s="11">
        <f t="shared" si="135"/>
        <v>67</v>
      </c>
      <c r="T452" s="293"/>
      <c r="U452" s="293"/>
      <c r="V452" s="293"/>
      <c r="W452" s="293"/>
      <c r="X452" s="293"/>
      <c r="Y452" s="293"/>
    </row>
    <row r="453" spans="1:25" ht="12" customHeight="1">
      <c r="A453" s="352"/>
      <c r="B453" s="8" t="s">
        <v>2</v>
      </c>
      <c r="C453" s="91">
        <f t="shared" ref="C453:R453" si="137">SUM(C443,C451)</f>
        <v>188</v>
      </c>
      <c r="D453" s="92">
        <f t="shared" si="137"/>
        <v>234</v>
      </c>
      <c r="E453" s="92">
        <f t="shared" si="137"/>
        <v>225</v>
      </c>
      <c r="F453" s="92">
        <f t="shared" si="137"/>
        <v>256</v>
      </c>
      <c r="G453" s="92">
        <f t="shared" si="137"/>
        <v>124</v>
      </c>
      <c r="H453" s="92">
        <f t="shared" si="137"/>
        <v>101</v>
      </c>
      <c r="I453" s="92">
        <f t="shared" si="137"/>
        <v>11</v>
      </c>
      <c r="J453" s="92">
        <f t="shared" si="137"/>
        <v>54</v>
      </c>
      <c r="K453" s="92">
        <f t="shared" si="137"/>
        <v>146</v>
      </c>
      <c r="L453" s="92">
        <f t="shared" si="137"/>
        <v>104</v>
      </c>
      <c r="M453" s="92">
        <f t="shared" si="137"/>
        <v>123</v>
      </c>
      <c r="N453" s="92">
        <f t="shared" si="137"/>
        <v>56</v>
      </c>
      <c r="O453" s="92">
        <f t="shared" si="137"/>
        <v>98</v>
      </c>
      <c r="P453" s="92">
        <f t="shared" si="137"/>
        <v>83</v>
      </c>
      <c r="Q453" s="92">
        <f t="shared" si="137"/>
        <v>74</v>
      </c>
      <c r="R453" s="92">
        <f t="shared" si="137"/>
        <v>49</v>
      </c>
      <c r="S453" s="9">
        <f t="shared" si="135"/>
        <v>1926</v>
      </c>
      <c r="T453" s="293"/>
      <c r="U453" s="293"/>
      <c r="V453" s="293"/>
      <c r="W453" s="293"/>
      <c r="X453" s="293"/>
      <c r="Y453" s="293"/>
    </row>
    <row r="454" spans="1:25" ht="12" customHeight="1">
      <c r="A454" s="353"/>
      <c r="B454" s="10" t="s">
        <v>25</v>
      </c>
      <c r="C454" s="93">
        <f t="shared" ref="C454:R454" si="138">SUM(C444,C452)</f>
        <v>230</v>
      </c>
      <c r="D454" s="94">
        <f t="shared" si="138"/>
        <v>270</v>
      </c>
      <c r="E454" s="94">
        <f t="shared" si="138"/>
        <v>245</v>
      </c>
      <c r="F454" s="94">
        <f t="shared" si="138"/>
        <v>272</v>
      </c>
      <c r="G454" s="94">
        <f t="shared" si="138"/>
        <v>145</v>
      </c>
      <c r="H454" s="94">
        <f t="shared" si="138"/>
        <v>99</v>
      </c>
      <c r="I454" s="94">
        <f t="shared" si="138"/>
        <v>13</v>
      </c>
      <c r="J454" s="94">
        <f t="shared" si="138"/>
        <v>63</v>
      </c>
      <c r="K454" s="94">
        <f t="shared" si="138"/>
        <v>159</v>
      </c>
      <c r="L454" s="94">
        <f t="shared" si="138"/>
        <v>104</v>
      </c>
      <c r="M454" s="94">
        <f t="shared" si="138"/>
        <v>118</v>
      </c>
      <c r="N454" s="94">
        <f t="shared" si="138"/>
        <v>51</v>
      </c>
      <c r="O454" s="94">
        <f t="shared" si="138"/>
        <v>96</v>
      </c>
      <c r="P454" s="94">
        <f t="shared" si="138"/>
        <v>97</v>
      </c>
      <c r="Q454" s="94">
        <f t="shared" si="138"/>
        <v>83</v>
      </c>
      <c r="R454" s="94">
        <f t="shared" si="138"/>
        <v>51</v>
      </c>
      <c r="S454" s="11">
        <f t="shared" si="135"/>
        <v>2096</v>
      </c>
      <c r="T454" s="293"/>
      <c r="U454" s="293"/>
      <c r="V454" s="293"/>
      <c r="W454" s="293"/>
      <c r="X454" s="293"/>
      <c r="Y454" s="293"/>
    </row>
    <row r="455" spans="1:25" ht="12" customHeight="1">
      <c r="A455" s="351" t="s">
        <v>204</v>
      </c>
      <c r="B455" s="65" t="s">
        <v>191</v>
      </c>
      <c r="C455" s="96">
        <f>'PMD Breakdown Entering'!C159</f>
        <v>51</v>
      </c>
      <c r="D455" s="69">
        <f>'PMD Breakdown Entering'!D159</f>
        <v>39</v>
      </c>
      <c r="E455" s="69">
        <f>'PMD Breakdown Entering'!E159</f>
        <v>12</v>
      </c>
      <c r="F455" s="69">
        <f>'PMD Breakdown Entering'!F159</f>
        <v>11</v>
      </c>
      <c r="G455" s="69">
        <f>'PMD Breakdown Entering'!G159</f>
        <v>5</v>
      </c>
      <c r="H455" s="69">
        <f>'PMD Breakdown Entering'!H159</f>
        <v>35</v>
      </c>
      <c r="I455" s="69">
        <f>'PMD Breakdown Entering'!I159</f>
        <v>63</v>
      </c>
      <c r="J455" s="69">
        <f>'PMD Breakdown Entering'!J159</f>
        <v>9</v>
      </c>
      <c r="K455" s="69">
        <f>'PMD Breakdown Entering'!K159</f>
        <v>19</v>
      </c>
      <c r="L455" s="69">
        <f>'PMD Breakdown Entering'!L159</f>
        <v>7</v>
      </c>
      <c r="M455" s="69">
        <f>'PMD Breakdown Entering'!M159</f>
        <v>4</v>
      </c>
      <c r="N455" s="69">
        <f>'PMD Breakdown Entering'!N159</f>
        <v>9</v>
      </c>
      <c r="O455" s="69">
        <f>'PMD Breakdown Entering'!O159</f>
        <v>4</v>
      </c>
      <c r="P455" s="69">
        <f>'PMD Breakdown Entering'!P159</f>
        <v>6</v>
      </c>
      <c r="Q455" s="69">
        <f>'PMD Breakdown Entering'!Q159</f>
        <v>4</v>
      </c>
      <c r="R455" s="69">
        <f>'PMD Breakdown Entering'!R159</f>
        <v>3</v>
      </c>
      <c r="S455" s="73">
        <f t="shared" si="135"/>
        <v>281</v>
      </c>
      <c r="T455" s="293"/>
      <c r="U455" s="293"/>
      <c r="V455" s="293"/>
      <c r="W455" s="293"/>
      <c r="X455" s="293"/>
      <c r="Y455" s="293"/>
    </row>
    <row r="456" spans="1:25" ht="12" customHeight="1">
      <c r="A456" s="352"/>
      <c r="B456" s="86" t="s">
        <v>165</v>
      </c>
      <c r="C456" s="87">
        <f>SUM('Entering 1'!D660:D661)</f>
        <v>1</v>
      </c>
      <c r="D456" s="88">
        <f>SUM('Entering 1'!E660:E661)</f>
        <v>1</v>
      </c>
      <c r="E456" s="88">
        <f>SUM('Entering 1'!F660:F661)</f>
        <v>1</v>
      </c>
      <c r="F456" s="88">
        <f>SUM('Entering 1'!G660:G661)</f>
        <v>0</v>
      </c>
      <c r="G456" s="88">
        <f>SUM('Entering 1'!H660:H661)</f>
        <v>0</v>
      </c>
      <c r="H456" s="88">
        <f>SUM('Entering 1'!I660:I661)</f>
        <v>0</v>
      </c>
      <c r="I456" s="88">
        <f>SUM('Entering 1'!J660:J661)</f>
        <v>3</v>
      </c>
      <c r="J456" s="88">
        <f>SUM('Entering 1'!K660:K661)</f>
        <v>1</v>
      </c>
      <c r="K456" s="88">
        <f>SUM('Entering 1'!L660:L661)</f>
        <v>0</v>
      </c>
      <c r="L456" s="88">
        <f>SUM('Entering 1'!M660:M661)</f>
        <v>0</v>
      </c>
      <c r="M456" s="88">
        <f>SUM('Entering 1'!N660:N661)</f>
        <v>0</v>
      </c>
      <c r="N456" s="88">
        <f>SUM('Entering 1'!O660:O661)</f>
        <v>0</v>
      </c>
      <c r="O456" s="88">
        <f>SUM('Entering 1'!P660:P661)</f>
        <v>0</v>
      </c>
      <c r="P456" s="88">
        <f>SUM('Entering 1'!Q660:Q661)</f>
        <v>0</v>
      </c>
      <c r="Q456" s="88">
        <f>SUM('Entering 1'!R660:R661)</f>
        <v>0</v>
      </c>
      <c r="R456" s="88">
        <f>SUM('Entering 1'!S660:S661)</f>
        <v>0</v>
      </c>
      <c r="S456" s="75">
        <f t="shared" si="135"/>
        <v>7</v>
      </c>
      <c r="T456" s="293"/>
      <c r="U456" s="293"/>
      <c r="V456" s="293"/>
      <c r="W456" s="293"/>
      <c r="X456" s="293"/>
      <c r="Y456" s="293"/>
    </row>
    <row r="457" spans="1:25" ht="12" customHeight="1">
      <c r="A457" s="352"/>
      <c r="B457" s="86" t="s">
        <v>166</v>
      </c>
      <c r="C457" s="87">
        <f>('Entering 1'!D660)+('Entering 1'!D661*2)</f>
        <v>1</v>
      </c>
      <c r="D457" s="88">
        <f>('Entering 1'!E660)+('Entering 1'!E661*2)</f>
        <v>1</v>
      </c>
      <c r="E457" s="88">
        <f>('Entering 1'!F660)+('Entering 1'!F661*2)</f>
        <v>1</v>
      </c>
      <c r="F457" s="88">
        <f>('Entering 1'!G660)+('Entering 1'!G661*2)</f>
        <v>0</v>
      </c>
      <c r="G457" s="88">
        <f>('Entering 1'!H660)+('Entering 1'!H661*2)</f>
        <v>0</v>
      </c>
      <c r="H457" s="88">
        <f>('Entering 1'!I660)+('Entering 1'!I661*2)</f>
        <v>0</v>
      </c>
      <c r="I457" s="88">
        <f>('Entering 1'!J660)+('Entering 1'!J661*2)</f>
        <v>4</v>
      </c>
      <c r="J457" s="88">
        <f>('Entering 1'!K660)+('Entering 1'!K661*2)</f>
        <v>1</v>
      </c>
      <c r="K457" s="88">
        <f>('Entering 1'!L660)+('Entering 1'!L661*2)</f>
        <v>0</v>
      </c>
      <c r="L457" s="88">
        <f>('Entering 1'!M660)+('Entering 1'!M661*2)</f>
        <v>0</v>
      </c>
      <c r="M457" s="88">
        <f>('Entering 1'!N660)+('Entering 1'!N661*2)</f>
        <v>0</v>
      </c>
      <c r="N457" s="88">
        <f>('Entering 1'!O660)+('Entering 1'!O661*2)</f>
        <v>0</v>
      </c>
      <c r="O457" s="88">
        <f>('Entering 1'!P660)+('Entering 1'!P661*2)</f>
        <v>0</v>
      </c>
      <c r="P457" s="88">
        <f>('Entering 1'!Q660)+('Entering 1'!Q661*2)</f>
        <v>0</v>
      </c>
      <c r="Q457" s="88">
        <f>('Entering 1'!R660)+('Entering 1'!R661*2)</f>
        <v>0</v>
      </c>
      <c r="R457" s="88">
        <f>('Entering 1'!S660)+('Entering 1'!S661*2)</f>
        <v>0</v>
      </c>
      <c r="S457" s="75">
        <f t="shared" si="135"/>
        <v>8</v>
      </c>
      <c r="T457" s="293"/>
      <c r="U457" s="293"/>
      <c r="V457" s="293"/>
      <c r="W457" s="293"/>
      <c r="X457" s="293"/>
      <c r="Y457" s="293"/>
    </row>
    <row r="458" spans="1:25" ht="12" customHeight="1">
      <c r="A458" s="352"/>
      <c r="B458" s="65" t="s">
        <v>167</v>
      </c>
      <c r="C458" s="85"/>
      <c r="D458" s="293"/>
      <c r="E458" s="293"/>
      <c r="F458" s="293"/>
      <c r="G458" s="293"/>
      <c r="H458" s="293"/>
      <c r="I458" s="293"/>
      <c r="J458" s="293"/>
      <c r="K458" s="293"/>
      <c r="L458" s="293"/>
      <c r="M458" s="293"/>
      <c r="N458" s="293"/>
      <c r="O458" s="293"/>
      <c r="P458" s="293"/>
      <c r="Q458" s="293"/>
      <c r="R458" s="293"/>
      <c r="S458" s="73"/>
      <c r="T458" s="293"/>
      <c r="U458" s="293"/>
      <c r="V458" s="293"/>
      <c r="W458" s="293"/>
      <c r="X458" s="293"/>
      <c r="Y458" s="293"/>
    </row>
    <row r="459" spans="1:25" ht="12" customHeight="1">
      <c r="A459" s="352"/>
      <c r="B459" s="65" t="s">
        <v>168</v>
      </c>
      <c r="C459" s="85"/>
      <c r="D459" s="293"/>
      <c r="E459" s="293"/>
      <c r="F459" s="293"/>
      <c r="G459" s="293"/>
      <c r="H459" s="293"/>
      <c r="I459" s="293"/>
      <c r="J459" s="293"/>
      <c r="K459" s="293"/>
      <c r="L459" s="293"/>
      <c r="M459" s="293"/>
      <c r="N459" s="293"/>
      <c r="O459" s="293"/>
      <c r="P459" s="293"/>
      <c r="Q459" s="293"/>
      <c r="R459" s="293"/>
      <c r="S459" s="73"/>
      <c r="T459" s="293"/>
      <c r="U459" s="293"/>
      <c r="V459" s="293"/>
      <c r="W459" s="293"/>
      <c r="X459" s="293"/>
      <c r="Y459" s="293"/>
    </row>
    <row r="460" spans="1:25" ht="12" customHeight="1">
      <c r="A460" s="352"/>
      <c r="B460" s="86" t="s">
        <v>7</v>
      </c>
      <c r="C460" s="87"/>
      <c r="D460" s="88"/>
      <c r="E460" s="88"/>
      <c r="F460" s="88"/>
      <c r="G460" s="88"/>
      <c r="H460" s="88"/>
      <c r="I460" s="88"/>
      <c r="J460" s="88"/>
      <c r="K460" s="88"/>
      <c r="L460" s="88"/>
      <c r="M460" s="88"/>
      <c r="N460" s="88"/>
      <c r="O460" s="88"/>
      <c r="P460" s="88"/>
      <c r="Q460" s="88"/>
      <c r="R460" s="88"/>
      <c r="S460" s="75"/>
      <c r="T460" s="293"/>
      <c r="U460" s="293"/>
      <c r="V460" s="293"/>
      <c r="W460" s="293"/>
      <c r="X460" s="293"/>
      <c r="Y460" s="293"/>
    </row>
    <row r="461" spans="1:25" ht="12" customHeight="1">
      <c r="A461" s="352"/>
      <c r="B461" s="86" t="s">
        <v>169</v>
      </c>
      <c r="C461" s="87"/>
      <c r="D461" s="88"/>
      <c r="E461" s="88"/>
      <c r="F461" s="88"/>
      <c r="G461" s="88"/>
      <c r="H461" s="88"/>
      <c r="I461" s="88"/>
      <c r="J461" s="88"/>
      <c r="K461" s="88"/>
      <c r="L461" s="88"/>
      <c r="M461" s="88"/>
      <c r="N461" s="88"/>
      <c r="O461" s="88"/>
      <c r="P461" s="88"/>
      <c r="Q461" s="88"/>
      <c r="R461" s="88"/>
      <c r="S461" s="75"/>
      <c r="T461" s="293"/>
      <c r="U461" s="293"/>
      <c r="V461" s="293"/>
      <c r="W461" s="293"/>
      <c r="X461" s="293"/>
      <c r="Y461" s="293"/>
    </row>
    <row r="462" spans="1:25" ht="12" customHeight="1">
      <c r="A462" s="352"/>
      <c r="B462" s="86" t="s">
        <v>35</v>
      </c>
      <c r="C462" s="87"/>
      <c r="D462" s="88"/>
      <c r="E462" s="88"/>
      <c r="F462" s="88"/>
      <c r="G462" s="88"/>
      <c r="H462" s="88"/>
      <c r="I462" s="88"/>
      <c r="J462" s="88"/>
      <c r="K462" s="88"/>
      <c r="L462" s="88"/>
      <c r="M462" s="88"/>
      <c r="N462" s="88"/>
      <c r="O462" s="88"/>
      <c r="P462" s="88"/>
      <c r="Q462" s="88"/>
      <c r="R462" s="88"/>
      <c r="S462" s="75"/>
      <c r="T462" s="293"/>
      <c r="U462" s="293"/>
      <c r="V462" s="293"/>
      <c r="W462" s="293"/>
      <c r="X462" s="293"/>
      <c r="Y462" s="293"/>
    </row>
    <row r="463" spans="1:25" ht="12" customHeight="1">
      <c r="A463" s="352"/>
      <c r="B463" s="86" t="s">
        <v>170</v>
      </c>
      <c r="C463" s="87"/>
      <c r="D463" s="88"/>
      <c r="E463" s="88"/>
      <c r="F463" s="88"/>
      <c r="G463" s="88"/>
      <c r="H463" s="88"/>
      <c r="I463" s="88"/>
      <c r="J463" s="88"/>
      <c r="K463" s="88"/>
      <c r="L463" s="88"/>
      <c r="M463" s="88"/>
      <c r="N463" s="88"/>
      <c r="O463" s="88"/>
      <c r="P463" s="88"/>
      <c r="Q463" s="88"/>
      <c r="R463" s="88"/>
      <c r="S463" s="75"/>
      <c r="T463" s="293"/>
      <c r="U463" s="293"/>
      <c r="V463" s="293"/>
      <c r="W463" s="293"/>
      <c r="X463" s="293"/>
      <c r="Y463" s="293"/>
    </row>
    <row r="464" spans="1:25" ht="12" customHeight="1">
      <c r="A464" s="352"/>
      <c r="B464" s="86" t="s">
        <v>171</v>
      </c>
      <c r="C464" s="87"/>
      <c r="D464" s="88"/>
      <c r="E464" s="88"/>
      <c r="F464" s="88"/>
      <c r="G464" s="88"/>
      <c r="H464" s="88"/>
      <c r="I464" s="88"/>
      <c r="J464" s="88"/>
      <c r="K464" s="88"/>
      <c r="L464" s="88"/>
      <c r="M464" s="88"/>
      <c r="N464" s="88"/>
      <c r="O464" s="88"/>
      <c r="P464" s="88"/>
      <c r="Q464" s="88"/>
      <c r="R464" s="88"/>
      <c r="S464" s="75"/>
      <c r="T464" s="293"/>
      <c r="U464" s="293"/>
      <c r="V464" s="293"/>
      <c r="W464" s="293"/>
      <c r="X464" s="293"/>
      <c r="Y464" s="293"/>
    </row>
    <row r="465" spans="1:25" ht="12" customHeight="1">
      <c r="A465" s="352"/>
      <c r="B465" s="65" t="s">
        <v>172</v>
      </c>
      <c r="C465" s="85"/>
      <c r="D465" s="293"/>
      <c r="E465" s="293"/>
      <c r="F465" s="293"/>
      <c r="G465" s="293"/>
      <c r="H465" s="293"/>
      <c r="I465" s="293"/>
      <c r="J465" s="293"/>
      <c r="K465" s="293"/>
      <c r="L465" s="293"/>
      <c r="M465" s="293"/>
      <c r="N465" s="293"/>
      <c r="O465" s="293"/>
      <c r="P465" s="293"/>
      <c r="Q465" s="293"/>
      <c r="R465" s="293"/>
      <c r="S465" s="73"/>
      <c r="T465" s="293"/>
      <c r="U465" s="293"/>
      <c r="V465" s="293"/>
      <c r="W465" s="293"/>
      <c r="X465" s="293"/>
      <c r="Y465" s="293"/>
    </row>
    <row r="466" spans="1:25" ht="12" customHeight="1">
      <c r="A466" s="352"/>
      <c r="B466" s="65" t="s">
        <v>173</v>
      </c>
      <c r="C466" s="85"/>
      <c r="D466" s="293"/>
      <c r="E466" s="293"/>
      <c r="F466" s="293"/>
      <c r="G466" s="293"/>
      <c r="H466" s="293"/>
      <c r="I466" s="293"/>
      <c r="J466" s="293"/>
      <c r="K466" s="293"/>
      <c r="L466" s="293"/>
      <c r="M466" s="293"/>
      <c r="N466" s="293"/>
      <c r="O466" s="293"/>
      <c r="P466" s="293"/>
      <c r="Q466" s="293"/>
      <c r="R466" s="293"/>
      <c r="S466" s="73"/>
      <c r="T466" s="293"/>
      <c r="U466" s="293"/>
      <c r="V466" s="293"/>
      <c r="W466" s="293"/>
      <c r="X466" s="293"/>
      <c r="Y466" s="293"/>
    </row>
    <row r="467" spans="1:25" ht="12" customHeight="1">
      <c r="A467" s="352"/>
      <c r="B467" s="86" t="s">
        <v>174</v>
      </c>
      <c r="C467" s="87"/>
      <c r="D467" s="88"/>
      <c r="E467" s="88"/>
      <c r="F467" s="88"/>
      <c r="G467" s="88"/>
      <c r="H467" s="88"/>
      <c r="I467" s="88"/>
      <c r="J467" s="88"/>
      <c r="K467" s="88"/>
      <c r="L467" s="88"/>
      <c r="M467" s="88"/>
      <c r="N467" s="88"/>
      <c r="O467" s="88"/>
      <c r="P467" s="88"/>
      <c r="Q467" s="88"/>
      <c r="R467" s="88"/>
      <c r="S467" s="75"/>
      <c r="T467" s="293"/>
      <c r="U467" s="293"/>
      <c r="V467" s="293"/>
      <c r="W467" s="293"/>
      <c r="X467" s="293"/>
      <c r="Y467" s="293"/>
    </row>
    <row r="468" spans="1:25" ht="12" customHeight="1">
      <c r="A468" s="352"/>
      <c r="B468" s="86" t="s">
        <v>175</v>
      </c>
      <c r="C468" s="87"/>
      <c r="D468" s="88"/>
      <c r="E468" s="88"/>
      <c r="F468" s="88"/>
      <c r="G468" s="88"/>
      <c r="H468" s="88"/>
      <c r="I468" s="88"/>
      <c r="J468" s="88"/>
      <c r="K468" s="88"/>
      <c r="L468" s="88"/>
      <c r="M468" s="88"/>
      <c r="N468" s="88"/>
      <c r="O468" s="88"/>
      <c r="P468" s="88"/>
      <c r="Q468" s="88"/>
      <c r="R468" s="88"/>
      <c r="S468" s="75"/>
      <c r="T468" s="293"/>
      <c r="U468" s="293"/>
      <c r="V468" s="293"/>
      <c r="W468" s="293"/>
      <c r="X468" s="293"/>
      <c r="Y468" s="293"/>
    </row>
    <row r="469" spans="1:25" ht="12" customHeight="1">
      <c r="A469" s="352"/>
      <c r="B469" s="65" t="s">
        <v>176</v>
      </c>
      <c r="C469" s="85"/>
      <c r="D469" s="293"/>
      <c r="E469" s="293"/>
      <c r="F469" s="293"/>
      <c r="G469" s="293"/>
      <c r="H469" s="293"/>
      <c r="I469" s="293"/>
      <c r="J469" s="293"/>
      <c r="K469" s="293"/>
      <c r="L469" s="293"/>
      <c r="M469" s="293"/>
      <c r="N469" s="293"/>
      <c r="O469" s="293"/>
      <c r="P469" s="293"/>
      <c r="Q469" s="293"/>
      <c r="R469" s="293"/>
      <c r="S469" s="73"/>
      <c r="T469" s="293"/>
      <c r="U469" s="293"/>
      <c r="V469" s="293"/>
      <c r="W469" s="293"/>
      <c r="X469" s="293"/>
      <c r="Y469" s="293"/>
    </row>
    <row r="470" spans="1:25" ht="12" customHeight="1">
      <c r="A470" s="352"/>
      <c r="B470" s="65" t="s">
        <v>177</v>
      </c>
      <c r="C470" s="85"/>
      <c r="D470" s="293"/>
      <c r="E470" s="293"/>
      <c r="F470" s="293"/>
      <c r="G470" s="293"/>
      <c r="H470" s="293"/>
      <c r="I470" s="293"/>
      <c r="J470" s="293"/>
      <c r="K470" s="293"/>
      <c r="L470" s="293"/>
      <c r="M470" s="293"/>
      <c r="N470" s="293"/>
      <c r="O470" s="293"/>
      <c r="P470" s="293"/>
      <c r="Q470" s="293"/>
      <c r="R470" s="293"/>
      <c r="S470" s="73"/>
      <c r="T470" s="293"/>
      <c r="U470" s="293"/>
      <c r="V470" s="293"/>
      <c r="W470" s="293"/>
      <c r="X470" s="293"/>
      <c r="Y470" s="293"/>
    </row>
    <row r="471" spans="1:25" ht="12" customHeight="1">
      <c r="A471" s="352"/>
      <c r="B471" s="8" t="s">
        <v>3</v>
      </c>
      <c r="C471" s="91">
        <f t="shared" ref="C471:R471" si="139">SUM(C456,C458,C463,C465,C467,C469)</f>
        <v>1</v>
      </c>
      <c r="D471" s="92">
        <f t="shared" si="139"/>
        <v>1</v>
      </c>
      <c r="E471" s="92">
        <f t="shared" si="139"/>
        <v>1</v>
      </c>
      <c r="F471" s="92">
        <f t="shared" si="139"/>
        <v>0</v>
      </c>
      <c r="G471" s="92">
        <f t="shared" si="139"/>
        <v>0</v>
      </c>
      <c r="H471" s="92">
        <f t="shared" si="139"/>
        <v>0</v>
      </c>
      <c r="I471" s="92">
        <f t="shared" si="139"/>
        <v>3</v>
      </c>
      <c r="J471" s="92">
        <f t="shared" si="139"/>
        <v>1</v>
      </c>
      <c r="K471" s="92">
        <f t="shared" si="139"/>
        <v>0</v>
      </c>
      <c r="L471" s="92">
        <f t="shared" si="139"/>
        <v>0</v>
      </c>
      <c r="M471" s="92">
        <f t="shared" si="139"/>
        <v>0</v>
      </c>
      <c r="N471" s="92">
        <f t="shared" si="139"/>
        <v>0</v>
      </c>
      <c r="O471" s="92">
        <f t="shared" si="139"/>
        <v>0</v>
      </c>
      <c r="P471" s="92">
        <f t="shared" si="139"/>
        <v>0</v>
      </c>
      <c r="Q471" s="92">
        <f t="shared" si="139"/>
        <v>0</v>
      </c>
      <c r="R471" s="92">
        <f t="shared" si="139"/>
        <v>0</v>
      </c>
      <c r="S471" s="9">
        <f t="shared" ref="S471:S476" si="140">SUM(C471:R471)</f>
        <v>7</v>
      </c>
      <c r="T471" s="293"/>
      <c r="U471" s="293"/>
      <c r="V471" s="293"/>
      <c r="W471" s="293"/>
      <c r="X471" s="293"/>
      <c r="Y471" s="293"/>
    </row>
    <row r="472" spans="1:25" ht="12" customHeight="1">
      <c r="A472" s="352"/>
      <c r="B472" s="10" t="s">
        <v>178</v>
      </c>
      <c r="C472" s="93">
        <f t="shared" ref="C472:R472" si="141">SUM(C455,C457,C459,C464,C466,C468,C470)</f>
        <v>52</v>
      </c>
      <c r="D472" s="94">
        <f t="shared" si="141"/>
        <v>40</v>
      </c>
      <c r="E472" s="94">
        <f t="shared" si="141"/>
        <v>13</v>
      </c>
      <c r="F472" s="94">
        <f t="shared" si="141"/>
        <v>11</v>
      </c>
      <c r="G472" s="94">
        <f t="shared" si="141"/>
        <v>5</v>
      </c>
      <c r="H472" s="94">
        <f t="shared" si="141"/>
        <v>35</v>
      </c>
      <c r="I472" s="94">
        <f t="shared" si="141"/>
        <v>67</v>
      </c>
      <c r="J472" s="94">
        <f t="shared" si="141"/>
        <v>10</v>
      </c>
      <c r="K472" s="94">
        <f t="shared" si="141"/>
        <v>19</v>
      </c>
      <c r="L472" s="94">
        <f t="shared" si="141"/>
        <v>7</v>
      </c>
      <c r="M472" s="94">
        <f t="shared" si="141"/>
        <v>4</v>
      </c>
      <c r="N472" s="94">
        <f t="shared" si="141"/>
        <v>9</v>
      </c>
      <c r="O472" s="94">
        <f t="shared" si="141"/>
        <v>4</v>
      </c>
      <c r="P472" s="94">
        <f t="shared" si="141"/>
        <v>6</v>
      </c>
      <c r="Q472" s="94">
        <f t="shared" si="141"/>
        <v>4</v>
      </c>
      <c r="R472" s="94">
        <f t="shared" si="141"/>
        <v>3</v>
      </c>
      <c r="S472" s="11">
        <f t="shared" si="140"/>
        <v>289</v>
      </c>
      <c r="T472" s="293"/>
      <c r="U472" s="293"/>
      <c r="V472" s="293"/>
      <c r="W472" s="293"/>
      <c r="X472" s="293"/>
      <c r="Y472" s="293"/>
    </row>
    <row r="473" spans="1:25" ht="12" customHeight="1">
      <c r="A473" s="352"/>
      <c r="B473" s="65" t="s">
        <v>179</v>
      </c>
      <c r="C473" s="85">
        <f>SUM('Entering 1'!D677:D680)</f>
        <v>0</v>
      </c>
      <c r="D473" s="293">
        <f>SUM('Entering 1'!E677:E680)</f>
        <v>0</v>
      </c>
      <c r="E473" s="293">
        <f>SUM('Entering 1'!F677:F680)</f>
        <v>0</v>
      </c>
      <c r="F473" s="293">
        <f>SUM('Entering 1'!G677:G680)</f>
        <v>0</v>
      </c>
      <c r="G473" s="293">
        <f>SUM('Entering 1'!H677:H680)</f>
        <v>0</v>
      </c>
      <c r="H473" s="293">
        <f>SUM('Entering 1'!I677:I680)</f>
        <v>0</v>
      </c>
      <c r="I473" s="293">
        <f>SUM('Entering 1'!J677:J680)</f>
        <v>0</v>
      </c>
      <c r="J473" s="293">
        <f>SUM('Entering 1'!K677:K680)</f>
        <v>0</v>
      </c>
      <c r="K473" s="293">
        <f>SUM('Entering 1'!L677:L680)</f>
        <v>0</v>
      </c>
      <c r="L473" s="293">
        <f>SUM('Entering 1'!M677:M680)</f>
        <v>0</v>
      </c>
      <c r="M473" s="293">
        <f>SUM('Entering 1'!N677:N680)</f>
        <v>0</v>
      </c>
      <c r="N473" s="293">
        <f>SUM('Entering 1'!O677:O680)</f>
        <v>0</v>
      </c>
      <c r="O473" s="293">
        <f>SUM('Entering 1'!P677:P680)</f>
        <v>0</v>
      </c>
      <c r="P473" s="293">
        <f>SUM('Entering 1'!Q677:Q680)</f>
        <v>0</v>
      </c>
      <c r="Q473" s="293">
        <f>SUM('Entering 1'!R677:R680)</f>
        <v>0</v>
      </c>
      <c r="R473" s="293">
        <f>SUM('Entering 1'!S677:S680)</f>
        <v>0</v>
      </c>
      <c r="S473" s="73">
        <f t="shared" si="140"/>
        <v>0</v>
      </c>
      <c r="T473" s="293"/>
      <c r="U473" s="293"/>
      <c r="V473" s="293"/>
      <c r="W473" s="293"/>
      <c r="X473" s="293"/>
      <c r="Y473" s="293"/>
    </row>
    <row r="474" spans="1:25" ht="12" customHeight="1">
      <c r="A474" s="352"/>
      <c r="B474" s="65" t="s">
        <v>180</v>
      </c>
      <c r="C474" s="85">
        <f>('Entering 1'!D677)+('Entering 1'!D678*2)+('Entering 1'!D679*3)+('Entering 1'!D680*4)</f>
        <v>0</v>
      </c>
      <c r="D474" s="293">
        <f>('Entering 1'!E677)+('Entering 1'!E678*2)+('Entering 1'!E679*3)+('Entering 1'!E680*4)</f>
        <v>0</v>
      </c>
      <c r="E474" s="293">
        <f>('Entering 1'!F677)+('Entering 1'!F678*2)+('Entering 1'!F679*3)+('Entering 1'!F680*4)</f>
        <v>0</v>
      </c>
      <c r="F474" s="293">
        <f>('Entering 1'!G677)+('Entering 1'!G678*2)+('Entering 1'!G679*3)+('Entering 1'!G680*4)</f>
        <v>0</v>
      </c>
      <c r="G474" s="293">
        <f>('Entering 1'!H677)+('Entering 1'!H678*2)+('Entering 1'!H679*3)+('Entering 1'!H680*4)</f>
        <v>0</v>
      </c>
      <c r="H474" s="293">
        <f>('Entering 1'!I677)+('Entering 1'!I678*2)+('Entering 1'!I679*3)+('Entering 1'!I680*4)</f>
        <v>0</v>
      </c>
      <c r="I474" s="293">
        <f>('Entering 1'!J677)+('Entering 1'!J678*2)+('Entering 1'!J679*3)+('Entering 1'!J680*4)</f>
        <v>0</v>
      </c>
      <c r="J474" s="293">
        <f>('Entering 1'!K677)+('Entering 1'!K678*2)+('Entering 1'!K679*3)+('Entering 1'!K680*4)</f>
        <v>0</v>
      </c>
      <c r="K474" s="293">
        <f>('Entering 1'!L677)+('Entering 1'!L678*2)+('Entering 1'!L679*3)+('Entering 1'!L680*4)</f>
        <v>0</v>
      </c>
      <c r="L474" s="293">
        <f>('Entering 1'!M677)+('Entering 1'!M678*2)+('Entering 1'!M679*3)+('Entering 1'!M680*4)</f>
        <v>0</v>
      </c>
      <c r="M474" s="293">
        <f>('Entering 1'!N677)+('Entering 1'!N678*2)+('Entering 1'!N679*3)+('Entering 1'!N680*4)</f>
        <v>0</v>
      </c>
      <c r="N474" s="293">
        <f>('Entering 1'!O677)+('Entering 1'!O678*2)+('Entering 1'!O679*3)+('Entering 1'!O680*4)</f>
        <v>0</v>
      </c>
      <c r="O474" s="293">
        <f>('Entering 1'!P677)+('Entering 1'!P678*2)+('Entering 1'!P679*3)+('Entering 1'!P680*4)</f>
        <v>0</v>
      </c>
      <c r="P474" s="293">
        <f>('Entering 1'!Q677)+('Entering 1'!Q678*2)+('Entering 1'!Q679*3)+('Entering 1'!Q680*4)</f>
        <v>0</v>
      </c>
      <c r="Q474" s="293">
        <f>('Entering 1'!R677)+('Entering 1'!R678*2)+('Entering 1'!R679*3)+('Entering 1'!R680*4)</f>
        <v>0</v>
      </c>
      <c r="R474" s="293">
        <f>('Entering 1'!S677)+('Entering 1'!S678*2)+('Entering 1'!S679*3)+('Entering 1'!S680*4)</f>
        <v>0</v>
      </c>
      <c r="S474" s="73">
        <f t="shared" si="140"/>
        <v>0</v>
      </c>
      <c r="T474" s="293"/>
      <c r="U474" s="293"/>
      <c r="V474" s="293"/>
      <c r="W474" s="293"/>
      <c r="X474" s="293"/>
      <c r="Y474" s="293"/>
    </row>
    <row r="475" spans="1:25" ht="12" customHeight="1">
      <c r="A475" s="352"/>
      <c r="B475" s="86" t="s">
        <v>181</v>
      </c>
      <c r="C475" s="87">
        <f>SUM('Entering 1'!D685:D688)</f>
        <v>0</v>
      </c>
      <c r="D475" s="88">
        <f>SUM('Entering 1'!E685:E688)</f>
        <v>0</v>
      </c>
      <c r="E475" s="88">
        <f>SUM('Entering 1'!F685:F688)</f>
        <v>0</v>
      </c>
      <c r="F475" s="88">
        <f>SUM('Entering 1'!G685:G688)</f>
        <v>0</v>
      </c>
      <c r="G475" s="88">
        <f>SUM('Entering 1'!H685:H688)</f>
        <v>0</v>
      </c>
      <c r="H475" s="88">
        <f>SUM('Entering 1'!I685:I688)</f>
        <v>0</v>
      </c>
      <c r="I475" s="88">
        <f>SUM('Entering 1'!J685:J688)</f>
        <v>0</v>
      </c>
      <c r="J475" s="88">
        <f>SUM('Entering 1'!K685:K688)</f>
        <v>0</v>
      </c>
      <c r="K475" s="88">
        <f>SUM('Entering 1'!L685:L688)</f>
        <v>0</v>
      </c>
      <c r="L475" s="88">
        <f>SUM('Entering 1'!M685:M688)</f>
        <v>0</v>
      </c>
      <c r="M475" s="88">
        <f>SUM('Entering 1'!N685:N688)</f>
        <v>0</v>
      </c>
      <c r="N475" s="88">
        <f>SUM('Entering 1'!O685:O688)</f>
        <v>0</v>
      </c>
      <c r="O475" s="88">
        <f>SUM('Entering 1'!P685:P688)</f>
        <v>0</v>
      </c>
      <c r="P475" s="88">
        <f>SUM('Entering 1'!Q685:Q688)</f>
        <v>0</v>
      </c>
      <c r="Q475" s="88">
        <f>SUM('Entering 1'!R685:R688)</f>
        <v>0</v>
      </c>
      <c r="R475" s="88">
        <f>SUM('Entering 1'!S685:S688)</f>
        <v>0</v>
      </c>
      <c r="S475" s="75">
        <f t="shared" si="140"/>
        <v>0</v>
      </c>
      <c r="T475" s="293"/>
      <c r="U475" s="293"/>
      <c r="V475" s="293"/>
      <c r="W475" s="293"/>
      <c r="X475" s="293"/>
      <c r="Y475" s="293"/>
    </row>
    <row r="476" spans="1:25" ht="12" customHeight="1">
      <c r="A476" s="352"/>
      <c r="B476" s="86" t="s">
        <v>182</v>
      </c>
      <c r="C476" s="87">
        <f>('Entering 1'!D685)+('Entering 1'!D686*2)+('Entering 1'!D687*3)+('Entering 1'!D688*4)</f>
        <v>0</v>
      </c>
      <c r="D476" s="88">
        <f>('Entering 1'!E685)+('Entering 1'!E686*2)+('Entering 1'!E687*3)+('Entering 1'!E688*4)</f>
        <v>0</v>
      </c>
      <c r="E476" s="88">
        <f>('Entering 1'!F685)+('Entering 1'!F686*2)+('Entering 1'!F687*3)+('Entering 1'!F688*4)</f>
        <v>0</v>
      </c>
      <c r="F476" s="88">
        <f>('Entering 1'!G685)+('Entering 1'!G686*2)+('Entering 1'!G687*3)+('Entering 1'!G688*4)</f>
        <v>0</v>
      </c>
      <c r="G476" s="88">
        <f>('Entering 1'!H685)+('Entering 1'!H686*2)+('Entering 1'!H687*3)+('Entering 1'!H688*4)</f>
        <v>0</v>
      </c>
      <c r="H476" s="88">
        <f>('Entering 1'!I685)+('Entering 1'!I686*2)+('Entering 1'!I687*3)+('Entering 1'!I688*4)</f>
        <v>0</v>
      </c>
      <c r="I476" s="88">
        <f>('Entering 1'!J685)+('Entering 1'!J686*2)+('Entering 1'!J687*3)+('Entering 1'!J688*4)</f>
        <v>0</v>
      </c>
      <c r="J476" s="88">
        <f>('Entering 1'!K685)+('Entering 1'!K686*2)+('Entering 1'!K687*3)+('Entering 1'!K688*4)</f>
        <v>0</v>
      </c>
      <c r="K476" s="88">
        <f>('Entering 1'!L685)+('Entering 1'!L686*2)+('Entering 1'!L687*3)+('Entering 1'!L688*4)</f>
        <v>0</v>
      </c>
      <c r="L476" s="88">
        <f>('Entering 1'!M685)+('Entering 1'!M686*2)+('Entering 1'!M687*3)+('Entering 1'!M688*4)</f>
        <v>0</v>
      </c>
      <c r="M476" s="88">
        <f>('Entering 1'!N685)+('Entering 1'!N686*2)+('Entering 1'!N687*3)+('Entering 1'!N688*4)</f>
        <v>0</v>
      </c>
      <c r="N476" s="88">
        <f>('Entering 1'!O685)+('Entering 1'!O686*2)+('Entering 1'!O687*3)+('Entering 1'!O688*4)</f>
        <v>0</v>
      </c>
      <c r="O476" s="88">
        <f>('Entering 1'!P685)+('Entering 1'!P686*2)+('Entering 1'!P687*3)+('Entering 1'!P688*4)</f>
        <v>0</v>
      </c>
      <c r="P476" s="88">
        <f>('Entering 1'!Q685)+('Entering 1'!Q686*2)+('Entering 1'!Q687*3)+('Entering 1'!Q688*4)</f>
        <v>0</v>
      </c>
      <c r="Q476" s="88">
        <f>('Entering 1'!R685)+('Entering 1'!R686*2)+('Entering 1'!R687*3)+('Entering 1'!R688*4)</f>
        <v>0</v>
      </c>
      <c r="R476" s="88">
        <f>('Entering 1'!S685)+('Entering 1'!S686*2)+('Entering 1'!S687*3)+('Entering 1'!S688*4)</f>
        <v>0</v>
      </c>
      <c r="S476" s="75">
        <f t="shared" si="140"/>
        <v>0</v>
      </c>
      <c r="T476" s="293"/>
      <c r="U476" s="293"/>
      <c r="V476" s="293"/>
      <c r="W476" s="293"/>
      <c r="X476" s="293"/>
      <c r="Y476" s="293"/>
    </row>
    <row r="477" spans="1:25" ht="12" customHeight="1">
      <c r="A477" s="352"/>
      <c r="B477" s="65" t="s">
        <v>183</v>
      </c>
      <c r="C477" s="85"/>
      <c r="D477" s="293"/>
      <c r="E477" s="293"/>
      <c r="F477" s="293"/>
      <c r="G477" s="293"/>
      <c r="H477" s="293"/>
      <c r="I477" s="293"/>
      <c r="J477" s="293"/>
      <c r="K477" s="293"/>
      <c r="L477" s="293"/>
      <c r="M477" s="293"/>
      <c r="N477" s="293"/>
      <c r="O477" s="293"/>
      <c r="P477" s="293"/>
      <c r="Q477" s="293"/>
      <c r="R477" s="293"/>
      <c r="S477" s="73"/>
      <c r="T477" s="293"/>
      <c r="U477" s="293"/>
      <c r="V477" s="293"/>
      <c r="W477" s="293"/>
      <c r="X477" s="293"/>
      <c r="Y477" s="293"/>
    </row>
    <row r="478" spans="1:25" ht="12" customHeight="1">
      <c r="A478" s="352"/>
      <c r="B478" s="65" t="s">
        <v>184</v>
      </c>
      <c r="C478" s="85"/>
      <c r="D478" s="293"/>
      <c r="E478" s="293"/>
      <c r="F478" s="293"/>
      <c r="G478" s="293"/>
      <c r="H478" s="293"/>
      <c r="I478" s="293"/>
      <c r="J478" s="293"/>
      <c r="K478" s="293"/>
      <c r="L478" s="293"/>
      <c r="M478" s="293"/>
      <c r="N478" s="293"/>
      <c r="O478" s="293"/>
      <c r="P478" s="293"/>
      <c r="Q478" s="293"/>
      <c r="R478" s="293"/>
      <c r="S478" s="73"/>
      <c r="T478" s="293"/>
      <c r="U478" s="293"/>
      <c r="V478" s="293"/>
      <c r="W478" s="293"/>
      <c r="X478" s="293"/>
      <c r="Y478" s="293"/>
    </row>
    <row r="479" spans="1:25" ht="12" customHeight="1">
      <c r="A479" s="352"/>
      <c r="B479" s="8" t="s">
        <v>18</v>
      </c>
      <c r="C479" s="91">
        <f t="shared" ref="C479:R479" si="142">SUM(C473,C475,C477)</f>
        <v>0</v>
      </c>
      <c r="D479" s="92">
        <f t="shared" si="142"/>
        <v>0</v>
      </c>
      <c r="E479" s="92">
        <f t="shared" si="142"/>
        <v>0</v>
      </c>
      <c r="F479" s="92">
        <f t="shared" si="142"/>
        <v>0</v>
      </c>
      <c r="G479" s="92">
        <f t="shared" si="142"/>
        <v>0</v>
      </c>
      <c r="H479" s="92">
        <f t="shared" si="142"/>
        <v>0</v>
      </c>
      <c r="I479" s="92">
        <f t="shared" si="142"/>
        <v>0</v>
      </c>
      <c r="J479" s="92">
        <f t="shared" si="142"/>
        <v>0</v>
      </c>
      <c r="K479" s="92">
        <f t="shared" si="142"/>
        <v>0</v>
      </c>
      <c r="L479" s="92">
        <f t="shared" si="142"/>
        <v>0</v>
      </c>
      <c r="M479" s="92">
        <f t="shared" si="142"/>
        <v>0</v>
      </c>
      <c r="N479" s="92">
        <f t="shared" si="142"/>
        <v>0</v>
      </c>
      <c r="O479" s="92">
        <f t="shared" si="142"/>
        <v>0</v>
      </c>
      <c r="P479" s="92">
        <f t="shared" si="142"/>
        <v>0</v>
      </c>
      <c r="Q479" s="92">
        <f t="shared" si="142"/>
        <v>0</v>
      </c>
      <c r="R479" s="92">
        <f t="shared" si="142"/>
        <v>0</v>
      </c>
      <c r="S479" s="9">
        <f t="shared" ref="S479:S492" si="143">SUM(C479:R479)</f>
        <v>0</v>
      </c>
      <c r="T479" s="293"/>
      <c r="U479" s="293"/>
      <c r="V479" s="293"/>
      <c r="W479" s="293"/>
      <c r="X479" s="293"/>
      <c r="Y479" s="293"/>
    </row>
    <row r="480" spans="1:25" ht="12" customHeight="1">
      <c r="A480" s="352"/>
      <c r="B480" s="10" t="s">
        <v>185</v>
      </c>
      <c r="C480" s="93">
        <f t="shared" ref="C480:R480" si="144">SUM(C474,C476,C478)</f>
        <v>0</v>
      </c>
      <c r="D480" s="94">
        <f t="shared" si="144"/>
        <v>0</v>
      </c>
      <c r="E480" s="94">
        <f t="shared" si="144"/>
        <v>0</v>
      </c>
      <c r="F480" s="94">
        <f t="shared" si="144"/>
        <v>0</v>
      </c>
      <c r="G480" s="94">
        <f t="shared" si="144"/>
        <v>0</v>
      </c>
      <c r="H480" s="94">
        <f t="shared" si="144"/>
        <v>0</v>
      </c>
      <c r="I480" s="94">
        <f t="shared" si="144"/>
        <v>0</v>
      </c>
      <c r="J480" s="94">
        <f t="shared" si="144"/>
        <v>0</v>
      </c>
      <c r="K480" s="94">
        <f t="shared" si="144"/>
        <v>0</v>
      </c>
      <c r="L480" s="94">
        <f t="shared" si="144"/>
        <v>0</v>
      </c>
      <c r="M480" s="94">
        <f t="shared" si="144"/>
        <v>0</v>
      </c>
      <c r="N480" s="94">
        <f t="shared" si="144"/>
        <v>0</v>
      </c>
      <c r="O480" s="94">
        <f t="shared" si="144"/>
        <v>0</v>
      </c>
      <c r="P480" s="94">
        <f t="shared" si="144"/>
        <v>0</v>
      </c>
      <c r="Q480" s="94">
        <f t="shared" si="144"/>
        <v>0</v>
      </c>
      <c r="R480" s="94">
        <f t="shared" si="144"/>
        <v>0</v>
      </c>
      <c r="S480" s="11">
        <f t="shared" si="143"/>
        <v>0</v>
      </c>
      <c r="T480" s="293"/>
      <c r="U480" s="293"/>
      <c r="V480" s="293"/>
      <c r="W480" s="293"/>
      <c r="X480" s="293"/>
      <c r="Y480" s="293"/>
    </row>
    <row r="481" spans="1:25" ht="12" customHeight="1">
      <c r="A481" s="352"/>
      <c r="B481" s="8" t="s">
        <v>2</v>
      </c>
      <c r="C481" s="91">
        <f t="shared" ref="C481:R481" si="145">SUM(C471,C479)</f>
        <v>1</v>
      </c>
      <c r="D481" s="92">
        <f t="shared" si="145"/>
        <v>1</v>
      </c>
      <c r="E481" s="92">
        <f t="shared" si="145"/>
        <v>1</v>
      </c>
      <c r="F481" s="92">
        <f t="shared" si="145"/>
        <v>0</v>
      </c>
      <c r="G481" s="92">
        <f t="shared" si="145"/>
        <v>0</v>
      </c>
      <c r="H481" s="92">
        <f t="shared" si="145"/>
        <v>0</v>
      </c>
      <c r="I481" s="92">
        <f t="shared" si="145"/>
        <v>3</v>
      </c>
      <c r="J481" s="92">
        <f t="shared" si="145"/>
        <v>1</v>
      </c>
      <c r="K481" s="92">
        <f t="shared" si="145"/>
        <v>0</v>
      </c>
      <c r="L481" s="92">
        <f t="shared" si="145"/>
        <v>0</v>
      </c>
      <c r="M481" s="92">
        <f t="shared" si="145"/>
        <v>0</v>
      </c>
      <c r="N481" s="92">
        <f t="shared" si="145"/>
        <v>0</v>
      </c>
      <c r="O481" s="92">
        <f t="shared" si="145"/>
        <v>0</v>
      </c>
      <c r="P481" s="92">
        <f t="shared" si="145"/>
        <v>0</v>
      </c>
      <c r="Q481" s="92">
        <f t="shared" si="145"/>
        <v>0</v>
      </c>
      <c r="R481" s="92">
        <f t="shared" si="145"/>
        <v>0</v>
      </c>
      <c r="S481" s="9">
        <f t="shared" si="143"/>
        <v>7</v>
      </c>
      <c r="T481" s="293"/>
      <c r="U481" s="293"/>
      <c r="V481" s="293"/>
      <c r="W481" s="293"/>
      <c r="X481" s="293"/>
      <c r="Y481" s="293"/>
    </row>
    <row r="482" spans="1:25" ht="12" customHeight="1">
      <c r="A482" s="353"/>
      <c r="B482" s="10" t="s">
        <v>25</v>
      </c>
      <c r="C482" s="93">
        <f t="shared" ref="C482:R482" si="146">SUM(C472,C480)</f>
        <v>52</v>
      </c>
      <c r="D482" s="94">
        <f t="shared" si="146"/>
        <v>40</v>
      </c>
      <c r="E482" s="94">
        <f t="shared" si="146"/>
        <v>13</v>
      </c>
      <c r="F482" s="94">
        <f t="shared" si="146"/>
        <v>11</v>
      </c>
      <c r="G482" s="94">
        <f t="shared" si="146"/>
        <v>5</v>
      </c>
      <c r="H482" s="94">
        <f t="shared" si="146"/>
        <v>35</v>
      </c>
      <c r="I482" s="94">
        <f t="shared" si="146"/>
        <v>67</v>
      </c>
      <c r="J482" s="94">
        <f t="shared" si="146"/>
        <v>10</v>
      </c>
      <c r="K482" s="94">
        <f t="shared" si="146"/>
        <v>19</v>
      </c>
      <c r="L482" s="94">
        <f t="shared" si="146"/>
        <v>7</v>
      </c>
      <c r="M482" s="94">
        <f t="shared" si="146"/>
        <v>4</v>
      </c>
      <c r="N482" s="94">
        <f t="shared" si="146"/>
        <v>9</v>
      </c>
      <c r="O482" s="94">
        <f t="shared" si="146"/>
        <v>4</v>
      </c>
      <c r="P482" s="94">
        <f t="shared" si="146"/>
        <v>6</v>
      </c>
      <c r="Q482" s="94">
        <f t="shared" si="146"/>
        <v>4</v>
      </c>
      <c r="R482" s="94">
        <f t="shared" si="146"/>
        <v>3</v>
      </c>
      <c r="S482" s="11">
        <f t="shared" si="143"/>
        <v>289</v>
      </c>
      <c r="T482" s="293"/>
      <c r="U482" s="293"/>
      <c r="V482" s="293"/>
      <c r="W482" s="293"/>
      <c r="X482" s="293"/>
      <c r="Y482" s="293"/>
    </row>
    <row r="483" spans="1:25" ht="12" customHeight="1">
      <c r="A483" s="351" t="s">
        <v>205</v>
      </c>
      <c r="B483" s="65" t="s">
        <v>191</v>
      </c>
      <c r="C483" s="96">
        <f>'PMD Breakdown Entering'!C168</f>
        <v>0</v>
      </c>
      <c r="D483" s="69">
        <f>'PMD Breakdown Entering'!D168</f>
        <v>0</v>
      </c>
      <c r="E483" s="69">
        <f>'PMD Breakdown Entering'!E168</f>
        <v>0</v>
      </c>
      <c r="F483" s="69">
        <f>'PMD Breakdown Entering'!F168</f>
        <v>0</v>
      </c>
      <c r="G483" s="69">
        <f>'PMD Breakdown Entering'!G168</f>
        <v>0</v>
      </c>
      <c r="H483" s="69">
        <f>'PMD Breakdown Entering'!H168</f>
        <v>0</v>
      </c>
      <c r="I483" s="69">
        <f>'PMD Breakdown Entering'!I168</f>
        <v>0</v>
      </c>
      <c r="J483" s="69">
        <f>'PMD Breakdown Entering'!J168</f>
        <v>0</v>
      </c>
      <c r="K483" s="69">
        <f>'PMD Breakdown Entering'!K168</f>
        <v>0</v>
      </c>
      <c r="L483" s="69">
        <f>'PMD Breakdown Entering'!L168</f>
        <v>0</v>
      </c>
      <c r="M483" s="69">
        <f>'PMD Breakdown Entering'!M168</f>
        <v>0</v>
      </c>
      <c r="N483" s="69">
        <f>'PMD Breakdown Entering'!N168</f>
        <v>0</v>
      </c>
      <c r="O483" s="69">
        <f>'PMD Breakdown Entering'!O168</f>
        <v>0</v>
      </c>
      <c r="P483" s="69">
        <f>'PMD Breakdown Entering'!P168</f>
        <v>0</v>
      </c>
      <c r="Q483" s="69">
        <f>'PMD Breakdown Entering'!Q168</f>
        <v>0</v>
      </c>
      <c r="R483" s="69">
        <f>'PMD Breakdown Entering'!R168</f>
        <v>0</v>
      </c>
      <c r="S483" s="73">
        <f t="shared" si="143"/>
        <v>0</v>
      </c>
      <c r="T483" s="293"/>
      <c r="U483" s="293"/>
      <c r="V483" s="293"/>
      <c r="W483" s="293"/>
      <c r="X483" s="293"/>
      <c r="Y483" s="293"/>
    </row>
    <row r="484" spans="1:25" ht="12" customHeight="1">
      <c r="A484" s="352"/>
      <c r="B484" s="86" t="s">
        <v>165</v>
      </c>
      <c r="C484" s="87">
        <f>SUM('Entering 1'!D697:D698)</f>
        <v>0</v>
      </c>
      <c r="D484" s="88">
        <f>SUM('Entering 1'!E697:E698)</f>
        <v>0</v>
      </c>
      <c r="E484" s="88">
        <f>SUM('Entering 1'!F697:F698)</f>
        <v>0</v>
      </c>
      <c r="F484" s="88">
        <f>SUM('Entering 1'!G697:G698)</f>
        <v>0</v>
      </c>
      <c r="G484" s="88">
        <f>SUM('Entering 1'!H697:H698)</f>
        <v>0</v>
      </c>
      <c r="H484" s="88">
        <f>SUM('Entering 1'!I697:I698)</f>
        <v>0</v>
      </c>
      <c r="I484" s="88">
        <f>SUM('Entering 1'!J697:J698)</f>
        <v>0</v>
      </c>
      <c r="J484" s="88">
        <f>SUM('Entering 1'!K697:K698)</f>
        <v>0</v>
      </c>
      <c r="K484" s="88">
        <f>SUM('Entering 1'!L697:L698)</f>
        <v>0</v>
      </c>
      <c r="L484" s="88">
        <f>SUM('Entering 1'!M697:M698)</f>
        <v>0</v>
      </c>
      <c r="M484" s="88">
        <f>SUM('Entering 1'!N697:N698)</f>
        <v>0</v>
      </c>
      <c r="N484" s="88">
        <f>SUM('Entering 1'!O697:O698)</f>
        <v>0</v>
      </c>
      <c r="O484" s="88">
        <f>SUM('Entering 1'!P697:P698)</f>
        <v>0</v>
      </c>
      <c r="P484" s="88">
        <f>SUM('Entering 1'!Q697:Q698)</f>
        <v>0</v>
      </c>
      <c r="Q484" s="88">
        <f>SUM('Entering 1'!R697:R698)</f>
        <v>0</v>
      </c>
      <c r="R484" s="88">
        <f>SUM('Entering 1'!S697:S698)</f>
        <v>0</v>
      </c>
      <c r="S484" s="75">
        <f t="shared" si="143"/>
        <v>0</v>
      </c>
      <c r="T484" s="293"/>
      <c r="U484" s="293"/>
      <c r="V484" s="293"/>
      <c r="W484" s="293"/>
      <c r="X484" s="293"/>
      <c r="Y484" s="293"/>
    </row>
    <row r="485" spans="1:25" ht="12" customHeight="1">
      <c r="A485" s="352"/>
      <c r="B485" s="86" t="s">
        <v>166</v>
      </c>
      <c r="C485" s="87">
        <f>('Entering 1'!D697)+('Entering 1'!D698*2)</f>
        <v>0</v>
      </c>
      <c r="D485" s="88">
        <f>('Entering 1'!E697)+('Entering 1'!E698*2)</f>
        <v>0</v>
      </c>
      <c r="E485" s="88">
        <f>('Entering 1'!F697)+('Entering 1'!F698*2)</f>
        <v>0</v>
      </c>
      <c r="F485" s="88">
        <f>('Entering 1'!G697)+('Entering 1'!G698*2)</f>
        <v>0</v>
      </c>
      <c r="G485" s="88">
        <f>('Entering 1'!H697)+('Entering 1'!H698*2)</f>
        <v>0</v>
      </c>
      <c r="H485" s="88">
        <f>('Entering 1'!I697)+('Entering 1'!I698*2)</f>
        <v>0</v>
      </c>
      <c r="I485" s="88">
        <f>('Entering 1'!J697)+('Entering 1'!J698*2)</f>
        <v>0</v>
      </c>
      <c r="J485" s="88">
        <f>('Entering 1'!K697)+('Entering 1'!K698*2)</f>
        <v>0</v>
      </c>
      <c r="K485" s="88">
        <f>('Entering 1'!L697)+('Entering 1'!L698*2)</f>
        <v>0</v>
      </c>
      <c r="L485" s="88">
        <f>('Entering 1'!M697)+('Entering 1'!M698*2)</f>
        <v>0</v>
      </c>
      <c r="M485" s="88">
        <f>('Entering 1'!N697)+('Entering 1'!N698*2)</f>
        <v>0</v>
      </c>
      <c r="N485" s="88">
        <f>('Entering 1'!O697)+('Entering 1'!O698*2)</f>
        <v>0</v>
      </c>
      <c r="O485" s="88">
        <f>('Entering 1'!P697)+('Entering 1'!P698*2)</f>
        <v>0</v>
      </c>
      <c r="P485" s="88">
        <f>('Entering 1'!Q697)+('Entering 1'!Q698*2)</f>
        <v>0</v>
      </c>
      <c r="Q485" s="88">
        <f>('Entering 1'!R697)+('Entering 1'!R698*2)</f>
        <v>0</v>
      </c>
      <c r="R485" s="88">
        <f>('Entering 1'!S697)+('Entering 1'!S698*2)</f>
        <v>0</v>
      </c>
      <c r="S485" s="75">
        <f t="shared" si="143"/>
        <v>0</v>
      </c>
      <c r="T485" s="293"/>
      <c r="U485" s="293"/>
      <c r="V485" s="293"/>
      <c r="W485" s="293"/>
      <c r="X485" s="293"/>
      <c r="Y485" s="293"/>
    </row>
    <row r="486" spans="1:25" ht="12" customHeight="1">
      <c r="A486" s="352"/>
      <c r="B486" s="65" t="s">
        <v>167</v>
      </c>
      <c r="C486" s="85">
        <f>SUM('Entering 1'!D699:D700)</f>
        <v>0</v>
      </c>
      <c r="D486" s="293">
        <f>SUM('Entering 1'!E699:E700)</f>
        <v>0</v>
      </c>
      <c r="E486" s="293">
        <f>SUM('Entering 1'!F699:F700)</f>
        <v>0</v>
      </c>
      <c r="F486" s="293">
        <f>SUM('Entering 1'!G699:G700)</f>
        <v>0</v>
      </c>
      <c r="G486" s="293">
        <f>SUM('Entering 1'!H699:H700)</f>
        <v>0</v>
      </c>
      <c r="H486" s="293">
        <f>SUM('Entering 1'!I699:I700)</f>
        <v>0</v>
      </c>
      <c r="I486" s="293">
        <f>SUM('Entering 1'!J699:J700)</f>
        <v>0</v>
      </c>
      <c r="J486" s="293">
        <f>SUM('Entering 1'!K699:K700)</f>
        <v>0</v>
      </c>
      <c r="K486" s="293">
        <f>SUM('Entering 1'!L699:L700)</f>
        <v>0</v>
      </c>
      <c r="L486" s="293">
        <f>SUM('Entering 1'!M699:M700)</f>
        <v>0</v>
      </c>
      <c r="M486" s="293">
        <f>SUM('Entering 1'!N699:N700)</f>
        <v>0</v>
      </c>
      <c r="N486" s="293">
        <f>SUM('Entering 1'!O699:O700)</f>
        <v>0</v>
      </c>
      <c r="O486" s="293">
        <f>SUM('Entering 1'!P699:P700)</f>
        <v>0</v>
      </c>
      <c r="P486" s="293">
        <f>SUM('Entering 1'!Q699:Q700)</f>
        <v>0</v>
      </c>
      <c r="Q486" s="293">
        <f>SUM('Entering 1'!R699:R700)</f>
        <v>0</v>
      </c>
      <c r="R486" s="293">
        <f>SUM('Entering 1'!S699:S700)</f>
        <v>0</v>
      </c>
      <c r="S486" s="73">
        <f t="shared" si="143"/>
        <v>0</v>
      </c>
      <c r="T486" s="293"/>
      <c r="U486" s="293"/>
      <c r="V486" s="293"/>
      <c r="W486" s="293"/>
      <c r="X486" s="293"/>
      <c r="Y486" s="293"/>
    </row>
    <row r="487" spans="1:25" ht="12" customHeight="1">
      <c r="A487" s="352"/>
      <c r="B487" s="65" t="s">
        <v>168</v>
      </c>
      <c r="C487" s="85">
        <f>('Entering 1'!D699)+('Entering 1'!D700*2)</f>
        <v>0</v>
      </c>
      <c r="D487" s="293">
        <f>('Entering 1'!E699)+('Entering 1'!E700*2)</f>
        <v>0</v>
      </c>
      <c r="E487" s="293">
        <f>('Entering 1'!F699)+('Entering 1'!F700*2)</f>
        <v>0</v>
      </c>
      <c r="F487" s="293">
        <f>('Entering 1'!G699)+('Entering 1'!G700*2)</f>
        <v>0</v>
      </c>
      <c r="G487" s="293">
        <f>('Entering 1'!H699)+('Entering 1'!H700*2)</f>
        <v>0</v>
      </c>
      <c r="H487" s="293">
        <f>('Entering 1'!I699)+('Entering 1'!I700*2)</f>
        <v>0</v>
      </c>
      <c r="I487" s="293">
        <f>('Entering 1'!J699)+('Entering 1'!J700*2)</f>
        <v>0</v>
      </c>
      <c r="J487" s="293">
        <f>('Entering 1'!K699)+('Entering 1'!K700*2)</f>
        <v>0</v>
      </c>
      <c r="K487" s="293">
        <f>('Entering 1'!L699)+('Entering 1'!L700*2)</f>
        <v>0</v>
      </c>
      <c r="L487" s="293">
        <f>('Entering 1'!M699)+('Entering 1'!M700*2)</f>
        <v>0</v>
      </c>
      <c r="M487" s="293">
        <f>('Entering 1'!N699)+('Entering 1'!N700*2)</f>
        <v>0</v>
      </c>
      <c r="N487" s="293">
        <f>('Entering 1'!O699)+('Entering 1'!O700*2)</f>
        <v>0</v>
      </c>
      <c r="O487" s="293">
        <f>('Entering 1'!P699)+('Entering 1'!P700*2)</f>
        <v>0</v>
      </c>
      <c r="P487" s="293">
        <f>('Entering 1'!Q699)+('Entering 1'!Q700*2)</f>
        <v>0</v>
      </c>
      <c r="Q487" s="293">
        <f>('Entering 1'!R699)+('Entering 1'!R700*2)</f>
        <v>0</v>
      </c>
      <c r="R487" s="293">
        <f>('Entering 1'!S699)+('Entering 1'!S700*2)</f>
        <v>0</v>
      </c>
      <c r="S487" s="73">
        <f t="shared" si="143"/>
        <v>0</v>
      </c>
      <c r="T487" s="293"/>
      <c r="U487" s="293"/>
      <c r="V487" s="293"/>
      <c r="W487" s="293"/>
      <c r="X487" s="293"/>
      <c r="Y487" s="293"/>
    </row>
    <row r="488" spans="1:25" ht="12" customHeight="1">
      <c r="A488" s="352"/>
      <c r="B488" s="86" t="s">
        <v>7</v>
      </c>
      <c r="C488" s="87">
        <f>'Entering 1'!D701</f>
        <v>292</v>
      </c>
      <c r="D488" s="88">
        <f>'Entering 1'!E701</f>
        <v>198</v>
      </c>
      <c r="E488" s="88">
        <f>'Entering 1'!F701</f>
        <v>117</v>
      </c>
      <c r="F488" s="88">
        <f>'Entering 1'!G701</f>
        <v>42</v>
      </c>
      <c r="G488" s="88">
        <f>'Entering 1'!H701</f>
        <v>43</v>
      </c>
      <c r="H488" s="88">
        <f>'Entering 1'!I701</f>
        <v>24</v>
      </c>
      <c r="I488" s="88">
        <f>'Entering 1'!J701</f>
        <v>38</v>
      </c>
      <c r="J488" s="88">
        <f>'Entering 1'!K701</f>
        <v>38</v>
      </c>
      <c r="K488" s="88">
        <f>'Entering 1'!L701</f>
        <v>27</v>
      </c>
      <c r="L488" s="88">
        <f>'Entering 1'!M701</f>
        <v>24</v>
      </c>
      <c r="M488" s="88">
        <f>'Entering 1'!N701</f>
        <v>10</v>
      </c>
      <c r="N488" s="88">
        <f>'Entering 1'!O701</f>
        <v>12</v>
      </c>
      <c r="O488" s="88">
        <f>'Entering 1'!P701</f>
        <v>70</v>
      </c>
      <c r="P488" s="88">
        <f>'Entering 1'!Q701</f>
        <v>5</v>
      </c>
      <c r="Q488" s="88">
        <f>'Entering 1'!R701</f>
        <v>4</v>
      </c>
      <c r="R488" s="88">
        <f>'Entering 1'!S701</f>
        <v>6</v>
      </c>
      <c r="S488" s="75">
        <f t="shared" si="143"/>
        <v>950</v>
      </c>
      <c r="T488" s="293"/>
      <c r="U488" s="293"/>
      <c r="V488" s="293"/>
      <c r="W488" s="293"/>
      <c r="X488" s="293"/>
      <c r="Y488" s="293"/>
    </row>
    <row r="489" spans="1:25" ht="12" customHeight="1">
      <c r="A489" s="352"/>
      <c r="B489" s="86" t="s">
        <v>169</v>
      </c>
      <c r="C489" s="87">
        <f>'Carpool Breakdown Entering'!C383</f>
        <v>0</v>
      </c>
      <c r="D489" s="88">
        <f>'Carpool Breakdown Entering'!D383</f>
        <v>0</v>
      </c>
      <c r="E489" s="88">
        <f>'Carpool Breakdown Entering'!E383</f>
        <v>0</v>
      </c>
      <c r="F489" s="88">
        <f>'Carpool Breakdown Entering'!F383</f>
        <v>0</v>
      </c>
      <c r="G489" s="88">
        <f>'Carpool Breakdown Entering'!G383</f>
        <v>0</v>
      </c>
      <c r="H489" s="88">
        <f>'Carpool Breakdown Entering'!H383</f>
        <v>0</v>
      </c>
      <c r="I489" s="88">
        <f>'Carpool Breakdown Entering'!I383</f>
        <v>0</v>
      </c>
      <c r="J489" s="88">
        <f>'Carpool Breakdown Entering'!J383</f>
        <v>0</v>
      </c>
      <c r="K489" s="88">
        <f>'Carpool Breakdown Entering'!K383</f>
        <v>0</v>
      </c>
      <c r="L489" s="88">
        <f>'Carpool Breakdown Entering'!L383</f>
        <v>0</v>
      </c>
      <c r="M489" s="88">
        <f>'Carpool Breakdown Entering'!M383</f>
        <v>0</v>
      </c>
      <c r="N489" s="88">
        <f>'Carpool Breakdown Entering'!N383</f>
        <v>0</v>
      </c>
      <c r="O489" s="88">
        <f>'Carpool Breakdown Entering'!O383</f>
        <v>0</v>
      </c>
      <c r="P489" s="88">
        <f>'Carpool Breakdown Entering'!P383</f>
        <v>0</v>
      </c>
      <c r="Q489" s="88">
        <f>'Carpool Breakdown Entering'!Q383</f>
        <v>0</v>
      </c>
      <c r="R489" s="88">
        <f>'Carpool Breakdown Entering'!R383</f>
        <v>0</v>
      </c>
      <c r="S489" s="75">
        <f t="shared" si="143"/>
        <v>0</v>
      </c>
      <c r="T489" s="293"/>
      <c r="U489" s="293"/>
      <c r="V489" s="293"/>
      <c r="W489" s="293"/>
      <c r="X489" s="293"/>
      <c r="Y489" s="293"/>
    </row>
    <row r="490" spans="1:25" ht="12" customHeight="1">
      <c r="A490" s="352"/>
      <c r="B490" s="86" t="s">
        <v>35</v>
      </c>
      <c r="C490" s="87">
        <f>'Carpool Breakdown Entering'!C384</f>
        <v>0</v>
      </c>
      <c r="D490" s="88">
        <f>'Carpool Breakdown Entering'!D384</f>
        <v>0</v>
      </c>
      <c r="E490" s="88">
        <f>'Carpool Breakdown Entering'!E384</f>
        <v>0</v>
      </c>
      <c r="F490" s="88">
        <f>'Carpool Breakdown Entering'!F384</f>
        <v>0</v>
      </c>
      <c r="G490" s="88">
        <f>'Carpool Breakdown Entering'!G384</f>
        <v>0</v>
      </c>
      <c r="H490" s="88">
        <f>'Carpool Breakdown Entering'!H384</f>
        <v>0</v>
      </c>
      <c r="I490" s="88">
        <f>'Carpool Breakdown Entering'!I384</f>
        <v>0</v>
      </c>
      <c r="J490" s="88">
        <f>'Carpool Breakdown Entering'!J384</f>
        <v>0</v>
      </c>
      <c r="K490" s="88">
        <f>'Carpool Breakdown Entering'!K384</f>
        <v>0</v>
      </c>
      <c r="L490" s="88">
        <f>'Carpool Breakdown Entering'!L384</f>
        <v>0</v>
      </c>
      <c r="M490" s="88">
        <f>'Carpool Breakdown Entering'!M384</f>
        <v>0</v>
      </c>
      <c r="N490" s="88">
        <f>'Carpool Breakdown Entering'!N384</f>
        <v>0</v>
      </c>
      <c r="O490" s="88">
        <f>'Carpool Breakdown Entering'!O384</f>
        <v>0</v>
      </c>
      <c r="P490" s="88">
        <f>'Carpool Breakdown Entering'!P384</f>
        <v>0</v>
      </c>
      <c r="Q490" s="88">
        <f>'Carpool Breakdown Entering'!Q384</f>
        <v>0</v>
      </c>
      <c r="R490" s="88">
        <f>'Carpool Breakdown Entering'!R384</f>
        <v>0</v>
      </c>
      <c r="S490" s="75">
        <f t="shared" si="143"/>
        <v>0</v>
      </c>
      <c r="T490" s="293"/>
      <c r="U490" s="293"/>
      <c r="V490" s="293"/>
      <c r="W490" s="293"/>
      <c r="X490" s="293"/>
      <c r="Y490" s="293"/>
    </row>
    <row r="491" spans="1:25" ht="12" customHeight="1">
      <c r="A491" s="352"/>
      <c r="B491" s="86" t="s">
        <v>170</v>
      </c>
      <c r="C491" s="87">
        <f t="shared" ref="C491:R491" si="147">SUM(C488:C489)</f>
        <v>292</v>
      </c>
      <c r="D491" s="88">
        <f t="shared" si="147"/>
        <v>198</v>
      </c>
      <c r="E491" s="88">
        <f t="shared" si="147"/>
        <v>117</v>
      </c>
      <c r="F491" s="88">
        <f t="shared" si="147"/>
        <v>42</v>
      </c>
      <c r="G491" s="88">
        <f t="shared" si="147"/>
        <v>43</v>
      </c>
      <c r="H491" s="88">
        <f t="shared" si="147"/>
        <v>24</v>
      </c>
      <c r="I491" s="88">
        <f t="shared" si="147"/>
        <v>38</v>
      </c>
      <c r="J491" s="88">
        <f t="shared" si="147"/>
        <v>38</v>
      </c>
      <c r="K491" s="88">
        <f t="shared" si="147"/>
        <v>27</v>
      </c>
      <c r="L491" s="88">
        <f t="shared" si="147"/>
        <v>24</v>
      </c>
      <c r="M491" s="88">
        <f t="shared" si="147"/>
        <v>10</v>
      </c>
      <c r="N491" s="88">
        <f t="shared" si="147"/>
        <v>12</v>
      </c>
      <c r="O491" s="88">
        <f t="shared" si="147"/>
        <v>70</v>
      </c>
      <c r="P491" s="88">
        <f t="shared" si="147"/>
        <v>5</v>
      </c>
      <c r="Q491" s="88">
        <f t="shared" si="147"/>
        <v>4</v>
      </c>
      <c r="R491" s="88">
        <f t="shared" si="147"/>
        <v>6</v>
      </c>
      <c r="S491" s="75">
        <f t="shared" si="143"/>
        <v>950</v>
      </c>
      <c r="T491" s="293"/>
      <c r="U491" s="293"/>
      <c r="V491" s="293"/>
      <c r="W491" s="293"/>
      <c r="X491" s="293"/>
      <c r="Y491" s="293"/>
    </row>
    <row r="492" spans="1:25" ht="12" customHeight="1">
      <c r="A492" s="352"/>
      <c r="B492" s="86" t="s">
        <v>171</v>
      </c>
      <c r="C492" s="87">
        <f t="shared" ref="C492:R492" si="148">SUM(C488,C490)</f>
        <v>292</v>
      </c>
      <c r="D492" s="88">
        <f t="shared" si="148"/>
        <v>198</v>
      </c>
      <c r="E492" s="88">
        <f t="shared" si="148"/>
        <v>117</v>
      </c>
      <c r="F492" s="88">
        <f t="shared" si="148"/>
        <v>42</v>
      </c>
      <c r="G492" s="88">
        <f t="shared" si="148"/>
        <v>43</v>
      </c>
      <c r="H492" s="88">
        <f t="shared" si="148"/>
        <v>24</v>
      </c>
      <c r="I492" s="88">
        <f t="shared" si="148"/>
        <v>38</v>
      </c>
      <c r="J492" s="88">
        <f t="shared" si="148"/>
        <v>38</v>
      </c>
      <c r="K492" s="88">
        <f t="shared" si="148"/>
        <v>27</v>
      </c>
      <c r="L492" s="88">
        <f t="shared" si="148"/>
        <v>24</v>
      </c>
      <c r="M492" s="88">
        <f t="shared" si="148"/>
        <v>10</v>
      </c>
      <c r="N492" s="88">
        <f t="shared" si="148"/>
        <v>12</v>
      </c>
      <c r="O492" s="88">
        <f t="shared" si="148"/>
        <v>70</v>
      </c>
      <c r="P492" s="88">
        <f t="shared" si="148"/>
        <v>5</v>
      </c>
      <c r="Q492" s="88">
        <f t="shared" si="148"/>
        <v>4</v>
      </c>
      <c r="R492" s="88">
        <f t="shared" si="148"/>
        <v>6</v>
      </c>
      <c r="S492" s="75">
        <f t="shared" si="143"/>
        <v>950</v>
      </c>
      <c r="T492" s="293"/>
      <c r="U492" s="293"/>
      <c r="V492" s="293"/>
      <c r="W492" s="293"/>
      <c r="X492" s="293"/>
      <c r="Y492" s="293"/>
    </row>
    <row r="493" spans="1:25" ht="12" customHeight="1">
      <c r="A493" s="352"/>
      <c r="B493" s="65" t="s">
        <v>172</v>
      </c>
      <c r="C493" s="85"/>
      <c r="D493" s="293"/>
      <c r="E493" s="293"/>
      <c r="F493" s="293"/>
      <c r="G493" s="293"/>
      <c r="H493" s="293"/>
      <c r="I493" s="293"/>
      <c r="J493" s="293"/>
      <c r="K493" s="293"/>
      <c r="L493" s="293"/>
      <c r="M493" s="293"/>
      <c r="N493" s="293"/>
      <c r="O493" s="293"/>
      <c r="P493" s="293"/>
      <c r="Q493" s="293"/>
      <c r="R493" s="293"/>
      <c r="S493" s="73"/>
      <c r="T493" s="293"/>
      <c r="U493" s="293"/>
      <c r="V493" s="293"/>
      <c r="W493" s="293"/>
      <c r="X493" s="293"/>
      <c r="Y493" s="293"/>
    </row>
    <row r="494" spans="1:25" ht="12" customHeight="1">
      <c r="A494" s="352"/>
      <c r="B494" s="65" t="s">
        <v>173</v>
      </c>
      <c r="C494" s="85"/>
      <c r="D494" s="293"/>
      <c r="E494" s="293"/>
      <c r="F494" s="293"/>
      <c r="G494" s="293"/>
      <c r="H494" s="293"/>
      <c r="I494" s="293"/>
      <c r="J494" s="293"/>
      <c r="K494" s="293"/>
      <c r="L494" s="293"/>
      <c r="M494" s="293"/>
      <c r="N494" s="293"/>
      <c r="O494" s="293"/>
      <c r="P494" s="293"/>
      <c r="Q494" s="293"/>
      <c r="R494" s="293"/>
      <c r="S494" s="73"/>
      <c r="T494" s="293"/>
      <c r="U494" s="293"/>
      <c r="V494" s="293"/>
      <c r="W494" s="293"/>
      <c r="X494" s="293"/>
      <c r="Y494" s="293"/>
    </row>
    <row r="495" spans="1:25" ht="12" customHeight="1">
      <c r="A495" s="352"/>
      <c r="B495" s="86" t="s">
        <v>174</v>
      </c>
      <c r="C495" s="87"/>
      <c r="D495" s="88"/>
      <c r="E495" s="88"/>
      <c r="F495" s="88"/>
      <c r="G495" s="88"/>
      <c r="H495" s="88"/>
      <c r="I495" s="88"/>
      <c r="J495" s="88"/>
      <c r="K495" s="88"/>
      <c r="L495" s="88"/>
      <c r="M495" s="88"/>
      <c r="N495" s="88"/>
      <c r="O495" s="88"/>
      <c r="P495" s="88"/>
      <c r="Q495" s="88"/>
      <c r="R495" s="88"/>
      <c r="S495" s="75"/>
      <c r="T495" s="293"/>
      <c r="U495" s="293"/>
      <c r="V495" s="293"/>
      <c r="W495" s="293"/>
      <c r="X495" s="293"/>
      <c r="Y495" s="293"/>
    </row>
    <row r="496" spans="1:25" ht="12" customHeight="1">
      <c r="A496" s="352"/>
      <c r="B496" s="86" t="s">
        <v>175</v>
      </c>
      <c r="C496" s="87"/>
      <c r="D496" s="88"/>
      <c r="E496" s="88"/>
      <c r="F496" s="88"/>
      <c r="G496" s="88"/>
      <c r="H496" s="88"/>
      <c r="I496" s="88"/>
      <c r="J496" s="88"/>
      <c r="K496" s="88"/>
      <c r="L496" s="88"/>
      <c r="M496" s="88"/>
      <c r="N496" s="88"/>
      <c r="O496" s="88"/>
      <c r="P496" s="88"/>
      <c r="Q496" s="88"/>
      <c r="R496" s="88"/>
      <c r="S496" s="75"/>
      <c r="T496" s="293"/>
      <c r="U496" s="293"/>
      <c r="V496" s="293"/>
      <c r="W496" s="293"/>
      <c r="X496" s="293"/>
      <c r="Y496" s="293"/>
    </row>
    <row r="497" spans="1:25" ht="12" customHeight="1">
      <c r="A497" s="352"/>
      <c r="B497" s="65" t="s">
        <v>176</v>
      </c>
      <c r="C497" s="85"/>
      <c r="D497" s="293"/>
      <c r="E497" s="293"/>
      <c r="F497" s="293"/>
      <c r="G497" s="293"/>
      <c r="H497" s="293"/>
      <c r="I497" s="293"/>
      <c r="J497" s="293"/>
      <c r="K497" s="293"/>
      <c r="L497" s="293"/>
      <c r="M497" s="293"/>
      <c r="N497" s="293"/>
      <c r="O497" s="293"/>
      <c r="P497" s="293"/>
      <c r="Q497" s="293"/>
      <c r="R497" s="293"/>
      <c r="S497" s="73"/>
      <c r="T497" s="293"/>
      <c r="U497" s="293"/>
      <c r="V497" s="293"/>
      <c r="W497" s="293"/>
      <c r="X497" s="293"/>
      <c r="Y497" s="293"/>
    </row>
    <row r="498" spans="1:25" ht="12" customHeight="1">
      <c r="A498" s="352"/>
      <c r="B498" s="65" t="s">
        <v>177</v>
      </c>
      <c r="C498" s="85"/>
      <c r="D498" s="293"/>
      <c r="E498" s="293"/>
      <c r="F498" s="293"/>
      <c r="G498" s="293"/>
      <c r="H498" s="293"/>
      <c r="I498" s="293"/>
      <c r="J498" s="293"/>
      <c r="K498" s="293"/>
      <c r="L498" s="293"/>
      <c r="M498" s="293"/>
      <c r="N498" s="293"/>
      <c r="O498" s="293"/>
      <c r="P498" s="293"/>
      <c r="Q498" s="293"/>
      <c r="R498" s="293"/>
      <c r="S498" s="73"/>
      <c r="T498" s="293"/>
      <c r="U498" s="293"/>
      <c r="V498" s="293"/>
      <c r="W498" s="293"/>
      <c r="X498" s="293"/>
      <c r="Y498" s="293"/>
    </row>
    <row r="499" spans="1:25" ht="12" customHeight="1">
      <c r="A499" s="352"/>
      <c r="B499" s="8" t="s">
        <v>3</v>
      </c>
      <c r="C499" s="91">
        <f t="shared" ref="C499:R499" si="149">SUM(C484,C486,C491,C493,C495,C497)</f>
        <v>292</v>
      </c>
      <c r="D499" s="92">
        <f t="shared" si="149"/>
        <v>198</v>
      </c>
      <c r="E499" s="92">
        <f t="shared" si="149"/>
        <v>117</v>
      </c>
      <c r="F499" s="92">
        <f t="shared" si="149"/>
        <v>42</v>
      </c>
      <c r="G499" s="92">
        <f t="shared" si="149"/>
        <v>43</v>
      </c>
      <c r="H499" s="92">
        <f t="shared" si="149"/>
        <v>24</v>
      </c>
      <c r="I499" s="92">
        <f t="shared" si="149"/>
        <v>38</v>
      </c>
      <c r="J499" s="92">
        <f t="shared" si="149"/>
        <v>38</v>
      </c>
      <c r="K499" s="92">
        <f t="shared" si="149"/>
        <v>27</v>
      </c>
      <c r="L499" s="92">
        <f t="shared" si="149"/>
        <v>24</v>
      </c>
      <c r="M499" s="92">
        <f t="shared" si="149"/>
        <v>10</v>
      </c>
      <c r="N499" s="92">
        <f t="shared" si="149"/>
        <v>12</v>
      </c>
      <c r="O499" s="92">
        <f t="shared" si="149"/>
        <v>70</v>
      </c>
      <c r="P499" s="92">
        <f t="shared" si="149"/>
        <v>5</v>
      </c>
      <c r="Q499" s="92">
        <f t="shared" si="149"/>
        <v>4</v>
      </c>
      <c r="R499" s="92">
        <f t="shared" si="149"/>
        <v>6</v>
      </c>
      <c r="S499" s="9">
        <f t="shared" ref="S499:S504" si="150">SUM(C499:R499)</f>
        <v>950</v>
      </c>
      <c r="T499" s="293"/>
      <c r="U499" s="293"/>
      <c r="V499" s="293"/>
      <c r="W499" s="293"/>
      <c r="X499" s="293"/>
      <c r="Y499" s="293"/>
    </row>
    <row r="500" spans="1:25" ht="12" customHeight="1">
      <c r="A500" s="352"/>
      <c r="B500" s="10" t="s">
        <v>178</v>
      </c>
      <c r="C500" s="93">
        <f t="shared" ref="C500:R500" si="151">SUM(C483,C485,C487,C492,C494,C496,C498)</f>
        <v>292</v>
      </c>
      <c r="D500" s="94">
        <f t="shared" si="151"/>
        <v>198</v>
      </c>
      <c r="E500" s="94">
        <f t="shared" si="151"/>
        <v>117</v>
      </c>
      <c r="F500" s="94">
        <f t="shared" si="151"/>
        <v>42</v>
      </c>
      <c r="G500" s="94">
        <f t="shared" si="151"/>
        <v>43</v>
      </c>
      <c r="H500" s="94">
        <f t="shared" si="151"/>
        <v>24</v>
      </c>
      <c r="I500" s="94">
        <f t="shared" si="151"/>
        <v>38</v>
      </c>
      <c r="J500" s="94">
        <f t="shared" si="151"/>
        <v>38</v>
      </c>
      <c r="K500" s="94">
        <f t="shared" si="151"/>
        <v>27</v>
      </c>
      <c r="L500" s="94">
        <f t="shared" si="151"/>
        <v>24</v>
      </c>
      <c r="M500" s="94">
        <f t="shared" si="151"/>
        <v>10</v>
      </c>
      <c r="N500" s="94">
        <f t="shared" si="151"/>
        <v>12</v>
      </c>
      <c r="O500" s="94">
        <f t="shared" si="151"/>
        <v>70</v>
      </c>
      <c r="P500" s="94">
        <f t="shared" si="151"/>
        <v>5</v>
      </c>
      <c r="Q500" s="94">
        <f t="shared" si="151"/>
        <v>4</v>
      </c>
      <c r="R500" s="94">
        <f t="shared" si="151"/>
        <v>6</v>
      </c>
      <c r="S500" s="11">
        <f t="shared" si="150"/>
        <v>950</v>
      </c>
      <c r="T500" s="293"/>
      <c r="U500" s="293"/>
      <c r="V500" s="293"/>
      <c r="W500" s="293"/>
      <c r="X500" s="293"/>
      <c r="Y500" s="293"/>
    </row>
    <row r="501" spans="1:25" ht="12" customHeight="1">
      <c r="A501" s="352"/>
      <c r="B501" s="65" t="s">
        <v>179</v>
      </c>
      <c r="C501" s="85">
        <f>SUM('Entering 1'!D714:D717)</f>
        <v>0</v>
      </c>
      <c r="D501" s="293">
        <f>SUM('Entering 1'!E714:E717)</f>
        <v>0</v>
      </c>
      <c r="E501" s="293">
        <f>SUM('Entering 1'!F714:F717)</f>
        <v>0</v>
      </c>
      <c r="F501" s="293">
        <f>SUM('Entering 1'!G714:G717)</f>
        <v>0</v>
      </c>
      <c r="G501" s="293">
        <f>SUM('Entering 1'!H714:H717)</f>
        <v>0</v>
      </c>
      <c r="H501" s="293">
        <f>SUM('Entering 1'!I714:I717)</f>
        <v>0</v>
      </c>
      <c r="I501" s="293">
        <f>SUM('Entering 1'!J714:J717)</f>
        <v>0</v>
      </c>
      <c r="J501" s="293">
        <f>SUM('Entering 1'!K714:K717)</f>
        <v>0</v>
      </c>
      <c r="K501" s="293">
        <f>SUM('Entering 1'!L714:L717)</f>
        <v>0</v>
      </c>
      <c r="L501" s="293">
        <f>SUM('Entering 1'!M714:M717)</f>
        <v>0</v>
      </c>
      <c r="M501" s="293">
        <f>SUM('Entering 1'!N714:N717)</f>
        <v>0</v>
      </c>
      <c r="N501" s="293">
        <f>SUM('Entering 1'!O714:O717)</f>
        <v>0</v>
      </c>
      <c r="O501" s="293">
        <f>SUM('Entering 1'!P714:P717)</f>
        <v>0</v>
      </c>
      <c r="P501" s="293">
        <f>SUM('Entering 1'!Q714:Q717)</f>
        <v>0</v>
      </c>
      <c r="Q501" s="293">
        <f>SUM('Entering 1'!R714:R717)</f>
        <v>0</v>
      </c>
      <c r="R501" s="293">
        <f>SUM('Entering 1'!S714:S717)</f>
        <v>0</v>
      </c>
      <c r="S501" s="73">
        <f t="shared" si="150"/>
        <v>0</v>
      </c>
      <c r="T501" s="293"/>
      <c r="U501" s="293"/>
      <c r="V501" s="293"/>
      <c r="W501" s="293"/>
      <c r="X501" s="293"/>
      <c r="Y501" s="293"/>
    </row>
    <row r="502" spans="1:25" ht="12" customHeight="1">
      <c r="A502" s="352"/>
      <c r="B502" s="65" t="s">
        <v>180</v>
      </c>
      <c r="C502" s="85">
        <f>('Entering 1'!D714)+('Entering 1'!D715*2)+('Entering 1'!D716*3)+('Entering 1'!D717*4)</f>
        <v>0</v>
      </c>
      <c r="D502" s="293">
        <f>('Entering 1'!E714)+('Entering 1'!E715*2)+('Entering 1'!E716*3)+('Entering 1'!E717*4)</f>
        <v>0</v>
      </c>
      <c r="E502" s="293">
        <f>('Entering 1'!F714)+('Entering 1'!F715*2)+('Entering 1'!F716*3)+('Entering 1'!F717*4)</f>
        <v>0</v>
      </c>
      <c r="F502" s="293">
        <f>('Entering 1'!G714)+('Entering 1'!G715*2)+('Entering 1'!G716*3)+('Entering 1'!G717*4)</f>
        <v>0</v>
      </c>
      <c r="G502" s="293">
        <f>('Entering 1'!H714)+('Entering 1'!H715*2)+('Entering 1'!H716*3)+('Entering 1'!H717*4)</f>
        <v>0</v>
      </c>
      <c r="H502" s="293">
        <f>('Entering 1'!I714)+('Entering 1'!I715*2)+('Entering 1'!I716*3)+('Entering 1'!I717*4)</f>
        <v>0</v>
      </c>
      <c r="I502" s="293">
        <f>('Entering 1'!J714)+('Entering 1'!J715*2)+('Entering 1'!J716*3)+('Entering 1'!J717*4)</f>
        <v>0</v>
      </c>
      <c r="J502" s="293">
        <f>('Entering 1'!K714)+('Entering 1'!K715*2)+('Entering 1'!K716*3)+('Entering 1'!K717*4)</f>
        <v>0</v>
      </c>
      <c r="K502" s="293">
        <f>('Entering 1'!L714)+('Entering 1'!L715*2)+('Entering 1'!L716*3)+('Entering 1'!L717*4)</f>
        <v>0</v>
      </c>
      <c r="L502" s="293">
        <f>('Entering 1'!M714)+('Entering 1'!M715*2)+('Entering 1'!M716*3)+('Entering 1'!M717*4)</f>
        <v>0</v>
      </c>
      <c r="M502" s="293">
        <f>('Entering 1'!N714)+('Entering 1'!N715*2)+('Entering 1'!N716*3)+('Entering 1'!N717*4)</f>
        <v>0</v>
      </c>
      <c r="N502" s="293">
        <f>('Entering 1'!O714)+('Entering 1'!O715*2)+('Entering 1'!O716*3)+('Entering 1'!O717*4)</f>
        <v>0</v>
      </c>
      <c r="O502" s="293">
        <f>('Entering 1'!P714)+('Entering 1'!P715*2)+('Entering 1'!P716*3)+('Entering 1'!P717*4)</f>
        <v>0</v>
      </c>
      <c r="P502" s="293">
        <f>('Entering 1'!Q714)+('Entering 1'!Q715*2)+('Entering 1'!Q716*3)+('Entering 1'!Q717*4)</f>
        <v>0</v>
      </c>
      <c r="Q502" s="293">
        <f>('Entering 1'!R714)+('Entering 1'!R715*2)+('Entering 1'!R716*3)+('Entering 1'!R717*4)</f>
        <v>0</v>
      </c>
      <c r="R502" s="293">
        <f>('Entering 1'!S714)+('Entering 1'!S715*2)+('Entering 1'!S716*3)+('Entering 1'!S717*4)</f>
        <v>0</v>
      </c>
      <c r="S502" s="73">
        <f t="shared" si="150"/>
        <v>0</v>
      </c>
      <c r="T502" s="293"/>
      <c r="U502" s="293"/>
      <c r="V502" s="293"/>
      <c r="W502" s="293"/>
      <c r="X502" s="293"/>
      <c r="Y502" s="293"/>
    </row>
    <row r="503" spans="1:25" ht="12" customHeight="1">
      <c r="A503" s="352"/>
      <c r="B503" s="86" t="s">
        <v>181</v>
      </c>
      <c r="C503" s="87">
        <f>SUM('Entering 1'!D722:D725)</f>
        <v>0</v>
      </c>
      <c r="D503" s="88">
        <f>SUM('Entering 1'!E722:E725)</f>
        <v>0</v>
      </c>
      <c r="E503" s="88">
        <f>SUM('Entering 1'!F722:F725)</f>
        <v>0</v>
      </c>
      <c r="F503" s="88">
        <f>SUM('Entering 1'!G722:G725)</f>
        <v>0</v>
      </c>
      <c r="G503" s="88">
        <f>SUM('Entering 1'!H722:H725)</f>
        <v>0</v>
      </c>
      <c r="H503" s="88">
        <f>SUM('Entering 1'!I722:I725)</f>
        <v>0</v>
      </c>
      <c r="I503" s="88">
        <f>SUM('Entering 1'!J722:J725)</f>
        <v>0</v>
      </c>
      <c r="J503" s="88">
        <f>SUM('Entering 1'!K722:K725)</f>
        <v>0</v>
      </c>
      <c r="K503" s="88">
        <f>SUM('Entering 1'!L722:L725)</f>
        <v>0</v>
      </c>
      <c r="L503" s="88">
        <f>SUM('Entering 1'!M722:M725)</f>
        <v>0</v>
      </c>
      <c r="M503" s="88">
        <f>SUM('Entering 1'!N722:N725)</f>
        <v>0</v>
      </c>
      <c r="N503" s="88">
        <f>SUM('Entering 1'!O722:O725)</f>
        <v>0</v>
      </c>
      <c r="O503" s="88">
        <f>SUM('Entering 1'!P722:P725)</f>
        <v>0</v>
      </c>
      <c r="P503" s="88">
        <f>SUM('Entering 1'!Q722:Q725)</f>
        <v>0</v>
      </c>
      <c r="Q503" s="88">
        <f>SUM('Entering 1'!R722:R725)</f>
        <v>0</v>
      </c>
      <c r="R503" s="88">
        <f>SUM('Entering 1'!S722:S725)</f>
        <v>0</v>
      </c>
      <c r="S503" s="75">
        <f t="shared" si="150"/>
        <v>0</v>
      </c>
      <c r="T503" s="293"/>
      <c r="U503" s="293"/>
      <c r="V503" s="293"/>
      <c r="W503" s="293"/>
      <c r="X503" s="293"/>
      <c r="Y503" s="293"/>
    </row>
    <row r="504" spans="1:25" ht="12" customHeight="1">
      <c r="A504" s="352"/>
      <c r="B504" s="86" t="s">
        <v>182</v>
      </c>
      <c r="C504" s="87">
        <f>('Entering 1'!D722)+('Entering 1'!D723*2)+('Entering 1'!D724*3)+('Entering 1'!D725*4)</f>
        <v>0</v>
      </c>
      <c r="D504" s="88">
        <f>('Entering 1'!E722)+('Entering 1'!E723*2)+('Entering 1'!E724*3)+('Entering 1'!E725*4)</f>
        <v>0</v>
      </c>
      <c r="E504" s="88">
        <f>('Entering 1'!F722)+('Entering 1'!F723*2)+('Entering 1'!F724*3)+('Entering 1'!F725*4)</f>
        <v>0</v>
      </c>
      <c r="F504" s="88">
        <f>('Entering 1'!G722)+('Entering 1'!G723*2)+('Entering 1'!G724*3)+('Entering 1'!G725*4)</f>
        <v>0</v>
      </c>
      <c r="G504" s="88">
        <f>('Entering 1'!H722)+('Entering 1'!H723*2)+('Entering 1'!H724*3)+('Entering 1'!H725*4)</f>
        <v>0</v>
      </c>
      <c r="H504" s="88">
        <f>('Entering 1'!I722)+('Entering 1'!I723*2)+('Entering 1'!I724*3)+('Entering 1'!I725*4)</f>
        <v>0</v>
      </c>
      <c r="I504" s="88">
        <f>('Entering 1'!J722)+('Entering 1'!J723*2)+('Entering 1'!J724*3)+('Entering 1'!J725*4)</f>
        <v>0</v>
      </c>
      <c r="J504" s="88">
        <f>('Entering 1'!K722)+('Entering 1'!K723*2)+('Entering 1'!K724*3)+('Entering 1'!K725*4)</f>
        <v>0</v>
      </c>
      <c r="K504" s="88">
        <f>('Entering 1'!L722)+('Entering 1'!L723*2)+('Entering 1'!L724*3)+('Entering 1'!L725*4)</f>
        <v>0</v>
      </c>
      <c r="L504" s="88">
        <f>('Entering 1'!M722)+('Entering 1'!M723*2)+('Entering 1'!M724*3)+('Entering 1'!M725*4)</f>
        <v>0</v>
      </c>
      <c r="M504" s="88">
        <f>('Entering 1'!N722)+('Entering 1'!N723*2)+('Entering 1'!N724*3)+('Entering 1'!N725*4)</f>
        <v>0</v>
      </c>
      <c r="N504" s="88">
        <f>('Entering 1'!O722)+('Entering 1'!O723*2)+('Entering 1'!O724*3)+('Entering 1'!O725*4)</f>
        <v>0</v>
      </c>
      <c r="O504" s="88">
        <f>('Entering 1'!P722)+('Entering 1'!P723*2)+('Entering 1'!P724*3)+('Entering 1'!P725*4)</f>
        <v>0</v>
      </c>
      <c r="P504" s="88">
        <f>('Entering 1'!Q722)+('Entering 1'!Q723*2)+('Entering 1'!Q724*3)+('Entering 1'!Q725*4)</f>
        <v>0</v>
      </c>
      <c r="Q504" s="88">
        <f>('Entering 1'!R722)+('Entering 1'!R723*2)+('Entering 1'!R724*3)+('Entering 1'!R725*4)</f>
        <v>0</v>
      </c>
      <c r="R504" s="88">
        <f>('Entering 1'!S722)+('Entering 1'!S723*2)+('Entering 1'!S724*3)+('Entering 1'!S725*4)</f>
        <v>0</v>
      </c>
      <c r="S504" s="75">
        <f t="shared" si="150"/>
        <v>0</v>
      </c>
      <c r="T504" s="293"/>
      <c r="U504" s="293"/>
      <c r="V504" s="293"/>
      <c r="W504" s="293"/>
      <c r="X504" s="293"/>
      <c r="Y504" s="293"/>
    </row>
    <row r="505" spans="1:25" ht="12" customHeight="1">
      <c r="A505" s="352"/>
      <c r="B505" s="65" t="s">
        <v>183</v>
      </c>
      <c r="C505" s="85"/>
      <c r="D505" s="293"/>
      <c r="E505" s="293"/>
      <c r="F505" s="293"/>
      <c r="G505" s="293"/>
      <c r="H505" s="293"/>
      <c r="I505" s="293"/>
      <c r="J505" s="293"/>
      <c r="K505" s="293"/>
      <c r="L505" s="293"/>
      <c r="M505" s="293"/>
      <c r="N505" s="293"/>
      <c r="O505" s="293"/>
      <c r="P505" s="293"/>
      <c r="Q505" s="293"/>
      <c r="R505" s="293"/>
      <c r="S505" s="73"/>
      <c r="T505" s="293"/>
      <c r="U505" s="293"/>
      <c r="V505" s="293"/>
      <c r="W505" s="293"/>
      <c r="X505" s="293"/>
      <c r="Y505" s="293"/>
    </row>
    <row r="506" spans="1:25" ht="12" customHeight="1">
      <c r="A506" s="352"/>
      <c r="B506" s="65" t="s">
        <v>184</v>
      </c>
      <c r="C506" s="85"/>
      <c r="D506" s="293"/>
      <c r="E506" s="293"/>
      <c r="F506" s="293"/>
      <c r="G506" s="293"/>
      <c r="H506" s="293"/>
      <c r="I506" s="293"/>
      <c r="J506" s="293"/>
      <c r="K506" s="293"/>
      <c r="L506" s="293"/>
      <c r="M506" s="293"/>
      <c r="N506" s="293"/>
      <c r="O506" s="293"/>
      <c r="P506" s="293"/>
      <c r="Q506" s="293"/>
      <c r="R506" s="293"/>
      <c r="S506" s="73"/>
      <c r="T506" s="293"/>
      <c r="U506" s="293"/>
      <c r="V506" s="293"/>
      <c r="W506" s="293"/>
      <c r="X506" s="293"/>
      <c r="Y506" s="293"/>
    </row>
    <row r="507" spans="1:25" ht="12" customHeight="1">
      <c r="A507" s="352"/>
      <c r="B507" s="8" t="s">
        <v>18</v>
      </c>
      <c r="C507" s="91">
        <f t="shared" ref="C507:R507" si="152">SUM(C501,C503,C505)</f>
        <v>0</v>
      </c>
      <c r="D507" s="92">
        <f t="shared" si="152"/>
        <v>0</v>
      </c>
      <c r="E507" s="92">
        <f t="shared" si="152"/>
        <v>0</v>
      </c>
      <c r="F507" s="92">
        <f t="shared" si="152"/>
        <v>0</v>
      </c>
      <c r="G507" s="92">
        <f t="shared" si="152"/>
        <v>0</v>
      </c>
      <c r="H507" s="92">
        <f t="shared" si="152"/>
        <v>0</v>
      </c>
      <c r="I507" s="92">
        <f t="shared" si="152"/>
        <v>0</v>
      </c>
      <c r="J507" s="92">
        <f t="shared" si="152"/>
        <v>0</v>
      </c>
      <c r="K507" s="92">
        <f t="shared" si="152"/>
        <v>0</v>
      </c>
      <c r="L507" s="92">
        <f t="shared" si="152"/>
        <v>0</v>
      </c>
      <c r="M507" s="92">
        <f t="shared" si="152"/>
        <v>0</v>
      </c>
      <c r="N507" s="92">
        <f t="shared" si="152"/>
        <v>0</v>
      </c>
      <c r="O507" s="92">
        <f t="shared" si="152"/>
        <v>0</v>
      </c>
      <c r="P507" s="92">
        <f t="shared" si="152"/>
        <v>0</v>
      </c>
      <c r="Q507" s="92">
        <f t="shared" si="152"/>
        <v>0</v>
      </c>
      <c r="R507" s="92">
        <f t="shared" si="152"/>
        <v>0</v>
      </c>
      <c r="S507" s="9">
        <f t="shared" ref="S507:S520" si="153">SUM(C507:R507)</f>
        <v>0</v>
      </c>
      <c r="T507" s="293"/>
      <c r="U507" s="293"/>
      <c r="V507" s="293"/>
      <c r="W507" s="293"/>
      <c r="X507" s="293"/>
      <c r="Y507" s="293"/>
    </row>
    <row r="508" spans="1:25" ht="12" customHeight="1">
      <c r="A508" s="352"/>
      <c r="B508" s="10" t="s">
        <v>185</v>
      </c>
      <c r="C508" s="93">
        <f t="shared" ref="C508:R508" si="154">SUM(C502,C504,C506)</f>
        <v>0</v>
      </c>
      <c r="D508" s="94">
        <f t="shared" si="154"/>
        <v>0</v>
      </c>
      <c r="E508" s="94">
        <f t="shared" si="154"/>
        <v>0</v>
      </c>
      <c r="F508" s="94">
        <f t="shared" si="154"/>
        <v>0</v>
      </c>
      <c r="G508" s="94">
        <f t="shared" si="154"/>
        <v>0</v>
      </c>
      <c r="H508" s="94">
        <f t="shared" si="154"/>
        <v>0</v>
      </c>
      <c r="I508" s="94">
        <f t="shared" si="154"/>
        <v>0</v>
      </c>
      <c r="J508" s="94">
        <f t="shared" si="154"/>
        <v>0</v>
      </c>
      <c r="K508" s="94">
        <f t="shared" si="154"/>
        <v>0</v>
      </c>
      <c r="L508" s="94">
        <f t="shared" si="154"/>
        <v>0</v>
      </c>
      <c r="M508" s="94">
        <f t="shared" si="154"/>
        <v>0</v>
      </c>
      <c r="N508" s="94">
        <f t="shared" si="154"/>
        <v>0</v>
      </c>
      <c r="O508" s="94">
        <f t="shared" si="154"/>
        <v>0</v>
      </c>
      <c r="P508" s="94">
        <f t="shared" si="154"/>
        <v>0</v>
      </c>
      <c r="Q508" s="94">
        <f t="shared" si="154"/>
        <v>0</v>
      </c>
      <c r="R508" s="94">
        <f t="shared" si="154"/>
        <v>0</v>
      </c>
      <c r="S508" s="11">
        <f t="shared" si="153"/>
        <v>0</v>
      </c>
      <c r="T508" s="293"/>
      <c r="U508" s="293"/>
      <c r="V508" s="293"/>
      <c r="W508" s="293"/>
      <c r="X508" s="293"/>
      <c r="Y508" s="293"/>
    </row>
    <row r="509" spans="1:25" ht="12" customHeight="1">
      <c r="A509" s="352"/>
      <c r="B509" s="8" t="s">
        <v>2</v>
      </c>
      <c r="C509" s="91">
        <f t="shared" ref="C509:R509" si="155">SUM(C499,C507)</f>
        <v>292</v>
      </c>
      <c r="D509" s="92">
        <f t="shared" si="155"/>
        <v>198</v>
      </c>
      <c r="E509" s="92">
        <f t="shared" si="155"/>
        <v>117</v>
      </c>
      <c r="F509" s="92">
        <f t="shared" si="155"/>
        <v>42</v>
      </c>
      <c r="G509" s="92">
        <f t="shared" si="155"/>
        <v>43</v>
      </c>
      <c r="H509" s="92">
        <f t="shared" si="155"/>
        <v>24</v>
      </c>
      <c r="I509" s="92">
        <f t="shared" si="155"/>
        <v>38</v>
      </c>
      <c r="J509" s="92">
        <f t="shared" si="155"/>
        <v>38</v>
      </c>
      <c r="K509" s="92">
        <f t="shared" si="155"/>
        <v>27</v>
      </c>
      <c r="L509" s="92">
        <f t="shared" si="155"/>
        <v>24</v>
      </c>
      <c r="M509" s="92">
        <f t="shared" si="155"/>
        <v>10</v>
      </c>
      <c r="N509" s="92">
        <f t="shared" si="155"/>
        <v>12</v>
      </c>
      <c r="O509" s="92">
        <f t="shared" si="155"/>
        <v>70</v>
      </c>
      <c r="P509" s="92">
        <f t="shared" si="155"/>
        <v>5</v>
      </c>
      <c r="Q509" s="92">
        <f t="shared" si="155"/>
        <v>4</v>
      </c>
      <c r="R509" s="92">
        <f t="shared" si="155"/>
        <v>6</v>
      </c>
      <c r="S509" s="9">
        <f t="shared" si="153"/>
        <v>950</v>
      </c>
      <c r="T509" s="293"/>
      <c r="U509" s="293"/>
      <c r="V509" s="293"/>
      <c r="W509" s="293"/>
      <c r="X509" s="293"/>
      <c r="Y509" s="293"/>
    </row>
    <row r="510" spans="1:25" ht="12" customHeight="1">
      <c r="A510" s="353"/>
      <c r="B510" s="10" t="s">
        <v>25</v>
      </c>
      <c r="C510" s="93">
        <f t="shared" ref="C510:R510" si="156">SUM(C500,C508)</f>
        <v>292</v>
      </c>
      <c r="D510" s="94">
        <f t="shared" si="156"/>
        <v>198</v>
      </c>
      <c r="E510" s="94">
        <f t="shared" si="156"/>
        <v>117</v>
      </c>
      <c r="F510" s="94">
        <f t="shared" si="156"/>
        <v>42</v>
      </c>
      <c r="G510" s="94">
        <f t="shared" si="156"/>
        <v>43</v>
      </c>
      <c r="H510" s="94">
        <f t="shared" si="156"/>
        <v>24</v>
      </c>
      <c r="I510" s="94">
        <f t="shared" si="156"/>
        <v>38</v>
      </c>
      <c r="J510" s="94">
        <f t="shared" si="156"/>
        <v>38</v>
      </c>
      <c r="K510" s="94">
        <f t="shared" si="156"/>
        <v>27</v>
      </c>
      <c r="L510" s="94">
        <f t="shared" si="156"/>
        <v>24</v>
      </c>
      <c r="M510" s="94">
        <f t="shared" si="156"/>
        <v>10</v>
      </c>
      <c r="N510" s="94">
        <f t="shared" si="156"/>
        <v>12</v>
      </c>
      <c r="O510" s="94">
        <f t="shared" si="156"/>
        <v>70</v>
      </c>
      <c r="P510" s="94">
        <f t="shared" si="156"/>
        <v>5</v>
      </c>
      <c r="Q510" s="94">
        <f t="shared" si="156"/>
        <v>4</v>
      </c>
      <c r="R510" s="94">
        <f t="shared" si="156"/>
        <v>6</v>
      </c>
      <c r="S510" s="11">
        <f t="shared" si="153"/>
        <v>950</v>
      </c>
      <c r="T510" s="293"/>
      <c r="U510" s="293"/>
      <c r="V510" s="293"/>
      <c r="W510" s="293"/>
      <c r="X510" s="293"/>
      <c r="Y510" s="293"/>
    </row>
    <row r="511" spans="1:25" ht="12" hidden="1" customHeight="1">
      <c r="A511" s="351" t="s">
        <v>137</v>
      </c>
      <c r="B511" s="65" t="s">
        <v>191</v>
      </c>
      <c r="C511" s="96">
        <f>'PMD Breakdown Entering'!C177</f>
        <v>0</v>
      </c>
      <c r="D511" s="69">
        <f>'PMD Breakdown Entering'!D177</f>
        <v>0</v>
      </c>
      <c r="E511" s="69">
        <f>'PMD Breakdown Entering'!E177</f>
        <v>0</v>
      </c>
      <c r="F511" s="69">
        <f>'PMD Breakdown Entering'!F177</f>
        <v>0</v>
      </c>
      <c r="G511" s="69">
        <f>'PMD Breakdown Entering'!G177</f>
        <v>0</v>
      </c>
      <c r="H511" s="69">
        <f>'PMD Breakdown Entering'!H177</f>
        <v>0</v>
      </c>
      <c r="I511" s="69">
        <f>'PMD Breakdown Entering'!I177</f>
        <v>0</v>
      </c>
      <c r="J511" s="69">
        <f>'PMD Breakdown Entering'!J177</f>
        <v>0</v>
      </c>
      <c r="K511" s="69">
        <f>'PMD Breakdown Entering'!K177</f>
        <v>0</v>
      </c>
      <c r="L511" s="69">
        <f>'PMD Breakdown Entering'!L177</f>
        <v>0</v>
      </c>
      <c r="M511" s="69">
        <f>'PMD Breakdown Entering'!M177</f>
        <v>0</v>
      </c>
      <c r="N511" s="69">
        <f>'PMD Breakdown Entering'!N177</f>
        <v>0</v>
      </c>
      <c r="O511" s="69">
        <f>'PMD Breakdown Entering'!O177</f>
        <v>0</v>
      </c>
      <c r="P511" s="69">
        <f>'PMD Breakdown Entering'!P177</f>
        <v>0</v>
      </c>
      <c r="Q511" s="69">
        <f>'PMD Breakdown Entering'!Q177</f>
        <v>0</v>
      </c>
      <c r="R511" s="69">
        <f>'PMD Breakdown Entering'!R177</f>
        <v>0</v>
      </c>
      <c r="S511" s="73">
        <f t="shared" si="153"/>
        <v>0</v>
      </c>
      <c r="T511" s="293"/>
      <c r="U511" s="293"/>
      <c r="V511" s="293"/>
      <c r="W511" s="293"/>
      <c r="X511" s="293"/>
      <c r="Y511" s="293"/>
    </row>
    <row r="512" spans="1:25" ht="12" hidden="1" customHeight="1">
      <c r="A512" s="352"/>
      <c r="B512" s="86" t="s">
        <v>165</v>
      </c>
      <c r="C512" s="87">
        <f>SUM('Entering 1'!D734:D735)</f>
        <v>0</v>
      </c>
      <c r="D512" s="88">
        <f>SUM('Entering 1'!E734:E735)</f>
        <v>0</v>
      </c>
      <c r="E512" s="88">
        <f>SUM('Entering 1'!F734:F735)</f>
        <v>0</v>
      </c>
      <c r="F512" s="88">
        <f>SUM('Entering 1'!G734:G735)</f>
        <v>0</v>
      </c>
      <c r="G512" s="88">
        <f>SUM('Entering 1'!H734:H735)</f>
        <v>0</v>
      </c>
      <c r="H512" s="88">
        <f>SUM('Entering 1'!I734:I735)</f>
        <v>0</v>
      </c>
      <c r="I512" s="88">
        <f>SUM('Entering 1'!J734:J735)</f>
        <v>0</v>
      </c>
      <c r="J512" s="88">
        <f>SUM('Entering 1'!K734:K735)</f>
        <v>0</v>
      </c>
      <c r="K512" s="88">
        <f>SUM('Entering 1'!L734:L735)</f>
        <v>0</v>
      </c>
      <c r="L512" s="88">
        <f>SUM('Entering 1'!M734:M735)</f>
        <v>0</v>
      </c>
      <c r="M512" s="88">
        <f>SUM('Entering 1'!N734:N735)</f>
        <v>0</v>
      </c>
      <c r="N512" s="88">
        <f>SUM('Entering 1'!O734:O735)</f>
        <v>0</v>
      </c>
      <c r="O512" s="88">
        <f>SUM('Entering 1'!P734:P735)</f>
        <v>0</v>
      </c>
      <c r="P512" s="88">
        <f>SUM('Entering 1'!Q734:Q735)</f>
        <v>0</v>
      </c>
      <c r="Q512" s="88">
        <f>SUM('Entering 1'!R734:R735)</f>
        <v>0</v>
      </c>
      <c r="R512" s="88">
        <f>SUM('Entering 1'!S734:S735)</f>
        <v>0</v>
      </c>
      <c r="S512" s="75">
        <f t="shared" si="153"/>
        <v>0</v>
      </c>
      <c r="T512" s="293"/>
      <c r="U512" s="293"/>
      <c r="V512" s="293"/>
      <c r="W512" s="293"/>
      <c r="X512" s="293"/>
      <c r="Y512" s="293"/>
    </row>
    <row r="513" spans="1:25" ht="12" hidden="1" customHeight="1">
      <c r="A513" s="352"/>
      <c r="B513" s="86" t="s">
        <v>166</v>
      </c>
      <c r="C513" s="87">
        <f>('Entering 1'!D734)+('Entering 1'!D735*2)</f>
        <v>0</v>
      </c>
      <c r="D513" s="88">
        <f>('Entering 1'!E734)+('Entering 1'!E735*2)</f>
        <v>0</v>
      </c>
      <c r="E513" s="88">
        <f>('Entering 1'!F734)+('Entering 1'!F735*2)</f>
        <v>0</v>
      </c>
      <c r="F513" s="88">
        <f>('Entering 1'!G734)+('Entering 1'!G735*2)</f>
        <v>0</v>
      </c>
      <c r="G513" s="88">
        <f>('Entering 1'!H734)+('Entering 1'!H735*2)</f>
        <v>0</v>
      </c>
      <c r="H513" s="88">
        <f>('Entering 1'!I734)+('Entering 1'!I735*2)</f>
        <v>0</v>
      </c>
      <c r="I513" s="88">
        <f>('Entering 1'!J734)+('Entering 1'!J735*2)</f>
        <v>0</v>
      </c>
      <c r="J513" s="88">
        <f>('Entering 1'!K734)+('Entering 1'!K735*2)</f>
        <v>0</v>
      </c>
      <c r="K513" s="88">
        <f>('Entering 1'!L734)+('Entering 1'!L735*2)</f>
        <v>0</v>
      </c>
      <c r="L513" s="88">
        <f>('Entering 1'!M734)+('Entering 1'!M735*2)</f>
        <v>0</v>
      </c>
      <c r="M513" s="88">
        <f>('Entering 1'!N734)+('Entering 1'!N735*2)</f>
        <v>0</v>
      </c>
      <c r="N513" s="88">
        <f>('Entering 1'!O734)+('Entering 1'!O735*2)</f>
        <v>0</v>
      </c>
      <c r="O513" s="88">
        <f>('Entering 1'!P734)+('Entering 1'!P735*2)</f>
        <v>0</v>
      </c>
      <c r="P513" s="88">
        <f>('Entering 1'!Q734)+('Entering 1'!Q735*2)</f>
        <v>0</v>
      </c>
      <c r="Q513" s="88">
        <f>('Entering 1'!R734)+('Entering 1'!R735*2)</f>
        <v>0</v>
      </c>
      <c r="R513" s="88">
        <f>('Entering 1'!S734)+('Entering 1'!S735*2)</f>
        <v>0</v>
      </c>
      <c r="S513" s="75">
        <f t="shared" si="153"/>
        <v>0</v>
      </c>
      <c r="T513" s="293"/>
      <c r="U513" s="293"/>
      <c r="V513" s="293"/>
      <c r="W513" s="293"/>
      <c r="X513" s="293"/>
      <c r="Y513" s="293"/>
    </row>
    <row r="514" spans="1:25" ht="12" hidden="1" customHeight="1">
      <c r="A514" s="352"/>
      <c r="B514" s="65" t="s">
        <v>167</v>
      </c>
      <c r="C514" s="85">
        <f>SUM('Entering 1'!D736:D737)</f>
        <v>0</v>
      </c>
      <c r="D514" s="293">
        <f>SUM('Entering 1'!E736:E737)</f>
        <v>0</v>
      </c>
      <c r="E514" s="293">
        <f>SUM('Entering 1'!F736:F737)</f>
        <v>0</v>
      </c>
      <c r="F514" s="293">
        <f>SUM('Entering 1'!G736:G737)</f>
        <v>0</v>
      </c>
      <c r="G514" s="293">
        <f>SUM('Entering 1'!H736:H737)</f>
        <v>0</v>
      </c>
      <c r="H514" s="293">
        <f>SUM('Entering 1'!I736:I737)</f>
        <v>0</v>
      </c>
      <c r="I514" s="293">
        <f>SUM('Entering 1'!J736:J737)</f>
        <v>0</v>
      </c>
      <c r="J514" s="293">
        <f>SUM('Entering 1'!K736:K737)</f>
        <v>0</v>
      </c>
      <c r="K514" s="293">
        <f>SUM('Entering 1'!L736:L737)</f>
        <v>0</v>
      </c>
      <c r="L514" s="293">
        <f>SUM('Entering 1'!M736:M737)</f>
        <v>0</v>
      </c>
      <c r="M514" s="293">
        <f>SUM('Entering 1'!N736:N737)</f>
        <v>0</v>
      </c>
      <c r="N514" s="293">
        <f>SUM('Entering 1'!O736:O737)</f>
        <v>0</v>
      </c>
      <c r="O514" s="293">
        <f>SUM('Entering 1'!P736:P737)</f>
        <v>0</v>
      </c>
      <c r="P514" s="293">
        <f>SUM('Entering 1'!Q736:Q737)</f>
        <v>0</v>
      </c>
      <c r="Q514" s="293">
        <f>SUM('Entering 1'!R736:R737)</f>
        <v>0</v>
      </c>
      <c r="R514" s="293">
        <f>SUM('Entering 1'!S736:S737)</f>
        <v>0</v>
      </c>
      <c r="S514" s="73">
        <f t="shared" si="153"/>
        <v>0</v>
      </c>
      <c r="T514" s="293"/>
      <c r="U514" s="293"/>
      <c r="V514" s="293"/>
      <c r="W514" s="293"/>
      <c r="X514" s="293"/>
      <c r="Y514" s="293"/>
    </row>
    <row r="515" spans="1:25" ht="12" hidden="1" customHeight="1">
      <c r="A515" s="352"/>
      <c r="B515" s="65" t="s">
        <v>168</v>
      </c>
      <c r="C515" s="85">
        <f>('Entering 1'!D736)+('Entering 1'!D737*2)</f>
        <v>0</v>
      </c>
      <c r="D515" s="293">
        <f>('Entering 1'!E736)+('Entering 1'!E737*2)</f>
        <v>0</v>
      </c>
      <c r="E515" s="293">
        <f>('Entering 1'!F736)+('Entering 1'!F737*2)</f>
        <v>0</v>
      </c>
      <c r="F515" s="293">
        <f>('Entering 1'!G736)+('Entering 1'!G737*2)</f>
        <v>0</v>
      </c>
      <c r="G515" s="293">
        <f>('Entering 1'!H736)+('Entering 1'!H737*2)</f>
        <v>0</v>
      </c>
      <c r="H515" s="293">
        <f>('Entering 1'!I736)+('Entering 1'!I737*2)</f>
        <v>0</v>
      </c>
      <c r="I515" s="293">
        <f>('Entering 1'!J736)+('Entering 1'!J737*2)</f>
        <v>0</v>
      </c>
      <c r="J515" s="293">
        <f>('Entering 1'!K736)+('Entering 1'!K737*2)</f>
        <v>0</v>
      </c>
      <c r="K515" s="293">
        <f>('Entering 1'!L736)+('Entering 1'!L737*2)</f>
        <v>0</v>
      </c>
      <c r="L515" s="293">
        <f>('Entering 1'!M736)+('Entering 1'!M737*2)</f>
        <v>0</v>
      </c>
      <c r="M515" s="293">
        <f>('Entering 1'!N736)+('Entering 1'!N737*2)</f>
        <v>0</v>
      </c>
      <c r="N515" s="293">
        <f>('Entering 1'!O736)+('Entering 1'!O737*2)</f>
        <v>0</v>
      </c>
      <c r="O515" s="293">
        <f>('Entering 1'!P736)+('Entering 1'!P737*2)</f>
        <v>0</v>
      </c>
      <c r="P515" s="293">
        <f>('Entering 1'!Q736)+('Entering 1'!Q737*2)</f>
        <v>0</v>
      </c>
      <c r="Q515" s="293">
        <f>('Entering 1'!R736)+('Entering 1'!R737*2)</f>
        <v>0</v>
      </c>
      <c r="R515" s="293">
        <f>('Entering 1'!S736)+('Entering 1'!S737*2)</f>
        <v>0</v>
      </c>
      <c r="S515" s="73">
        <f t="shared" si="153"/>
        <v>0</v>
      </c>
      <c r="T515" s="293"/>
      <c r="U515" s="293"/>
      <c r="V515" s="293"/>
      <c r="W515" s="293"/>
      <c r="X515" s="293"/>
      <c r="Y515" s="293"/>
    </row>
    <row r="516" spans="1:25" ht="12" hidden="1" customHeight="1">
      <c r="A516" s="352"/>
      <c r="B516" s="86" t="s">
        <v>7</v>
      </c>
      <c r="C516" s="87">
        <f>'Entering 1'!D738</f>
        <v>0</v>
      </c>
      <c r="D516" s="88">
        <f>'Entering 1'!E738</f>
        <v>0</v>
      </c>
      <c r="E516" s="88">
        <f>'Entering 1'!F738</f>
        <v>0</v>
      </c>
      <c r="F516" s="88">
        <f>'Entering 1'!G738</f>
        <v>0</v>
      </c>
      <c r="G516" s="88">
        <f>'Entering 1'!H738</f>
        <v>0</v>
      </c>
      <c r="H516" s="88">
        <f>'Entering 1'!I738</f>
        <v>0</v>
      </c>
      <c r="I516" s="88">
        <f>'Entering 1'!J738</f>
        <v>0</v>
      </c>
      <c r="J516" s="88">
        <f>'Entering 1'!K738</f>
        <v>0</v>
      </c>
      <c r="K516" s="88">
        <f>'Entering 1'!L738</f>
        <v>0</v>
      </c>
      <c r="L516" s="88">
        <f>'Entering 1'!M738</f>
        <v>0</v>
      </c>
      <c r="M516" s="88">
        <f>'Entering 1'!N738</f>
        <v>0</v>
      </c>
      <c r="N516" s="88">
        <f>'Entering 1'!O738</f>
        <v>0</v>
      </c>
      <c r="O516" s="88">
        <f>'Entering 1'!P738</f>
        <v>0</v>
      </c>
      <c r="P516" s="88">
        <f>'Entering 1'!Q738</f>
        <v>0</v>
      </c>
      <c r="Q516" s="88">
        <f>'Entering 1'!R738</f>
        <v>0</v>
      </c>
      <c r="R516" s="88">
        <f>'Entering 1'!S738</f>
        <v>0</v>
      </c>
      <c r="S516" s="75">
        <f t="shared" si="153"/>
        <v>0</v>
      </c>
      <c r="T516" s="293"/>
      <c r="U516" s="293"/>
      <c r="V516" s="293"/>
      <c r="W516" s="293"/>
      <c r="X516" s="293"/>
      <c r="Y516" s="293"/>
    </row>
    <row r="517" spans="1:25" ht="12" hidden="1" customHeight="1">
      <c r="A517" s="352"/>
      <c r="B517" s="86" t="s">
        <v>169</v>
      </c>
      <c r="C517" s="87">
        <f>'Carpool Breakdown Entering'!C404</f>
        <v>0</v>
      </c>
      <c r="D517" s="88">
        <f>'Carpool Breakdown Entering'!D404</f>
        <v>0</v>
      </c>
      <c r="E517" s="88">
        <f>'Carpool Breakdown Entering'!E404</f>
        <v>0</v>
      </c>
      <c r="F517" s="88">
        <f>'Carpool Breakdown Entering'!F404</f>
        <v>0</v>
      </c>
      <c r="G517" s="88">
        <f>'Carpool Breakdown Entering'!G404</f>
        <v>0</v>
      </c>
      <c r="H517" s="88">
        <f>'Carpool Breakdown Entering'!H404</f>
        <v>0</v>
      </c>
      <c r="I517" s="88">
        <f>'Carpool Breakdown Entering'!I404</f>
        <v>0</v>
      </c>
      <c r="J517" s="88">
        <f>'Carpool Breakdown Entering'!J404</f>
        <v>0</v>
      </c>
      <c r="K517" s="88">
        <f>'Carpool Breakdown Entering'!K404</f>
        <v>0</v>
      </c>
      <c r="L517" s="88">
        <f>'Carpool Breakdown Entering'!L404</f>
        <v>0</v>
      </c>
      <c r="M517" s="88">
        <f>'Carpool Breakdown Entering'!M404</f>
        <v>0</v>
      </c>
      <c r="N517" s="88">
        <f>'Carpool Breakdown Entering'!N404</f>
        <v>0</v>
      </c>
      <c r="O517" s="88">
        <f>'Carpool Breakdown Entering'!O404</f>
        <v>0</v>
      </c>
      <c r="P517" s="88">
        <f>'Carpool Breakdown Entering'!P404</f>
        <v>0</v>
      </c>
      <c r="Q517" s="88">
        <f>'Carpool Breakdown Entering'!Q404</f>
        <v>0</v>
      </c>
      <c r="R517" s="88">
        <f>'Carpool Breakdown Entering'!R404</f>
        <v>0</v>
      </c>
      <c r="S517" s="75">
        <f t="shared" si="153"/>
        <v>0</v>
      </c>
      <c r="T517" s="293"/>
      <c r="U517" s="293"/>
      <c r="V517" s="293"/>
      <c r="W517" s="293"/>
      <c r="X517" s="293"/>
      <c r="Y517" s="293"/>
    </row>
    <row r="518" spans="1:25" ht="12" hidden="1" customHeight="1">
      <c r="A518" s="352"/>
      <c r="B518" s="86" t="s">
        <v>35</v>
      </c>
      <c r="C518" s="87">
        <f>'Carpool Breakdown Entering'!C405</f>
        <v>0</v>
      </c>
      <c r="D518" s="88">
        <f>'Carpool Breakdown Entering'!D405</f>
        <v>0</v>
      </c>
      <c r="E518" s="88">
        <f>'Carpool Breakdown Entering'!E405</f>
        <v>0</v>
      </c>
      <c r="F518" s="88">
        <f>'Carpool Breakdown Entering'!F405</f>
        <v>0</v>
      </c>
      <c r="G518" s="88">
        <f>'Carpool Breakdown Entering'!G405</f>
        <v>0</v>
      </c>
      <c r="H518" s="88">
        <f>'Carpool Breakdown Entering'!H405</f>
        <v>0</v>
      </c>
      <c r="I518" s="88">
        <f>'Carpool Breakdown Entering'!I405</f>
        <v>0</v>
      </c>
      <c r="J518" s="88">
        <f>'Carpool Breakdown Entering'!J405</f>
        <v>0</v>
      </c>
      <c r="K518" s="88">
        <f>'Carpool Breakdown Entering'!K405</f>
        <v>0</v>
      </c>
      <c r="L518" s="88">
        <f>'Carpool Breakdown Entering'!L405</f>
        <v>0</v>
      </c>
      <c r="M518" s="88">
        <f>'Carpool Breakdown Entering'!M405</f>
        <v>0</v>
      </c>
      <c r="N518" s="88">
        <f>'Carpool Breakdown Entering'!N405</f>
        <v>0</v>
      </c>
      <c r="O518" s="88">
        <f>'Carpool Breakdown Entering'!O405</f>
        <v>0</v>
      </c>
      <c r="P518" s="88">
        <f>'Carpool Breakdown Entering'!P405</f>
        <v>0</v>
      </c>
      <c r="Q518" s="88">
        <f>'Carpool Breakdown Entering'!Q405</f>
        <v>0</v>
      </c>
      <c r="R518" s="88">
        <f>'Carpool Breakdown Entering'!R405</f>
        <v>0</v>
      </c>
      <c r="S518" s="75">
        <f t="shared" si="153"/>
        <v>0</v>
      </c>
      <c r="T518" s="293"/>
      <c r="U518" s="293"/>
      <c r="V518" s="293"/>
      <c r="W518" s="293"/>
      <c r="X518" s="293"/>
      <c r="Y518" s="293"/>
    </row>
    <row r="519" spans="1:25" ht="12" hidden="1" customHeight="1">
      <c r="A519" s="352"/>
      <c r="B519" s="86" t="s">
        <v>170</v>
      </c>
      <c r="C519" s="87">
        <f t="shared" ref="C519:R519" si="157">SUM(C516:C517)</f>
        <v>0</v>
      </c>
      <c r="D519" s="88">
        <f t="shared" si="157"/>
        <v>0</v>
      </c>
      <c r="E519" s="88">
        <f t="shared" si="157"/>
        <v>0</v>
      </c>
      <c r="F519" s="88">
        <f t="shared" si="157"/>
        <v>0</v>
      </c>
      <c r="G519" s="88">
        <f t="shared" si="157"/>
        <v>0</v>
      </c>
      <c r="H519" s="88">
        <f t="shared" si="157"/>
        <v>0</v>
      </c>
      <c r="I519" s="88">
        <f t="shared" si="157"/>
        <v>0</v>
      </c>
      <c r="J519" s="88">
        <f t="shared" si="157"/>
        <v>0</v>
      </c>
      <c r="K519" s="88">
        <f t="shared" si="157"/>
        <v>0</v>
      </c>
      <c r="L519" s="88">
        <f t="shared" si="157"/>
        <v>0</v>
      </c>
      <c r="M519" s="88">
        <f t="shared" si="157"/>
        <v>0</v>
      </c>
      <c r="N519" s="88">
        <f t="shared" si="157"/>
        <v>0</v>
      </c>
      <c r="O519" s="88">
        <f t="shared" si="157"/>
        <v>0</v>
      </c>
      <c r="P519" s="88">
        <f t="shared" si="157"/>
        <v>0</v>
      </c>
      <c r="Q519" s="88">
        <f t="shared" si="157"/>
        <v>0</v>
      </c>
      <c r="R519" s="88">
        <f t="shared" si="157"/>
        <v>0</v>
      </c>
      <c r="S519" s="75">
        <f t="shared" si="153"/>
        <v>0</v>
      </c>
      <c r="T519" s="293"/>
      <c r="U519" s="293"/>
      <c r="V519" s="293"/>
      <c r="W519" s="293"/>
      <c r="X519" s="293"/>
      <c r="Y519" s="293"/>
    </row>
    <row r="520" spans="1:25" ht="12" hidden="1" customHeight="1">
      <c r="A520" s="352"/>
      <c r="B520" s="86" t="s">
        <v>171</v>
      </c>
      <c r="C520" s="87">
        <f t="shared" ref="C520:R520" si="158">SUM(C516,C518)</f>
        <v>0</v>
      </c>
      <c r="D520" s="88">
        <f t="shared" si="158"/>
        <v>0</v>
      </c>
      <c r="E520" s="88">
        <f t="shared" si="158"/>
        <v>0</v>
      </c>
      <c r="F520" s="88">
        <f t="shared" si="158"/>
        <v>0</v>
      </c>
      <c r="G520" s="88">
        <f t="shared" si="158"/>
        <v>0</v>
      </c>
      <c r="H520" s="88">
        <f t="shared" si="158"/>
        <v>0</v>
      </c>
      <c r="I520" s="88">
        <f t="shared" si="158"/>
        <v>0</v>
      </c>
      <c r="J520" s="88">
        <f t="shared" si="158"/>
        <v>0</v>
      </c>
      <c r="K520" s="88">
        <f t="shared" si="158"/>
        <v>0</v>
      </c>
      <c r="L520" s="88">
        <f t="shared" si="158"/>
        <v>0</v>
      </c>
      <c r="M520" s="88">
        <f t="shared" si="158"/>
        <v>0</v>
      </c>
      <c r="N520" s="88">
        <f t="shared" si="158"/>
        <v>0</v>
      </c>
      <c r="O520" s="88">
        <f t="shared" si="158"/>
        <v>0</v>
      </c>
      <c r="P520" s="88">
        <f t="shared" si="158"/>
        <v>0</v>
      </c>
      <c r="Q520" s="88">
        <f t="shared" si="158"/>
        <v>0</v>
      </c>
      <c r="R520" s="88">
        <f t="shared" si="158"/>
        <v>0</v>
      </c>
      <c r="S520" s="75">
        <f t="shared" si="153"/>
        <v>0</v>
      </c>
      <c r="T520" s="293"/>
      <c r="U520" s="293"/>
      <c r="V520" s="293"/>
      <c r="W520" s="293"/>
      <c r="X520" s="293"/>
      <c r="Y520" s="293"/>
    </row>
    <row r="521" spans="1:25" ht="12" hidden="1" customHeight="1">
      <c r="A521" s="352"/>
      <c r="B521" s="65" t="s">
        <v>172</v>
      </c>
      <c r="C521" s="85"/>
      <c r="D521" s="293"/>
      <c r="E521" s="293"/>
      <c r="F521" s="293"/>
      <c r="G521" s="293"/>
      <c r="H521" s="293"/>
      <c r="I521" s="293"/>
      <c r="J521" s="293"/>
      <c r="K521" s="293"/>
      <c r="L521" s="293"/>
      <c r="M521" s="293"/>
      <c r="N521" s="293"/>
      <c r="O521" s="293"/>
      <c r="P521" s="293"/>
      <c r="Q521" s="293"/>
      <c r="R521" s="293"/>
      <c r="S521" s="73"/>
      <c r="T521" s="293"/>
      <c r="U521" s="293"/>
      <c r="V521" s="293"/>
      <c r="W521" s="293"/>
      <c r="X521" s="293"/>
      <c r="Y521" s="293"/>
    </row>
    <row r="522" spans="1:25" ht="12" hidden="1" customHeight="1">
      <c r="A522" s="352"/>
      <c r="B522" s="65" t="s">
        <v>173</v>
      </c>
      <c r="C522" s="85"/>
      <c r="D522" s="293"/>
      <c r="E522" s="293"/>
      <c r="F522" s="293"/>
      <c r="G522" s="293"/>
      <c r="H522" s="293"/>
      <c r="I522" s="293"/>
      <c r="J522" s="293"/>
      <c r="K522" s="293"/>
      <c r="L522" s="293"/>
      <c r="M522" s="293"/>
      <c r="N522" s="293"/>
      <c r="O522" s="293"/>
      <c r="P522" s="293"/>
      <c r="Q522" s="293"/>
      <c r="R522" s="293"/>
      <c r="S522" s="73"/>
      <c r="T522" s="293"/>
      <c r="U522" s="293"/>
      <c r="V522" s="293"/>
      <c r="W522" s="293"/>
      <c r="X522" s="293"/>
      <c r="Y522" s="293"/>
    </row>
    <row r="523" spans="1:25" ht="12" hidden="1" customHeight="1">
      <c r="A523" s="352"/>
      <c r="B523" s="86" t="s">
        <v>174</v>
      </c>
      <c r="C523" s="87"/>
      <c r="D523" s="88"/>
      <c r="E523" s="88"/>
      <c r="F523" s="88"/>
      <c r="G523" s="88"/>
      <c r="H523" s="88"/>
      <c r="I523" s="88"/>
      <c r="J523" s="88"/>
      <c r="K523" s="88"/>
      <c r="L523" s="88"/>
      <c r="M523" s="88"/>
      <c r="N523" s="88"/>
      <c r="O523" s="88"/>
      <c r="P523" s="88"/>
      <c r="Q523" s="88"/>
      <c r="R523" s="88"/>
      <c r="S523" s="75"/>
      <c r="T523" s="293"/>
      <c r="U523" s="293"/>
      <c r="V523" s="293"/>
      <c r="W523" s="293"/>
      <c r="X523" s="293"/>
      <c r="Y523" s="293"/>
    </row>
    <row r="524" spans="1:25" ht="12" hidden="1" customHeight="1">
      <c r="A524" s="352"/>
      <c r="B524" s="86" t="s">
        <v>175</v>
      </c>
      <c r="C524" s="87"/>
      <c r="D524" s="88"/>
      <c r="E524" s="88"/>
      <c r="F524" s="88"/>
      <c r="G524" s="88"/>
      <c r="H524" s="88"/>
      <c r="I524" s="88"/>
      <c r="J524" s="88"/>
      <c r="K524" s="88"/>
      <c r="L524" s="88"/>
      <c r="M524" s="88"/>
      <c r="N524" s="88"/>
      <c r="O524" s="88"/>
      <c r="P524" s="88"/>
      <c r="Q524" s="88"/>
      <c r="R524" s="88"/>
      <c r="S524" s="75"/>
      <c r="T524" s="293"/>
      <c r="U524" s="293"/>
      <c r="V524" s="293"/>
      <c r="W524" s="293"/>
      <c r="X524" s="293"/>
      <c r="Y524" s="293"/>
    </row>
    <row r="525" spans="1:25" ht="12" hidden="1" customHeight="1">
      <c r="A525" s="352"/>
      <c r="B525" s="65" t="s">
        <v>176</v>
      </c>
      <c r="C525" s="85"/>
      <c r="D525" s="293"/>
      <c r="E525" s="293"/>
      <c r="F525" s="293"/>
      <c r="G525" s="293"/>
      <c r="H525" s="293"/>
      <c r="I525" s="293"/>
      <c r="J525" s="293"/>
      <c r="K525" s="293"/>
      <c r="L525" s="293"/>
      <c r="M525" s="293"/>
      <c r="N525" s="293"/>
      <c r="O525" s="293"/>
      <c r="P525" s="293"/>
      <c r="Q525" s="293"/>
      <c r="R525" s="293"/>
      <c r="S525" s="73"/>
      <c r="T525" s="293"/>
      <c r="U525" s="293"/>
      <c r="V525" s="293"/>
      <c r="W525" s="293"/>
      <c r="X525" s="293"/>
      <c r="Y525" s="293"/>
    </row>
    <row r="526" spans="1:25" ht="12" hidden="1" customHeight="1">
      <c r="A526" s="352"/>
      <c r="B526" s="65" t="s">
        <v>177</v>
      </c>
      <c r="C526" s="85"/>
      <c r="D526" s="293"/>
      <c r="E526" s="293"/>
      <c r="F526" s="293"/>
      <c r="G526" s="293"/>
      <c r="H526" s="293"/>
      <c r="I526" s="293"/>
      <c r="J526" s="293"/>
      <c r="K526" s="293"/>
      <c r="L526" s="293"/>
      <c r="M526" s="293"/>
      <c r="N526" s="293"/>
      <c r="O526" s="293"/>
      <c r="P526" s="293"/>
      <c r="Q526" s="293"/>
      <c r="R526" s="293"/>
      <c r="S526" s="73"/>
      <c r="T526" s="293"/>
      <c r="U526" s="293"/>
      <c r="V526" s="293"/>
      <c r="W526" s="293"/>
      <c r="X526" s="293"/>
      <c r="Y526" s="293"/>
    </row>
    <row r="527" spans="1:25" ht="12" hidden="1" customHeight="1">
      <c r="A527" s="352"/>
      <c r="B527" s="8" t="s">
        <v>3</v>
      </c>
      <c r="C527" s="91">
        <f t="shared" ref="C527:R527" si="159">SUM(C512,C514,C519,C521,C523,C525)</f>
        <v>0</v>
      </c>
      <c r="D527" s="92">
        <f t="shared" si="159"/>
        <v>0</v>
      </c>
      <c r="E527" s="92">
        <f t="shared" si="159"/>
        <v>0</v>
      </c>
      <c r="F527" s="92">
        <f t="shared" si="159"/>
        <v>0</v>
      </c>
      <c r="G527" s="92">
        <f t="shared" si="159"/>
        <v>0</v>
      </c>
      <c r="H527" s="92">
        <f t="shared" si="159"/>
        <v>0</v>
      </c>
      <c r="I527" s="92">
        <f t="shared" si="159"/>
        <v>0</v>
      </c>
      <c r="J527" s="92">
        <f t="shared" si="159"/>
        <v>0</v>
      </c>
      <c r="K527" s="92">
        <f t="shared" si="159"/>
        <v>0</v>
      </c>
      <c r="L527" s="92">
        <f t="shared" si="159"/>
        <v>0</v>
      </c>
      <c r="M527" s="92">
        <f t="shared" si="159"/>
        <v>0</v>
      </c>
      <c r="N527" s="92">
        <f t="shared" si="159"/>
        <v>0</v>
      </c>
      <c r="O527" s="92">
        <f t="shared" si="159"/>
        <v>0</v>
      </c>
      <c r="P527" s="92">
        <f t="shared" si="159"/>
        <v>0</v>
      </c>
      <c r="Q527" s="92">
        <f t="shared" si="159"/>
        <v>0</v>
      </c>
      <c r="R527" s="92">
        <f t="shared" si="159"/>
        <v>0</v>
      </c>
      <c r="S527" s="9">
        <f t="shared" ref="S527:S532" si="160">SUM(C527:R527)</f>
        <v>0</v>
      </c>
      <c r="T527" s="293"/>
      <c r="U527" s="293"/>
      <c r="V527" s="293"/>
      <c r="W527" s="293"/>
      <c r="X527" s="293"/>
      <c r="Y527" s="293"/>
    </row>
    <row r="528" spans="1:25" ht="12" hidden="1" customHeight="1">
      <c r="A528" s="352"/>
      <c r="B528" s="10" t="s">
        <v>178</v>
      </c>
      <c r="C528" s="93">
        <f t="shared" ref="C528:R528" si="161">SUM(C511,C513,C515,C520,C522,C524,C526)</f>
        <v>0</v>
      </c>
      <c r="D528" s="94">
        <f t="shared" si="161"/>
        <v>0</v>
      </c>
      <c r="E528" s="94">
        <f t="shared" si="161"/>
        <v>0</v>
      </c>
      <c r="F528" s="94">
        <f t="shared" si="161"/>
        <v>0</v>
      </c>
      <c r="G528" s="94">
        <f t="shared" si="161"/>
        <v>0</v>
      </c>
      <c r="H528" s="94">
        <f t="shared" si="161"/>
        <v>0</v>
      </c>
      <c r="I528" s="94">
        <f t="shared" si="161"/>
        <v>0</v>
      </c>
      <c r="J528" s="94">
        <f t="shared" si="161"/>
        <v>0</v>
      </c>
      <c r="K528" s="94">
        <f t="shared" si="161"/>
        <v>0</v>
      </c>
      <c r="L528" s="94">
        <f t="shared" si="161"/>
        <v>0</v>
      </c>
      <c r="M528" s="94">
        <f t="shared" si="161"/>
        <v>0</v>
      </c>
      <c r="N528" s="94">
        <f t="shared" si="161"/>
        <v>0</v>
      </c>
      <c r="O528" s="94">
        <f t="shared" si="161"/>
        <v>0</v>
      </c>
      <c r="P528" s="94">
        <f t="shared" si="161"/>
        <v>0</v>
      </c>
      <c r="Q528" s="94">
        <f t="shared" si="161"/>
        <v>0</v>
      </c>
      <c r="R528" s="94">
        <f t="shared" si="161"/>
        <v>0</v>
      </c>
      <c r="S528" s="11">
        <f t="shared" si="160"/>
        <v>0</v>
      </c>
      <c r="T528" s="293"/>
      <c r="U528" s="293"/>
      <c r="V528" s="293"/>
      <c r="W528" s="293"/>
      <c r="X528" s="293"/>
      <c r="Y528" s="293"/>
    </row>
    <row r="529" spans="1:25" ht="12" hidden="1" customHeight="1">
      <c r="A529" s="352"/>
      <c r="B529" s="65" t="s">
        <v>179</v>
      </c>
      <c r="C529" s="85">
        <f>SUM('Entering 1'!D751:D754)</f>
        <v>0</v>
      </c>
      <c r="D529" s="293">
        <f>SUM('Entering 1'!E751:E754)</f>
        <v>0</v>
      </c>
      <c r="E529" s="293">
        <f>SUM('Entering 1'!F751:F754)</f>
        <v>0</v>
      </c>
      <c r="F529" s="293">
        <f>SUM('Entering 1'!G751:G754)</f>
        <v>0</v>
      </c>
      <c r="G529" s="293">
        <f>SUM('Entering 1'!H751:H754)</f>
        <v>0</v>
      </c>
      <c r="H529" s="293">
        <f>SUM('Entering 1'!I751:I754)</f>
        <v>0</v>
      </c>
      <c r="I529" s="293">
        <f>SUM('Entering 1'!J751:J754)</f>
        <v>0</v>
      </c>
      <c r="J529" s="293">
        <f>SUM('Entering 1'!K751:K754)</f>
        <v>0</v>
      </c>
      <c r="K529" s="293">
        <f>SUM('Entering 1'!L751:L754)</f>
        <v>0</v>
      </c>
      <c r="L529" s="293">
        <f>SUM('Entering 1'!M751:M754)</f>
        <v>0</v>
      </c>
      <c r="M529" s="293">
        <f>SUM('Entering 1'!N751:N754)</f>
        <v>0</v>
      </c>
      <c r="N529" s="293">
        <f>SUM('Entering 1'!O751:O754)</f>
        <v>0</v>
      </c>
      <c r="O529" s="293">
        <f>SUM('Entering 1'!P751:P754)</f>
        <v>0</v>
      </c>
      <c r="P529" s="293">
        <f>SUM('Entering 1'!Q751:Q754)</f>
        <v>0</v>
      </c>
      <c r="Q529" s="293">
        <f>SUM('Entering 1'!R751:R754)</f>
        <v>0</v>
      </c>
      <c r="R529" s="293">
        <f>SUM('Entering 1'!S751:S754)</f>
        <v>0</v>
      </c>
      <c r="S529" s="73">
        <f t="shared" si="160"/>
        <v>0</v>
      </c>
      <c r="T529" s="293"/>
      <c r="U529" s="293"/>
      <c r="V529" s="293"/>
      <c r="W529" s="293"/>
      <c r="X529" s="293"/>
      <c r="Y529" s="293"/>
    </row>
    <row r="530" spans="1:25" ht="12" hidden="1" customHeight="1">
      <c r="A530" s="352"/>
      <c r="B530" s="65" t="s">
        <v>180</v>
      </c>
      <c r="C530" s="85">
        <f>('Entering 1'!D751)+('Entering 1'!D752*2)+('Entering 1'!D753*3)+('Entering 1'!D754*4)</f>
        <v>0</v>
      </c>
      <c r="D530" s="293">
        <f>('Entering 1'!E751)+('Entering 1'!E752*2)+('Entering 1'!E753*3)+('Entering 1'!E754*4)</f>
        <v>0</v>
      </c>
      <c r="E530" s="293">
        <f>('Entering 1'!F751)+('Entering 1'!F752*2)+('Entering 1'!F753*3)+('Entering 1'!F754*4)</f>
        <v>0</v>
      </c>
      <c r="F530" s="293">
        <f>('Entering 1'!G751)+('Entering 1'!G752*2)+('Entering 1'!G753*3)+('Entering 1'!G754*4)</f>
        <v>0</v>
      </c>
      <c r="G530" s="293">
        <f>('Entering 1'!H751)+('Entering 1'!H752*2)+('Entering 1'!H753*3)+('Entering 1'!H754*4)</f>
        <v>0</v>
      </c>
      <c r="H530" s="293">
        <f>('Entering 1'!I751)+('Entering 1'!I752*2)+('Entering 1'!I753*3)+('Entering 1'!I754*4)</f>
        <v>0</v>
      </c>
      <c r="I530" s="293">
        <f>('Entering 1'!J751)+('Entering 1'!J752*2)+('Entering 1'!J753*3)+('Entering 1'!J754*4)</f>
        <v>0</v>
      </c>
      <c r="J530" s="293">
        <f>('Entering 1'!K751)+('Entering 1'!K752*2)+('Entering 1'!K753*3)+('Entering 1'!K754*4)</f>
        <v>0</v>
      </c>
      <c r="K530" s="293">
        <f>('Entering 1'!L751)+('Entering 1'!L752*2)+('Entering 1'!L753*3)+('Entering 1'!L754*4)</f>
        <v>0</v>
      </c>
      <c r="L530" s="293">
        <f>('Entering 1'!M751)+('Entering 1'!M752*2)+('Entering 1'!M753*3)+('Entering 1'!M754*4)</f>
        <v>0</v>
      </c>
      <c r="M530" s="293">
        <f>('Entering 1'!N751)+('Entering 1'!N752*2)+('Entering 1'!N753*3)+('Entering 1'!N754*4)</f>
        <v>0</v>
      </c>
      <c r="N530" s="293">
        <f>('Entering 1'!O751)+('Entering 1'!O752*2)+('Entering 1'!O753*3)+('Entering 1'!O754*4)</f>
        <v>0</v>
      </c>
      <c r="O530" s="293">
        <f>('Entering 1'!P751)+('Entering 1'!P752*2)+('Entering 1'!P753*3)+('Entering 1'!P754*4)</f>
        <v>0</v>
      </c>
      <c r="P530" s="293">
        <f>('Entering 1'!Q751)+('Entering 1'!Q752*2)+('Entering 1'!Q753*3)+('Entering 1'!Q754*4)</f>
        <v>0</v>
      </c>
      <c r="Q530" s="293">
        <f>('Entering 1'!R751)+('Entering 1'!R752*2)+('Entering 1'!R753*3)+('Entering 1'!R754*4)</f>
        <v>0</v>
      </c>
      <c r="R530" s="293">
        <f>('Entering 1'!S751)+('Entering 1'!S752*2)+('Entering 1'!S753*3)+('Entering 1'!S754*4)</f>
        <v>0</v>
      </c>
      <c r="S530" s="73">
        <f t="shared" si="160"/>
        <v>0</v>
      </c>
      <c r="T530" s="293"/>
      <c r="U530" s="293"/>
      <c r="V530" s="293"/>
      <c r="W530" s="293"/>
      <c r="X530" s="293"/>
      <c r="Y530" s="293"/>
    </row>
    <row r="531" spans="1:25" ht="12" hidden="1" customHeight="1">
      <c r="A531" s="352"/>
      <c r="B531" s="86" t="s">
        <v>181</v>
      </c>
      <c r="C531" s="87">
        <f>SUM('Entering 1'!D759:D762)</f>
        <v>0</v>
      </c>
      <c r="D531" s="88">
        <f>SUM('Entering 1'!E759:E762)</f>
        <v>0</v>
      </c>
      <c r="E531" s="88">
        <f>SUM('Entering 1'!F759:F762)</f>
        <v>0</v>
      </c>
      <c r="F531" s="88">
        <f>SUM('Entering 1'!G759:G762)</f>
        <v>0</v>
      </c>
      <c r="G531" s="88">
        <f>SUM('Entering 1'!H759:H762)</f>
        <v>0</v>
      </c>
      <c r="H531" s="88">
        <f>SUM('Entering 1'!I759:I762)</f>
        <v>0</v>
      </c>
      <c r="I531" s="88">
        <f>SUM('Entering 1'!J759:J762)</f>
        <v>0</v>
      </c>
      <c r="J531" s="88">
        <f>SUM('Entering 1'!K759:K762)</f>
        <v>0</v>
      </c>
      <c r="K531" s="88">
        <f>SUM('Entering 1'!L759:L762)</f>
        <v>0</v>
      </c>
      <c r="L531" s="88">
        <f>SUM('Entering 1'!M759:M762)</f>
        <v>0</v>
      </c>
      <c r="M531" s="88">
        <f>SUM('Entering 1'!N759:N762)</f>
        <v>0</v>
      </c>
      <c r="N531" s="88">
        <f>SUM('Entering 1'!O759:O762)</f>
        <v>0</v>
      </c>
      <c r="O531" s="88">
        <f>SUM('Entering 1'!P759:P762)</f>
        <v>0</v>
      </c>
      <c r="P531" s="88">
        <f>SUM('Entering 1'!Q759:Q762)</f>
        <v>0</v>
      </c>
      <c r="Q531" s="88">
        <f>SUM('Entering 1'!R759:R762)</f>
        <v>0</v>
      </c>
      <c r="R531" s="88">
        <f>SUM('Entering 1'!S759:S762)</f>
        <v>0</v>
      </c>
      <c r="S531" s="75">
        <f t="shared" si="160"/>
        <v>0</v>
      </c>
      <c r="T531" s="293"/>
      <c r="U531" s="293"/>
      <c r="V531" s="293"/>
      <c r="W531" s="293"/>
      <c r="X531" s="293"/>
      <c r="Y531" s="293"/>
    </row>
    <row r="532" spans="1:25" ht="12" hidden="1" customHeight="1">
      <c r="A532" s="352"/>
      <c r="B532" s="86" t="s">
        <v>182</v>
      </c>
      <c r="C532" s="87">
        <f>('Entering 1'!D759)+('Entering 1'!D760*2)+('Entering 1'!D761*3)+('Entering 1'!D762*4)</f>
        <v>0</v>
      </c>
      <c r="D532" s="88">
        <f>('Entering 1'!E759)+('Entering 1'!E760*2)+('Entering 1'!E761*3)+('Entering 1'!E762*4)</f>
        <v>0</v>
      </c>
      <c r="E532" s="88">
        <f>('Entering 1'!F759)+('Entering 1'!F760*2)+('Entering 1'!F761*3)+('Entering 1'!F762*4)</f>
        <v>0</v>
      </c>
      <c r="F532" s="88">
        <f>('Entering 1'!G759)+('Entering 1'!G760*2)+('Entering 1'!G761*3)+('Entering 1'!G762*4)</f>
        <v>0</v>
      </c>
      <c r="G532" s="88">
        <f>('Entering 1'!H759)+('Entering 1'!H760*2)+('Entering 1'!H761*3)+('Entering 1'!H762*4)</f>
        <v>0</v>
      </c>
      <c r="H532" s="88">
        <f>('Entering 1'!I759)+('Entering 1'!I760*2)+('Entering 1'!I761*3)+('Entering 1'!I762*4)</f>
        <v>0</v>
      </c>
      <c r="I532" s="88">
        <f>('Entering 1'!J759)+('Entering 1'!J760*2)+('Entering 1'!J761*3)+('Entering 1'!J762*4)</f>
        <v>0</v>
      </c>
      <c r="J532" s="88">
        <f>('Entering 1'!K759)+('Entering 1'!K760*2)+('Entering 1'!K761*3)+('Entering 1'!K762*4)</f>
        <v>0</v>
      </c>
      <c r="K532" s="88">
        <f>('Entering 1'!L759)+('Entering 1'!L760*2)+('Entering 1'!L761*3)+('Entering 1'!L762*4)</f>
        <v>0</v>
      </c>
      <c r="L532" s="88">
        <f>('Entering 1'!M759)+('Entering 1'!M760*2)+('Entering 1'!M761*3)+('Entering 1'!M762*4)</f>
        <v>0</v>
      </c>
      <c r="M532" s="88">
        <f>('Entering 1'!N759)+('Entering 1'!N760*2)+('Entering 1'!N761*3)+('Entering 1'!N762*4)</f>
        <v>0</v>
      </c>
      <c r="N532" s="88">
        <f>('Entering 1'!O759)+('Entering 1'!O760*2)+('Entering 1'!O761*3)+('Entering 1'!O762*4)</f>
        <v>0</v>
      </c>
      <c r="O532" s="88">
        <f>('Entering 1'!P759)+('Entering 1'!P760*2)+('Entering 1'!P761*3)+('Entering 1'!P762*4)</f>
        <v>0</v>
      </c>
      <c r="P532" s="88">
        <f>('Entering 1'!Q759)+('Entering 1'!Q760*2)+('Entering 1'!Q761*3)+('Entering 1'!Q762*4)</f>
        <v>0</v>
      </c>
      <c r="Q532" s="88">
        <f>('Entering 1'!R759)+('Entering 1'!R760*2)+('Entering 1'!R761*3)+('Entering 1'!R762*4)</f>
        <v>0</v>
      </c>
      <c r="R532" s="88">
        <f>('Entering 1'!S759)+('Entering 1'!S760*2)+('Entering 1'!S761*3)+('Entering 1'!S762*4)</f>
        <v>0</v>
      </c>
      <c r="S532" s="75">
        <f t="shared" si="160"/>
        <v>0</v>
      </c>
      <c r="T532" s="293"/>
      <c r="U532" s="293"/>
      <c r="V532" s="293"/>
      <c r="W532" s="293"/>
      <c r="X532" s="293"/>
      <c r="Y532" s="293"/>
    </row>
    <row r="533" spans="1:25" ht="12" hidden="1" customHeight="1">
      <c r="A533" s="352"/>
      <c r="B533" s="65" t="s">
        <v>183</v>
      </c>
      <c r="C533" s="85"/>
      <c r="D533" s="293"/>
      <c r="E533" s="293"/>
      <c r="F533" s="293"/>
      <c r="G533" s="293"/>
      <c r="H533" s="293"/>
      <c r="I533" s="293"/>
      <c r="J533" s="293"/>
      <c r="K533" s="293"/>
      <c r="L533" s="293"/>
      <c r="M533" s="293"/>
      <c r="N533" s="293"/>
      <c r="O533" s="293"/>
      <c r="P533" s="293"/>
      <c r="Q533" s="293"/>
      <c r="R533" s="293"/>
      <c r="S533" s="73"/>
      <c r="T533" s="293"/>
      <c r="U533" s="293"/>
      <c r="V533" s="293"/>
      <c r="W533" s="293"/>
      <c r="X533" s="293"/>
      <c r="Y533" s="293"/>
    </row>
    <row r="534" spans="1:25" ht="12" hidden="1" customHeight="1">
      <c r="A534" s="352"/>
      <c r="B534" s="65" t="s">
        <v>184</v>
      </c>
      <c r="C534" s="85"/>
      <c r="D534" s="293"/>
      <c r="E534" s="293"/>
      <c r="F534" s="293"/>
      <c r="G534" s="293"/>
      <c r="H534" s="293"/>
      <c r="I534" s="293"/>
      <c r="J534" s="293"/>
      <c r="K534" s="293"/>
      <c r="L534" s="293"/>
      <c r="M534" s="293"/>
      <c r="N534" s="293"/>
      <c r="O534" s="293"/>
      <c r="P534" s="293"/>
      <c r="Q534" s="293"/>
      <c r="R534" s="293"/>
      <c r="S534" s="73"/>
      <c r="T534" s="293"/>
      <c r="U534" s="293"/>
      <c r="V534" s="293"/>
      <c r="W534" s="293"/>
      <c r="X534" s="293"/>
      <c r="Y534" s="293"/>
    </row>
    <row r="535" spans="1:25" ht="12" hidden="1" customHeight="1">
      <c r="A535" s="352"/>
      <c r="B535" s="8" t="s">
        <v>18</v>
      </c>
      <c r="C535" s="91">
        <f t="shared" ref="C535:R535" si="162">SUM(C529,C531,C533)</f>
        <v>0</v>
      </c>
      <c r="D535" s="92">
        <f t="shared" si="162"/>
        <v>0</v>
      </c>
      <c r="E535" s="92">
        <f t="shared" si="162"/>
        <v>0</v>
      </c>
      <c r="F535" s="92">
        <f t="shared" si="162"/>
        <v>0</v>
      </c>
      <c r="G535" s="92">
        <f t="shared" si="162"/>
        <v>0</v>
      </c>
      <c r="H535" s="92">
        <f t="shared" si="162"/>
        <v>0</v>
      </c>
      <c r="I535" s="92">
        <f t="shared" si="162"/>
        <v>0</v>
      </c>
      <c r="J535" s="92">
        <f t="shared" si="162"/>
        <v>0</v>
      </c>
      <c r="K535" s="92">
        <f t="shared" si="162"/>
        <v>0</v>
      </c>
      <c r="L535" s="92">
        <f t="shared" si="162"/>
        <v>0</v>
      </c>
      <c r="M535" s="92">
        <f t="shared" si="162"/>
        <v>0</v>
      </c>
      <c r="N535" s="92">
        <f t="shared" si="162"/>
        <v>0</v>
      </c>
      <c r="O535" s="92">
        <f t="shared" si="162"/>
        <v>0</v>
      </c>
      <c r="P535" s="92">
        <f t="shared" si="162"/>
        <v>0</v>
      </c>
      <c r="Q535" s="92">
        <f t="shared" si="162"/>
        <v>0</v>
      </c>
      <c r="R535" s="92">
        <f t="shared" si="162"/>
        <v>0</v>
      </c>
      <c r="S535" s="9">
        <f t="shared" ref="S535:S548" si="163">SUM(C535:R535)</f>
        <v>0</v>
      </c>
      <c r="T535" s="293"/>
      <c r="U535" s="293"/>
      <c r="V535" s="293"/>
      <c r="W535" s="293"/>
      <c r="X535" s="293"/>
      <c r="Y535" s="293"/>
    </row>
    <row r="536" spans="1:25" ht="12" hidden="1" customHeight="1">
      <c r="A536" s="352"/>
      <c r="B536" s="10" t="s">
        <v>185</v>
      </c>
      <c r="C536" s="93">
        <f t="shared" ref="C536:R536" si="164">SUM(C530,C532,C534)</f>
        <v>0</v>
      </c>
      <c r="D536" s="94">
        <f t="shared" si="164"/>
        <v>0</v>
      </c>
      <c r="E536" s="94">
        <f t="shared" si="164"/>
        <v>0</v>
      </c>
      <c r="F536" s="94">
        <f t="shared" si="164"/>
        <v>0</v>
      </c>
      <c r="G536" s="94">
        <f t="shared" si="164"/>
        <v>0</v>
      </c>
      <c r="H536" s="94">
        <f t="shared" si="164"/>
        <v>0</v>
      </c>
      <c r="I536" s="94">
        <f t="shared" si="164"/>
        <v>0</v>
      </c>
      <c r="J536" s="94">
        <f t="shared" si="164"/>
        <v>0</v>
      </c>
      <c r="K536" s="94">
        <f t="shared" si="164"/>
        <v>0</v>
      </c>
      <c r="L536" s="94">
        <f t="shared" si="164"/>
        <v>0</v>
      </c>
      <c r="M536" s="94">
        <f t="shared" si="164"/>
        <v>0</v>
      </c>
      <c r="N536" s="94">
        <f t="shared" si="164"/>
        <v>0</v>
      </c>
      <c r="O536" s="94">
        <f t="shared" si="164"/>
        <v>0</v>
      </c>
      <c r="P536" s="94">
        <f t="shared" si="164"/>
        <v>0</v>
      </c>
      <c r="Q536" s="94">
        <f t="shared" si="164"/>
        <v>0</v>
      </c>
      <c r="R536" s="94">
        <f t="shared" si="164"/>
        <v>0</v>
      </c>
      <c r="S536" s="11">
        <f t="shared" si="163"/>
        <v>0</v>
      </c>
      <c r="T536" s="293"/>
      <c r="U536" s="293"/>
      <c r="V536" s="293"/>
      <c r="W536" s="293"/>
      <c r="X536" s="293"/>
      <c r="Y536" s="293"/>
    </row>
    <row r="537" spans="1:25" ht="12" hidden="1" customHeight="1">
      <c r="A537" s="352"/>
      <c r="B537" s="8" t="s">
        <v>2</v>
      </c>
      <c r="C537" s="91">
        <f t="shared" ref="C537:R537" si="165">SUM(C527,C535)</f>
        <v>0</v>
      </c>
      <c r="D537" s="92">
        <f t="shared" si="165"/>
        <v>0</v>
      </c>
      <c r="E537" s="92">
        <f t="shared" si="165"/>
        <v>0</v>
      </c>
      <c r="F537" s="92">
        <f t="shared" si="165"/>
        <v>0</v>
      </c>
      <c r="G537" s="92">
        <f t="shared" si="165"/>
        <v>0</v>
      </c>
      <c r="H537" s="92">
        <f t="shared" si="165"/>
        <v>0</v>
      </c>
      <c r="I537" s="92">
        <f t="shared" si="165"/>
        <v>0</v>
      </c>
      <c r="J537" s="92">
        <f t="shared" si="165"/>
        <v>0</v>
      </c>
      <c r="K537" s="92">
        <f t="shared" si="165"/>
        <v>0</v>
      </c>
      <c r="L537" s="92">
        <f t="shared" si="165"/>
        <v>0</v>
      </c>
      <c r="M537" s="92">
        <f t="shared" si="165"/>
        <v>0</v>
      </c>
      <c r="N537" s="92">
        <f t="shared" si="165"/>
        <v>0</v>
      </c>
      <c r="O537" s="92">
        <f t="shared" si="165"/>
        <v>0</v>
      </c>
      <c r="P537" s="92">
        <f t="shared" si="165"/>
        <v>0</v>
      </c>
      <c r="Q537" s="92">
        <f t="shared" si="165"/>
        <v>0</v>
      </c>
      <c r="R537" s="92">
        <f t="shared" si="165"/>
        <v>0</v>
      </c>
      <c r="S537" s="9">
        <f t="shared" si="163"/>
        <v>0</v>
      </c>
      <c r="T537" s="293"/>
      <c r="U537" s="293"/>
      <c r="V537" s="293"/>
      <c r="W537" s="293"/>
      <c r="X537" s="293"/>
      <c r="Y537" s="293"/>
    </row>
    <row r="538" spans="1:25" ht="12" hidden="1" customHeight="1">
      <c r="A538" s="353"/>
      <c r="B538" s="10" t="s">
        <v>25</v>
      </c>
      <c r="C538" s="93">
        <f t="shared" ref="C538:R538" si="166">SUM(C528,C536)</f>
        <v>0</v>
      </c>
      <c r="D538" s="94">
        <f t="shared" si="166"/>
        <v>0</v>
      </c>
      <c r="E538" s="94">
        <f t="shared" si="166"/>
        <v>0</v>
      </c>
      <c r="F538" s="94">
        <f t="shared" si="166"/>
        <v>0</v>
      </c>
      <c r="G538" s="94">
        <f t="shared" si="166"/>
        <v>0</v>
      </c>
      <c r="H538" s="94">
        <f t="shared" si="166"/>
        <v>0</v>
      </c>
      <c r="I538" s="94">
        <f t="shared" si="166"/>
        <v>0</v>
      </c>
      <c r="J538" s="94">
        <f t="shared" si="166"/>
        <v>0</v>
      </c>
      <c r="K538" s="94">
        <f t="shared" si="166"/>
        <v>0</v>
      </c>
      <c r="L538" s="94">
        <f t="shared" si="166"/>
        <v>0</v>
      </c>
      <c r="M538" s="94">
        <f t="shared" si="166"/>
        <v>0</v>
      </c>
      <c r="N538" s="94">
        <f t="shared" si="166"/>
        <v>0</v>
      </c>
      <c r="O538" s="94">
        <f t="shared" si="166"/>
        <v>0</v>
      </c>
      <c r="P538" s="94">
        <f t="shared" si="166"/>
        <v>0</v>
      </c>
      <c r="Q538" s="94">
        <f t="shared" si="166"/>
        <v>0</v>
      </c>
      <c r="R538" s="94">
        <f t="shared" si="166"/>
        <v>0</v>
      </c>
      <c r="S538" s="11">
        <f t="shared" si="163"/>
        <v>0</v>
      </c>
      <c r="T538" s="293"/>
      <c r="U538" s="293"/>
      <c r="V538" s="293"/>
      <c r="W538" s="293"/>
      <c r="X538" s="293"/>
      <c r="Y538" s="293"/>
    </row>
    <row r="539" spans="1:25" ht="12" customHeight="1">
      <c r="A539" s="351" t="s">
        <v>206</v>
      </c>
      <c r="B539" s="65" t="s">
        <v>191</v>
      </c>
      <c r="C539" s="96">
        <f>'PMD Breakdown Entering'!C186</f>
        <v>0</v>
      </c>
      <c r="D539" s="69">
        <f>'PMD Breakdown Entering'!D186</f>
        <v>0</v>
      </c>
      <c r="E539" s="69">
        <f>'PMD Breakdown Entering'!E186</f>
        <v>0</v>
      </c>
      <c r="F539" s="69">
        <f>'PMD Breakdown Entering'!F186</f>
        <v>0</v>
      </c>
      <c r="G539" s="69">
        <f>'PMD Breakdown Entering'!G186</f>
        <v>0</v>
      </c>
      <c r="H539" s="69">
        <f>'PMD Breakdown Entering'!H186</f>
        <v>0</v>
      </c>
      <c r="I539" s="69">
        <f>'PMD Breakdown Entering'!I186</f>
        <v>0</v>
      </c>
      <c r="J539" s="69">
        <f>'PMD Breakdown Entering'!J186</f>
        <v>0</v>
      </c>
      <c r="K539" s="69">
        <f>'PMD Breakdown Entering'!K186</f>
        <v>0</v>
      </c>
      <c r="L539" s="69">
        <f>'PMD Breakdown Entering'!L186</f>
        <v>0</v>
      </c>
      <c r="M539" s="69">
        <f>'PMD Breakdown Entering'!M186</f>
        <v>0</v>
      </c>
      <c r="N539" s="69">
        <f>'PMD Breakdown Entering'!N186</f>
        <v>0</v>
      </c>
      <c r="O539" s="69">
        <f>'PMD Breakdown Entering'!O186</f>
        <v>0</v>
      </c>
      <c r="P539" s="69">
        <f>'PMD Breakdown Entering'!P186</f>
        <v>0</v>
      </c>
      <c r="Q539" s="69">
        <f>'PMD Breakdown Entering'!Q186</f>
        <v>0</v>
      </c>
      <c r="R539" s="69">
        <f>'PMD Breakdown Entering'!R186</f>
        <v>0</v>
      </c>
      <c r="S539" s="73">
        <f t="shared" si="163"/>
        <v>0</v>
      </c>
      <c r="T539" s="293"/>
      <c r="U539" s="293"/>
      <c r="V539" s="293"/>
      <c r="W539" s="293"/>
      <c r="X539" s="293"/>
      <c r="Y539" s="293"/>
    </row>
    <row r="540" spans="1:25" ht="12" customHeight="1">
      <c r="A540" s="352"/>
      <c r="B540" s="86" t="s">
        <v>165</v>
      </c>
      <c r="C540" s="87">
        <f>SUM('Entering 1'!D771:D772)</f>
        <v>0</v>
      </c>
      <c r="D540" s="88">
        <f>SUM('Entering 1'!E771:E772)</f>
        <v>0</v>
      </c>
      <c r="E540" s="88">
        <f>SUM('Entering 1'!F771:F772)</f>
        <v>0</v>
      </c>
      <c r="F540" s="88">
        <f>SUM('Entering 1'!G771:G772)</f>
        <v>0</v>
      </c>
      <c r="G540" s="88">
        <f>SUM('Entering 1'!H771:H772)</f>
        <v>0</v>
      </c>
      <c r="H540" s="88">
        <f>SUM('Entering 1'!I771:I772)</f>
        <v>0</v>
      </c>
      <c r="I540" s="88">
        <f>SUM('Entering 1'!J771:J772)</f>
        <v>0</v>
      </c>
      <c r="J540" s="88">
        <f>SUM('Entering 1'!K771:K772)</f>
        <v>0</v>
      </c>
      <c r="K540" s="88">
        <f>SUM('Entering 1'!L771:L772)</f>
        <v>0</v>
      </c>
      <c r="L540" s="88">
        <f>SUM('Entering 1'!M771:M772)</f>
        <v>0</v>
      </c>
      <c r="M540" s="88">
        <f>SUM('Entering 1'!N771:N772)</f>
        <v>0</v>
      </c>
      <c r="N540" s="88">
        <f>SUM('Entering 1'!O771:O772)</f>
        <v>0</v>
      </c>
      <c r="O540" s="88">
        <f>SUM('Entering 1'!P771:P772)</f>
        <v>0</v>
      </c>
      <c r="P540" s="88">
        <f>SUM('Entering 1'!Q771:Q772)</f>
        <v>0</v>
      </c>
      <c r="Q540" s="88">
        <f>SUM('Entering 1'!R771:R772)</f>
        <v>0</v>
      </c>
      <c r="R540" s="88">
        <f>SUM('Entering 1'!S771:S772)</f>
        <v>0</v>
      </c>
      <c r="S540" s="75">
        <f t="shared" si="163"/>
        <v>0</v>
      </c>
      <c r="T540" s="293"/>
      <c r="U540" s="293"/>
      <c r="V540" s="293"/>
      <c r="W540" s="293"/>
      <c r="X540" s="293"/>
      <c r="Y540" s="293"/>
    </row>
    <row r="541" spans="1:25" ht="12" customHeight="1">
      <c r="A541" s="352"/>
      <c r="B541" s="86" t="s">
        <v>166</v>
      </c>
      <c r="C541" s="87">
        <f>('Entering 1'!D771)+('Entering 1'!D772*2)</f>
        <v>0</v>
      </c>
      <c r="D541" s="88">
        <f>('Entering 1'!E771)+('Entering 1'!E772*2)</f>
        <v>0</v>
      </c>
      <c r="E541" s="88">
        <f>('Entering 1'!F771)+('Entering 1'!F772*2)</f>
        <v>0</v>
      </c>
      <c r="F541" s="88">
        <f>('Entering 1'!G771)+('Entering 1'!G772*2)</f>
        <v>0</v>
      </c>
      <c r="G541" s="88">
        <f>('Entering 1'!H771)+('Entering 1'!H772*2)</f>
        <v>0</v>
      </c>
      <c r="H541" s="88">
        <f>('Entering 1'!I771)+('Entering 1'!I772*2)</f>
        <v>0</v>
      </c>
      <c r="I541" s="88">
        <f>('Entering 1'!J771)+('Entering 1'!J772*2)</f>
        <v>0</v>
      </c>
      <c r="J541" s="88">
        <f>('Entering 1'!K771)+('Entering 1'!K772*2)</f>
        <v>0</v>
      </c>
      <c r="K541" s="88">
        <f>('Entering 1'!L771)+('Entering 1'!L772*2)</f>
        <v>0</v>
      </c>
      <c r="L541" s="88">
        <f>('Entering 1'!M771)+('Entering 1'!M772*2)</f>
        <v>0</v>
      </c>
      <c r="M541" s="88">
        <f>('Entering 1'!N771)+('Entering 1'!N772*2)</f>
        <v>0</v>
      </c>
      <c r="N541" s="88">
        <f>('Entering 1'!O771)+('Entering 1'!O772*2)</f>
        <v>0</v>
      </c>
      <c r="O541" s="88">
        <f>('Entering 1'!P771)+('Entering 1'!P772*2)</f>
        <v>0</v>
      </c>
      <c r="P541" s="88">
        <f>('Entering 1'!Q771)+('Entering 1'!Q772*2)</f>
        <v>0</v>
      </c>
      <c r="Q541" s="88">
        <f>('Entering 1'!R771)+('Entering 1'!R772*2)</f>
        <v>0</v>
      </c>
      <c r="R541" s="88">
        <f>('Entering 1'!S771)+('Entering 1'!S772*2)</f>
        <v>0</v>
      </c>
      <c r="S541" s="75">
        <f t="shared" si="163"/>
        <v>0</v>
      </c>
      <c r="T541" s="293"/>
      <c r="U541" s="293"/>
      <c r="V541" s="293"/>
      <c r="W541" s="293"/>
      <c r="X541" s="293"/>
      <c r="Y541" s="293"/>
    </row>
    <row r="542" spans="1:25" ht="12" customHeight="1">
      <c r="A542" s="352"/>
      <c r="B542" s="65" t="s">
        <v>167</v>
      </c>
      <c r="C542" s="85">
        <f>SUM('Entering 1'!D773:D774)</f>
        <v>0</v>
      </c>
      <c r="D542" s="293">
        <f>SUM('Entering 1'!E773:E774)</f>
        <v>0</v>
      </c>
      <c r="E542" s="293">
        <f>SUM('Entering 1'!F773:F774)</f>
        <v>0</v>
      </c>
      <c r="F542" s="293">
        <f>SUM('Entering 1'!G773:G774)</f>
        <v>0</v>
      </c>
      <c r="G542" s="293">
        <f>SUM('Entering 1'!H773:H774)</f>
        <v>0</v>
      </c>
      <c r="H542" s="293">
        <f>SUM('Entering 1'!I773:I774)</f>
        <v>0</v>
      </c>
      <c r="I542" s="293">
        <f>SUM('Entering 1'!J773:J774)</f>
        <v>0</v>
      </c>
      <c r="J542" s="293">
        <f>SUM('Entering 1'!K773:K774)</f>
        <v>0</v>
      </c>
      <c r="K542" s="293">
        <f>SUM('Entering 1'!L773:L774)</f>
        <v>0</v>
      </c>
      <c r="L542" s="293">
        <f>SUM('Entering 1'!M773:M774)</f>
        <v>0</v>
      </c>
      <c r="M542" s="293">
        <f>SUM('Entering 1'!N773:N774)</f>
        <v>0</v>
      </c>
      <c r="N542" s="293">
        <f>SUM('Entering 1'!O773:O774)</f>
        <v>0</v>
      </c>
      <c r="O542" s="293">
        <f>SUM('Entering 1'!P773:P774)</f>
        <v>0</v>
      </c>
      <c r="P542" s="293">
        <f>SUM('Entering 1'!Q773:Q774)</f>
        <v>0</v>
      </c>
      <c r="Q542" s="293">
        <f>SUM('Entering 1'!R773:R774)</f>
        <v>0</v>
      </c>
      <c r="R542" s="293">
        <f>SUM('Entering 1'!S773:S774)</f>
        <v>0</v>
      </c>
      <c r="S542" s="73">
        <f t="shared" si="163"/>
        <v>0</v>
      </c>
      <c r="T542" s="293"/>
      <c r="U542" s="293"/>
      <c r="V542" s="293"/>
      <c r="W542" s="293"/>
      <c r="X542" s="293"/>
      <c r="Y542" s="293"/>
    </row>
    <row r="543" spans="1:25" ht="12" customHeight="1">
      <c r="A543" s="352"/>
      <c r="B543" s="65" t="s">
        <v>168</v>
      </c>
      <c r="C543" s="85">
        <f>('Entering 1'!D773)+('Entering 1'!D774*2)</f>
        <v>0</v>
      </c>
      <c r="D543" s="293">
        <f>('Entering 1'!E773)+('Entering 1'!E774*2)</f>
        <v>0</v>
      </c>
      <c r="E543" s="293">
        <f>('Entering 1'!F773)+('Entering 1'!F774*2)</f>
        <v>0</v>
      </c>
      <c r="F543" s="293">
        <f>('Entering 1'!G773)+('Entering 1'!G774*2)</f>
        <v>0</v>
      </c>
      <c r="G543" s="293">
        <f>('Entering 1'!H773)+('Entering 1'!H774*2)</f>
        <v>0</v>
      </c>
      <c r="H543" s="293">
        <f>('Entering 1'!I773)+('Entering 1'!I774*2)</f>
        <v>0</v>
      </c>
      <c r="I543" s="293">
        <f>('Entering 1'!J773)+('Entering 1'!J774*2)</f>
        <v>0</v>
      </c>
      <c r="J543" s="293">
        <f>('Entering 1'!K773)+('Entering 1'!K774*2)</f>
        <v>0</v>
      </c>
      <c r="K543" s="293">
        <f>('Entering 1'!L773)+('Entering 1'!L774*2)</f>
        <v>0</v>
      </c>
      <c r="L543" s="293">
        <f>('Entering 1'!M773)+('Entering 1'!M774*2)</f>
        <v>0</v>
      </c>
      <c r="M543" s="293">
        <f>('Entering 1'!N773)+('Entering 1'!N774*2)</f>
        <v>0</v>
      </c>
      <c r="N543" s="293">
        <f>('Entering 1'!O773)+('Entering 1'!O774*2)</f>
        <v>0</v>
      </c>
      <c r="O543" s="293">
        <f>('Entering 1'!P773)+('Entering 1'!P774*2)</f>
        <v>0</v>
      </c>
      <c r="P543" s="293">
        <f>('Entering 1'!Q773)+('Entering 1'!Q774*2)</f>
        <v>0</v>
      </c>
      <c r="Q543" s="293">
        <f>('Entering 1'!R773)+('Entering 1'!R774*2)</f>
        <v>0</v>
      </c>
      <c r="R543" s="293">
        <f>('Entering 1'!S773)+('Entering 1'!S774*2)</f>
        <v>0</v>
      </c>
      <c r="S543" s="73">
        <f t="shared" si="163"/>
        <v>0</v>
      </c>
      <c r="T543" s="293"/>
      <c r="U543" s="293"/>
      <c r="V543" s="293"/>
      <c r="W543" s="293"/>
      <c r="X543" s="293"/>
      <c r="Y543" s="293"/>
    </row>
    <row r="544" spans="1:25" ht="12" customHeight="1">
      <c r="A544" s="352"/>
      <c r="B544" s="86" t="s">
        <v>7</v>
      </c>
      <c r="C544" s="87">
        <f>'Entering 1'!D775</f>
        <v>3</v>
      </c>
      <c r="D544" s="88">
        <f>'Entering 1'!E775</f>
        <v>16</v>
      </c>
      <c r="E544" s="88">
        <f>'Entering 1'!F775</f>
        <v>6</v>
      </c>
      <c r="F544" s="88">
        <f>'Entering 1'!G775</f>
        <v>6</v>
      </c>
      <c r="G544" s="88">
        <f>'Entering 1'!H775</f>
        <v>1</v>
      </c>
      <c r="H544" s="88">
        <f>'Entering 1'!I775</f>
        <v>1</v>
      </c>
      <c r="I544" s="88">
        <f>'Entering 1'!J775</f>
        <v>3</v>
      </c>
      <c r="J544" s="88">
        <f>'Entering 1'!K775</f>
        <v>5</v>
      </c>
      <c r="K544" s="88">
        <f>'Entering 1'!L775</f>
        <v>0</v>
      </c>
      <c r="L544" s="88">
        <f>'Entering 1'!M775</f>
        <v>0</v>
      </c>
      <c r="M544" s="88">
        <f>'Entering 1'!N775</f>
        <v>1</v>
      </c>
      <c r="N544" s="88">
        <f>'Entering 1'!O775</f>
        <v>0</v>
      </c>
      <c r="O544" s="88">
        <f>'Entering 1'!P775</f>
        <v>0</v>
      </c>
      <c r="P544" s="88">
        <f>'Entering 1'!Q775</f>
        <v>0</v>
      </c>
      <c r="Q544" s="88">
        <f>'Entering 1'!R775</f>
        <v>0</v>
      </c>
      <c r="R544" s="88">
        <f>'Entering 1'!S775</f>
        <v>0</v>
      </c>
      <c r="S544" s="75">
        <f t="shared" si="163"/>
        <v>42</v>
      </c>
      <c r="T544" s="293"/>
      <c r="U544" s="293"/>
      <c r="V544" s="293"/>
      <c r="W544" s="293"/>
      <c r="X544" s="293"/>
      <c r="Y544" s="293"/>
    </row>
    <row r="545" spans="1:25" ht="12" customHeight="1">
      <c r="A545" s="352"/>
      <c r="B545" s="86" t="s">
        <v>169</v>
      </c>
      <c r="C545" s="87">
        <f>'Carpool Breakdown Entering'!C425</f>
        <v>0</v>
      </c>
      <c r="D545" s="88">
        <f>'Carpool Breakdown Entering'!D425</f>
        <v>0</v>
      </c>
      <c r="E545" s="88">
        <f>'Carpool Breakdown Entering'!E425</f>
        <v>3</v>
      </c>
      <c r="F545" s="88">
        <f>'Carpool Breakdown Entering'!F425</f>
        <v>1</v>
      </c>
      <c r="G545" s="88">
        <f>'Carpool Breakdown Entering'!G425</f>
        <v>0</v>
      </c>
      <c r="H545" s="88">
        <f>'Carpool Breakdown Entering'!H425</f>
        <v>2</v>
      </c>
      <c r="I545" s="88">
        <f>'Carpool Breakdown Entering'!I425</f>
        <v>0</v>
      </c>
      <c r="J545" s="88">
        <f>'Carpool Breakdown Entering'!J425</f>
        <v>0</v>
      </c>
      <c r="K545" s="88">
        <f>'Carpool Breakdown Entering'!K425</f>
        <v>0</v>
      </c>
      <c r="L545" s="88">
        <f>'Carpool Breakdown Entering'!L425</f>
        <v>0</v>
      </c>
      <c r="M545" s="88">
        <f>'Carpool Breakdown Entering'!M425</f>
        <v>0</v>
      </c>
      <c r="N545" s="88">
        <f>'Carpool Breakdown Entering'!N425</f>
        <v>0</v>
      </c>
      <c r="O545" s="88">
        <f>'Carpool Breakdown Entering'!O425</f>
        <v>2</v>
      </c>
      <c r="P545" s="88">
        <f>'Carpool Breakdown Entering'!P425</f>
        <v>0</v>
      </c>
      <c r="Q545" s="88">
        <f>'Carpool Breakdown Entering'!Q425</f>
        <v>0</v>
      </c>
      <c r="R545" s="88">
        <f>'Carpool Breakdown Entering'!R425</f>
        <v>0</v>
      </c>
      <c r="S545" s="75">
        <f t="shared" si="163"/>
        <v>8</v>
      </c>
      <c r="T545" s="293"/>
      <c r="U545" s="293"/>
      <c r="V545" s="293"/>
      <c r="W545" s="293"/>
      <c r="X545" s="293"/>
      <c r="Y545" s="293"/>
    </row>
    <row r="546" spans="1:25" ht="12" customHeight="1">
      <c r="A546" s="352"/>
      <c r="B546" s="86" t="s">
        <v>35</v>
      </c>
      <c r="C546" s="87">
        <f>'Carpool Breakdown Entering'!C426</f>
        <v>0</v>
      </c>
      <c r="D546" s="88">
        <f>'Carpool Breakdown Entering'!D426</f>
        <v>0</v>
      </c>
      <c r="E546" s="88">
        <f>'Carpool Breakdown Entering'!E426</f>
        <v>6</v>
      </c>
      <c r="F546" s="88">
        <f>'Carpool Breakdown Entering'!F426</f>
        <v>2</v>
      </c>
      <c r="G546" s="88">
        <f>'Carpool Breakdown Entering'!G426</f>
        <v>0</v>
      </c>
      <c r="H546" s="88">
        <f>'Carpool Breakdown Entering'!H426</f>
        <v>4</v>
      </c>
      <c r="I546" s="88">
        <f>'Carpool Breakdown Entering'!I426</f>
        <v>0</v>
      </c>
      <c r="J546" s="88">
        <f>'Carpool Breakdown Entering'!J426</f>
        <v>0</v>
      </c>
      <c r="K546" s="88">
        <f>'Carpool Breakdown Entering'!K426</f>
        <v>0</v>
      </c>
      <c r="L546" s="88">
        <f>'Carpool Breakdown Entering'!L426</f>
        <v>0</v>
      </c>
      <c r="M546" s="88">
        <f>'Carpool Breakdown Entering'!M426</f>
        <v>0</v>
      </c>
      <c r="N546" s="88">
        <f>'Carpool Breakdown Entering'!N426</f>
        <v>0</v>
      </c>
      <c r="O546" s="88">
        <f>'Carpool Breakdown Entering'!O426</f>
        <v>4</v>
      </c>
      <c r="P546" s="88">
        <f>'Carpool Breakdown Entering'!P426</f>
        <v>0</v>
      </c>
      <c r="Q546" s="88">
        <f>'Carpool Breakdown Entering'!Q426</f>
        <v>0</v>
      </c>
      <c r="R546" s="88">
        <f>'Carpool Breakdown Entering'!R426</f>
        <v>0</v>
      </c>
      <c r="S546" s="75">
        <f t="shared" si="163"/>
        <v>16</v>
      </c>
      <c r="T546" s="293"/>
      <c r="U546" s="293"/>
      <c r="V546" s="293"/>
      <c r="W546" s="293"/>
      <c r="X546" s="293"/>
      <c r="Y546" s="293"/>
    </row>
    <row r="547" spans="1:25" ht="12" customHeight="1">
      <c r="A547" s="352"/>
      <c r="B547" s="86" t="s">
        <v>170</v>
      </c>
      <c r="C547" s="87">
        <f t="shared" ref="C547:R547" si="167">SUM(C544:C545)</f>
        <v>3</v>
      </c>
      <c r="D547" s="88">
        <f t="shared" si="167"/>
        <v>16</v>
      </c>
      <c r="E547" s="88">
        <f t="shared" si="167"/>
        <v>9</v>
      </c>
      <c r="F547" s="88">
        <f t="shared" si="167"/>
        <v>7</v>
      </c>
      <c r="G547" s="88">
        <f t="shared" si="167"/>
        <v>1</v>
      </c>
      <c r="H547" s="88">
        <f t="shared" si="167"/>
        <v>3</v>
      </c>
      <c r="I547" s="88">
        <f t="shared" si="167"/>
        <v>3</v>
      </c>
      <c r="J547" s="88">
        <f t="shared" si="167"/>
        <v>5</v>
      </c>
      <c r="K547" s="88">
        <f t="shared" si="167"/>
        <v>0</v>
      </c>
      <c r="L547" s="88">
        <f t="shared" si="167"/>
        <v>0</v>
      </c>
      <c r="M547" s="88">
        <f t="shared" si="167"/>
        <v>1</v>
      </c>
      <c r="N547" s="88">
        <f t="shared" si="167"/>
        <v>0</v>
      </c>
      <c r="O547" s="88">
        <f t="shared" si="167"/>
        <v>2</v>
      </c>
      <c r="P547" s="88">
        <f t="shared" si="167"/>
        <v>0</v>
      </c>
      <c r="Q547" s="88">
        <f t="shared" si="167"/>
        <v>0</v>
      </c>
      <c r="R547" s="88">
        <f t="shared" si="167"/>
        <v>0</v>
      </c>
      <c r="S547" s="75">
        <f t="shared" si="163"/>
        <v>50</v>
      </c>
      <c r="T547" s="293"/>
      <c r="U547" s="293"/>
      <c r="V547" s="293"/>
      <c r="W547" s="293"/>
      <c r="X547" s="293"/>
      <c r="Y547" s="293"/>
    </row>
    <row r="548" spans="1:25" ht="12" customHeight="1">
      <c r="A548" s="352"/>
      <c r="B548" s="86" t="s">
        <v>171</v>
      </c>
      <c r="C548" s="87">
        <f t="shared" ref="C548:R548" si="168">SUM(C544,C546)</f>
        <v>3</v>
      </c>
      <c r="D548" s="88">
        <f t="shared" si="168"/>
        <v>16</v>
      </c>
      <c r="E548" s="88">
        <f t="shared" si="168"/>
        <v>12</v>
      </c>
      <c r="F548" s="88">
        <f t="shared" si="168"/>
        <v>8</v>
      </c>
      <c r="G548" s="88">
        <f t="shared" si="168"/>
        <v>1</v>
      </c>
      <c r="H548" s="88">
        <f t="shared" si="168"/>
        <v>5</v>
      </c>
      <c r="I548" s="88">
        <f t="shared" si="168"/>
        <v>3</v>
      </c>
      <c r="J548" s="88">
        <f t="shared" si="168"/>
        <v>5</v>
      </c>
      <c r="K548" s="88">
        <f t="shared" si="168"/>
        <v>0</v>
      </c>
      <c r="L548" s="88">
        <f t="shared" si="168"/>
        <v>0</v>
      </c>
      <c r="M548" s="88">
        <f t="shared" si="168"/>
        <v>1</v>
      </c>
      <c r="N548" s="88">
        <f t="shared" si="168"/>
        <v>0</v>
      </c>
      <c r="O548" s="88">
        <f t="shared" si="168"/>
        <v>4</v>
      </c>
      <c r="P548" s="88">
        <f t="shared" si="168"/>
        <v>0</v>
      </c>
      <c r="Q548" s="88">
        <f t="shared" si="168"/>
        <v>0</v>
      </c>
      <c r="R548" s="88">
        <f t="shared" si="168"/>
        <v>0</v>
      </c>
      <c r="S548" s="75">
        <f t="shared" si="163"/>
        <v>58</v>
      </c>
      <c r="T548" s="293"/>
      <c r="U548" s="293"/>
      <c r="V548" s="293"/>
      <c r="W548" s="293"/>
      <c r="X548" s="293"/>
      <c r="Y548" s="293"/>
    </row>
    <row r="549" spans="1:25" ht="12" customHeight="1">
      <c r="A549" s="352"/>
      <c r="B549" s="65" t="s">
        <v>172</v>
      </c>
      <c r="C549" s="85"/>
      <c r="D549" s="293"/>
      <c r="E549" s="293"/>
      <c r="F549" s="293"/>
      <c r="G549" s="293"/>
      <c r="H549" s="293"/>
      <c r="I549" s="293"/>
      <c r="J549" s="293"/>
      <c r="K549" s="293"/>
      <c r="L549" s="293"/>
      <c r="M549" s="293"/>
      <c r="N549" s="293"/>
      <c r="O549" s="293"/>
      <c r="P549" s="293"/>
      <c r="Q549" s="293"/>
      <c r="R549" s="293"/>
      <c r="S549" s="73"/>
      <c r="T549" s="293"/>
      <c r="U549" s="293"/>
      <c r="V549" s="293"/>
      <c r="W549" s="293"/>
      <c r="X549" s="293"/>
      <c r="Y549" s="293"/>
    </row>
    <row r="550" spans="1:25" ht="12" customHeight="1">
      <c r="A550" s="352"/>
      <c r="B550" s="65" t="s">
        <v>173</v>
      </c>
      <c r="C550" s="85"/>
      <c r="D550" s="293"/>
      <c r="E550" s="293"/>
      <c r="F550" s="293"/>
      <c r="G550" s="293"/>
      <c r="H550" s="293"/>
      <c r="I550" s="293"/>
      <c r="J550" s="293"/>
      <c r="K550" s="293"/>
      <c r="L550" s="293"/>
      <c r="M550" s="293"/>
      <c r="N550" s="293"/>
      <c r="O550" s="293"/>
      <c r="P550" s="293"/>
      <c r="Q550" s="293"/>
      <c r="R550" s="293"/>
      <c r="S550" s="73"/>
      <c r="T550" s="293"/>
      <c r="U550" s="293"/>
      <c r="V550" s="293"/>
      <c r="W550" s="293"/>
      <c r="X550" s="293"/>
      <c r="Y550" s="293"/>
    </row>
    <row r="551" spans="1:25" ht="12" customHeight="1">
      <c r="A551" s="352"/>
      <c r="B551" s="86" t="s">
        <v>174</v>
      </c>
      <c r="C551" s="87"/>
      <c r="D551" s="88"/>
      <c r="E551" s="88"/>
      <c r="F551" s="88"/>
      <c r="G551" s="88"/>
      <c r="H551" s="88"/>
      <c r="I551" s="88"/>
      <c r="J551" s="88"/>
      <c r="K551" s="88"/>
      <c r="L551" s="88"/>
      <c r="M551" s="88"/>
      <c r="N551" s="88"/>
      <c r="O551" s="88"/>
      <c r="P551" s="88"/>
      <c r="Q551" s="88"/>
      <c r="R551" s="88"/>
      <c r="S551" s="75"/>
      <c r="T551" s="293"/>
      <c r="U551" s="293"/>
      <c r="V551" s="293"/>
      <c r="W551" s="293"/>
      <c r="X551" s="293"/>
      <c r="Y551" s="293"/>
    </row>
    <row r="552" spans="1:25" ht="12" customHeight="1">
      <c r="A552" s="352"/>
      <c r="B552" s="86" t="s">
        <v>175</v>
      </c>
      <c r="C552" s="87"/>
      <c r="D552" s="88"/>
      <c r="E552" s="88"/>
      <c r="F552" s="88"/>
      <c r="G552" s="88"/>
      <c r="H552" s="88"/>
      <c r="I552" s="88"/>
      <c r="J552" s="88"/>
      <c r="K552" s="88"/>
      <c r="L552" s="88"/>
      <c r="M552" s="88"/>
      <c r="N552" s="88"/>
      <c r="O552" s="88"/>
      <c r="P552" s="88"/>
      <c r="Q552" s="88"/>
      <c r="R552" s="88"/>
      <c r="S552" s="75"/>
      <c r="T552" s="293"/>
      <c r="U552" s="293"/>
      <c r="V552" s="293"/>
      <c r="W552" s="293"/>
      <c r="X552" s="293"/>
      <c r="Y552" s="293"/>
    </row>
    <row r="553" spans="1:25" ht="12" customHeight="1">
      <c r="A553" s="352"/>
      <c r="B553" s="65" t="s">
        <v>176</v>
      </c>
      <c r="C553" s="85"/>
      <c r="D553" s="293"/>
      <c r="E553" s="293"/>
      <c r="F553" s="293"/>
      <c r="G553" s="293"/>
      <c r="H553" s="293"/>
      <c r="I553" s="293"/>
      <c r="J553" s="293"/>
      <c r="K553" s="293"/>
      <c r="L553" s="293"/>
      <c r="M553" s="293"/>
      <c r="N553" s="293"/>
      <c r="O553" s="293"/>
      <c r="P553" s="293"/>
      <c r="Q553" s="293"/>
      <c r="R553" s="293"/>
      <c r="S553" s="73"/>
      <c r="T553" s="293"/>
      <c r="U553" s="293"/>
      <c r="V553" s="293"/>
      <c r="W553" s="293"/>
      <c r="X553" s="293"/>
      <c r="Y553" s="293"/>
    </row>
    <row r="554" spans="1:25" ht="12" customHeight="1">
      <c r="A554" s="352"/>
      <c r="B554" s="65" t="s">
        <v>177</v>
      </c>
      <c r="C554" s="85"/>
      <c r="D554" s="293"/>
      <c r="E554" s="293"/>
      <c r="F554" s="293"/>
      <c r="G554" s="293"/>
      <c r="H554" s="293"/>
      <c r="I554" s="293"/>
      <c r="J554" s="293"/>
      <c r="K554" s="293"/>
      <c r="L554" s="293"/>
      <c r="M554" s="293"/>
      <c r="N554" s="293"/>
      <c r="O554" s="293"/>
      <c r="P554" s="293"/>
      <c r="Q554" s="293"/>
      <c r="R554" s="293"/>
      <c r="S554" s="73"/>
      <c r="T554" s="293"/>
      <c r="U554" s="293"/>
      <c r="V554" s="293"/>
      <c r="W554" s="293"/>
      <c r="X554" s="293"/>
      <c r="Y554" s="293"/>
    </row>
    <row r="555" spans="1:25" ht="12" customHeight="1">
      <c r="A555" s="352"/>
      <c r="B555" s="8" t="s">
        <v>3</v>
      </c>
      <c r="C555" s="91">
        <f t="shared" ref="C555:R555" si="169">SUM(C540,C542,C547,C549,C551,C553)</f>
        <v>3</v>
      </c>
      <c r="D555" s="92">
        <f t="shared" si="169"/>
        <v>16</v>
      </c>
      <c r="E555" s="92">
        <f t="shared" si="169"/>
        <v>9</v>
      </c>
      <c r="F555" s="92">
        <f t="shared" si="169"/>
        <v>7</v>
      </c>
      <c r="G555" s="92">
        <f t="shared" si="169"/>
        <v>1</v>
      </c>
      <c r="H555" s="92">
        <f t="shared" si="169"/>
        <v>3</v>
      </c>
      <c r="I555" s="92">
        <f t="shared" si="169"/>
        <v>3</v>
      </c>
      <c r="J555" s="92">
        <f t="shared" si="169"/>
        <v>5</v>
      </c>
      <c r="K555" s="92">
        <f t="shared" si="169"/>
        <v>0</v>
      </c>
      <c r="L555" s="92">
        <f t="shared" si="169"/>
        <v>0</v>
      </c>
      <c r="M555" s="92">
        <f t="shared" si="169"/>
        <v>1</v>
      </c>
      <c r="N555" s="92">
        <f t="shared" si="169"/>
        <v>0</v>
      </c>
      <c r="O555" s="92">
        <f t="shared" si="169"/>
        <v>2</v>
      </c>
      <c r="P555" s="92">
        <f t="shared" si="169"/>
        <v>0</v>
      </c>
      <c r="Q555" s="92">
        <f t="shared" si="169"/>
        <v>0</v>
      </c>
      <c r="R555" s="92">
        <f t="shared" si="169"/>
        <v>0</v>
      </c>
      <c r="S555" s="9">
        <f t="shared" ref="S555:S560" si="170">SUM(C555:R555)</f>
        <v>50</v>
      </c>
      <c r="T555" s="293"/>
      <c r="U555" s="293"/>
      <c r="V555" s="293"/>
      <c r="W555" s="293"/>
      <c r="X555" s="293"/>
      <c r="Y555" s="293"/>
    </row>
    <row r="556" spans="1:25" ht="12" customHeight="1">
      <c r="A556" s="352"/>
      <c r="B556" s="10" t="s">
        <v>178</v>
      </c>
      <c r="C556" s="93">
        <f t="shared" ref="C556:R556" si="171">SUM(C539,C541,C543,C548,C550,C552,C554)</f>
        <v>3</v>
      </c>
      <c r="D556" s="94">
        <f t="shared" si="171"/>
        <v>16</v>
      </c>
      <c r="E556" s="94">
        <f t="shared" si="171"/>
        <v>12</v>
      </c>
      <c r="F556" s="94">
        <f t="shared" si="171"/>
        <v>8</v>
      </c>
      <c r="G556" s="94">
        <f t="shared" si="171"/>
        <v>1</v>
      </c>
      <c r="H556" s="94">
        <f t="shared" si="171"/>
        <v>5</v>
      </c>
      <c r="I556" s="94">
        <f t="shared" si="171"/>
        <v>3</v>
      </c>
      <c r="J556" s="94">
        <f t="shared" si="171"/>
        <v>5</v>
      </c>
      <c r="K556" s="94">
        <f t="shared" si="171"/>
        <v>0</v>
      </c>
      <c r="L556" s="94">
        <f t="shared" si="171"/>
        <v>0</v>
      </c>
      <c r="M556" s="94">
        <f t="shared" si="171"/>
        <v>1</v>
      </c>
      <c r="N556" s="94">
        <f t="shared" si="171"/>
        <v>0</v>
      </c>
      <c r="O556" s="94">
        <f t="shared" si="171"/>
        <v>4</v>
      </c>
      <c r="P556" s="94">
        <f t="shared" si="171"/>
        <v>0</v>
      </c>
      <c r="Q556" s="94">
        <f t="shared" si="171"/>
        <v>0</v>
      </c>
      <c r="R556" s="94">
        <f t="shared" si="171"/>
        <v>0</v>
      </c>
      <c r="S556" s="11">
        <f t="shared" si="170"/>
        <v>58</v>
      </c>
      <c r="T556" s="293"/>
      <c r="U556" s="293"/>
      <c r="V556" s="293"/>
      <c r="W556" s="293"/>
      <c r="X556" s="293"/>
      <c r="Y556" s="293"/>
    </row>
    <row r="557" spans="1:25" ht="12" customHeight="1">
      <c r="A557" s="352"/>
      <c r="B557" s="65" t="s">
        <v>179</v>
      </c>
      <c r="C557" s="85">
        <f>SUM('Entering 1'!D788:D791)</f>
        <v>0</v>
      </c>
      <c r="D557" s="293">
        <f>SUM('Entering 1'!E788:E791)</f>
        <v>0</v>
      </c>
      <c r="E557" s="293">
        <f>SUM('Entering 1'!F788:F791)</f>
        <v>0</v>
      </c>
      <c r="F557" s="293">
        <f>SUM('Entering 1'!G788:G791)</f>
        <v>0</v>
      </c>
      <c r="G557" s="293">
        <f>SUM('Entering 1'!H788:H791)</f>
        <v>0</v>
      </c>
      <c r="H557" s="293">
        <f>SUM('Entering 1'!I788:I791)</f>
        <v>0</v>
      </c>
      <c r="I557" s="293">
        <f>SUM('Entering 1'!J788:J791)</f>
        <v>0</v>
      </c>
      <c r="J557" s="293">
        <f>SUM('Entering 1'!K788:K791)</f>
        <v>0</v>
      </c>
      <c r="K557" s="293">
        <f>SUM('Entering 1'!L788:L791)</f>
        <v>0</v>
      </c>
      <c r="L557" s="293">
        <f>SUM('Entering 1'!M788:M791)</f>
        <v>0</v>
      </c>
      <c r="M557" s="293">
        <f>SUM('Entering 1'!N788:N791)</f>
        <v>0</v>
      </c>
      <c r="N557" s="293">
        <f>SUM('Entering 1'!O788:O791)</f>
        <v>0</v>
      </c>
      <c r="O557" s="293">
        <f>SUM('Entering 1'!P788:P791)</f>
        <v>0</v>
      </c>
      <c r="P557" s="293">
        <f>SUM('Entering 1'!Q788:Q791)</f>
        <v>0</v>
      </c>
      <c r="Q557" s="293">
        <f>SUM('Entering 1'!R788:R791)</f>
        <v>0</v>
      </c>
      <c r="R557" s="293">
        <f>SUM('Entering 1'!S788:S791)</f>
        <v>0</v>
      </c>
      <c r="S557" s="73">
        <f t="shared" si="170"/>
        <v>0</v>
      </c>
      <c r="T557" s="293"/>
      <c r="U557" s="293"/>
      <c r="V557" s="293"/>
      <c r="W557" s="293"/>
      <c r="X557" s="293"/>
      <c r="Y557" s="293"/>
    </row>
    <row r="558" spans="1:25" ht="12" customHeight="1">
      <c r="A558" s="352"/>
      <c r="B558" s="65" t="s">
        <v>180</v>
      </c>
      <c r="C558" s="85">
        <f>('Entering 1'!D788)+('Entering 1'!D789*2)+('Entering 1'!D790*3)+('Entering 1'!D791*4)</f>
        <v>0</v>
      </c>
      <c r="D558" s="293">
        <f>('Entering 1'!E788)+('Entering 1'!E789*2)+('Entering 1'!E790*3)+('Entering 1'!E791*4)</f>
        <v>0</v>
      </c>
      <c r="E558" s="293">
        <f>('Entering 1'!F788)+('Entering 1'!F789*2)+('Entering 1'!F790*3)+('Entering 1'!F791*4)</f>
        <v>0</v>
      </c>
      <c r="F558" s="293">
        <f>('Entering 1'!G788)+('Entering 1'!G789*2)+('Entering 1'!G790*3)+('Entering 1'!G791*4)</f>
        <v>0</v>
      </c>
      <c r="G558" s="293">
        <f>('Entering 1'!H788)+('Entering 1'!H789*2)+('Entering 1'!H790*3)+('Entering 1'!H791*4)</f>
        <v>0</v>
      </c>
      <c r="H558" s="293">
        <f>('Entering 1'!I788)+('Entering 1'!I789*2)+('Entering 1'!I790*3)+('Entering 1'!I791*4)</f>
        <v>0</v>
      </c>
      <c r="I558" s="293">
        <f>('Entering 1'!J788)+('Entering 1'!J789*2)+('Entering 1'!J790*3)+('Entering 1'!J791*4)</f>
        <v>0</v>
      </c>
      <c r="J558" s="293">
        <f>('Entering 1'!K788)+('Entering 1'!K789*2)+('Entering 1'!K790*3)+('Entering 1'!K791*4)</f>
        <v>0</v>
      </c>
      <c r="K558" s="293">
        <f>('Entering 1'!L788)+('Entering 1'!L789*2)+('Entering 1'!L790*3)+('Entering 1'!L791*4)</f>
        <v>0</v>
      </c>
      <c r="L558" s="293">
        <f>('Entering 1'!M788)+('Entering 1'!M789*2)+('Entering 1'!M790*3)+('Entering 1'!M791*4)</f>
        <v>0</v>
      </c>
      <c r="M558" s="293">
        <f>('Entering 1'!N788)+('Entering 1'!N789*2)+('Entering 1'!N790*3)+('Entering 1'!N791*4)</f>
        <v>0</v>
      </c>
      <c r="N558" s="293">
        <f>('Entering 1'!O788)+('Entering 1'!O789*2)+('Entering 1'!O790*3)+('Entering 1'!O791*4)</f>
        <v>0</v>
      </c>
      <c r="O558" s="293">
        <f>('Entering 1'!P788)+('Entering 1'!P789*2)+('Entering 1'!P790*3)+('Entering 1'!P791*4)</f>
        <v>0</v>
      </c>
      <c r="P558" s="293">
        <f>('Entering 1'!Q788)+('Entering 1'!Q789*2)+('Entering 1'!Q790*3)+('Entering 1'!Q791*4)</f>
        <v>0</v>
      </c>
      <c r="Q558" s="293">
        <f>('Entering 1'!R788)+('Entering 1'!R789*2)+('Entering 1'!R790*3)+('Entering 1'!R791*4)</f>
        <v>0</v>
      </c>
      <c r="R558" s="293">
        <f>('Entering 1'!S788)+('Entering 1'!S789*2)+('Entering 1'!S790*3)+('Entering 1'!S791*4)</f>
        <v>0</v>
      </c>
      <c r="S558" s="73">
        <f t="shared" si="170"/>
        <v>0</v>
      </c>
      <c r="T558" s="293"/>
      <c r="U558" s="293"/>
      <c r="V558" s="293"/>
      <c r="W558" s="293"/>
      <c r="X558" s="293"/>
      <c r="Y558" s="293"/>
    </row>
    <row r="559" spans="1:25" ht="12" customHeight="1">
      <c r="A559" s="352"/>
      <c r="B559" s="86" t="s">
        <v>181</v>
      </c>
      <c r="C559" s="87">
        <f>SUM('Entering 1'!D796:D799)</f>
        <v>0</v>
      </c>
      <c r="D559" s="88">
        <f>SUM('Entering 1'!E796:E799)</f>
        <v>0</v>
      </c>
      <c r="E559" s="88">
        <f>SUM('Entering 1'!F796:F799)</f>
        <v>0</v>
      </c>
      <c r="F559" s="88">
        <f>SUM('Entering 1'!G796:G799)</f>
        <v>0</v>
      </c>
      <c r="G559" s="88">
        <f>SUM('Entering 1'!H796:H799)</f>
        <v>0</v>
      </c>
      <c r="H559" s="88">
        <f>SUM('Entering 1'!I796:I799)</f>
        <v>0</v>
      </c>
      <c r="I559" s="88">
        <f>SUM('Entering 1'!J796:J799)</f>
        <v>1</v>
      </c>
      <c r="J559" s="88">
        <f>SUM('Entering 1'!K796:K799)</f>
        <v>0</v>
      </c>
      <c r="K559" s="88">
        <f>SUM('Entering 1'!L796:L799)</f>
        <v>1</v>
      </c>
      <c r="L559" s="88">
        <f>SUM('Entering 1'!M796:M799)</f>
        <v>1</v>
      </c>
      <c r="M559" s="88">
        <f>SUM('Entering 1'!N796:N799)</f>
        <v>0</v>
      </c>
      <c r="N559" s="88">
        <f>SUM('Entering 1'!O796:O799)</f>
        <v>0</v>
      </c>
      <c r="O559" s="88">
        <f>SUM('Entering 1'!P796:P799)</f>
        <v>0</v>
      </c>
      <c r="P559" s="88">
        <f>SUM('Entering 1'!Q796:Q799)</f>
        <v>0</v>
      </c>
      <c r="Q559" s="88">
        <f>SUM('Entering 1'!R796:R799)</f>
        <v>0</v>
      </c>
      <c r="R559" s="88">
        <f>SUM('Entering 1'!S796:S799)</f>
        <v>0</v>
      </c>
      <c r="S559" s="75">
        <f t="shared" si="170"/>
        <v>3</v>
      </c>
      <c r="T559" s="293"/>
      <c r="U559" s="293"/>
      <c r="V559" s="293"/>
      <c r="W559" s="293"/>
      <c r="X559" s="293"/>
      <c r="Y559" s="293"/>
    </row>
    <row r="560" spans="1:25" ht="12" customHeight="1">
      <c r="A560" s="352"/>
      <c r="B560" s="86" t="s">
        <v>182</v>
      </c>
      <c r="C560" s="87">
        <f>('Entering 1'!D796)+('Entering 1'!D797*2)+('Entering 1'!D798*3)+('Entering 1'!D799*4)</f>
        <v>0</v>
      </c>
      <c r="D560" s="88">
        <f>('Entering 1'!E796)+('Entering 1'!E797*2)+('Entering 1'!E798*3)+('Entering 1'!E799*4)</f>
        <v>0</v>
      </c>
      <c r="E560" s="88">
        <f>('Entering 1'!F796)+('Entering 1'!F797*2)+('Entering 1'!F798*3)+('Entering 1'!F799*4)</f>
        <v>0</v>
      </c>
      <c r="F560" s="88">
        <f>('Entering 1'!G796)+('Entering 1'!G797*2)+('Entering 1'!G798*3)+('Entering 1'!G799*4)</f>
        <v>0</v>
      </c>
      <c r="G560" s="88">
        <f>('Entering 1'!H796)+('Entering 1'!H797*2)+('Entering 1'!H798*3)+('Entering 1'!H799*4)</f>
        <v>0</v>
      </c>
      <c r="H560" s="88">
        <f>('Entering 1'!I796)+('Entering 1'!I797*2)+('Entering 1'!I798*3)+('Entering 1'!I799*4)</f>
        <v>0</v>
      </c>
      <c r="I560" s="88">
        <f>('Entering 1'!J796)+('Entering 1'!J797*2)+('Entering 1'!J798*3)+('Entering 1'!J799*4)</f>
        <v>1</v>
      </c>
      <c r="J560" s="88">
        <f>('Entering 1'!K796)+('Entering 1'!K797*2)+('Entering 1'!K798*3)+('Entering 1'!K799*4)</f>
        <v>0</v>
      </c>
      <c r="K560" s="88">
        <f>('Entering 1'!L796)+('Entering 1'!L797*2)+('Entering 1'!L798*3)+('Entering 1'!L799*4)</f>
        <v>1</v>
      </c>
      <c r="L560" s="88">
        <f>('Entering 1'!M796)+('Entering 1'!M797*2)+('Entering 1'!M798*3)+('Entering 1'!M799*4)</f>
        <v>1</v>
      </c>
      <c r="M560" s="88">
        <f>('Entering 1'!N796)+('Entering 1'!N797*2)+('Entering 1'!N798*3)+('Entering 1'!N799*4)</f>
        <v>0</v>
      </c>
      <c r="N560" s="88">
        <f>('Entering 1'!O796)+('Entering 1'!O797*2)+('Entering 1'!O798*3)+('Entering 1'!O799*4)</f>
        <v>0</v>
      </c>
      <c r="O560" s="88">
        <f>('Entering 1'!P796)+('Entering 1'!P797*2)+('Entering 1'!P798*3)+('Entering 1'!P799*4)</f>
        <v>0</v>
      </c>
      <c r="P560" s="88">
        <f>('Entering 1'!Q796)+('Entering 1'!Q797*2)+('Entering 1'!Q798*3)+('Entering 1'!Q799*4)</f>
        <v>0</v>
      </c>
      <c r="Q560" s="88">
        <f>('Entering 1'!R796)+('Entering 1'!R797*2)+('Entering 1'!R798*3)+('Entering 1'!R799*4)</f>
        <v>0</v>
      </c>
      <c r="R560" s="88">
        <f>('Entering 1'!S796)+('Entering 1'!S797*2)+('Entering 1'!S798*3)+('Entering 1'!S799*4)</f>
        <v>0</v>
      </c>
      <c r="S560" s="75">
        <f t="shared" si="170"/>
        <v>3</v>
      </c>
      <c r="T560" s="293"/>
      <c r="U560" s="293"/>
      <c r="V560" s="293"/>
      <c r="W560" s="293"/>
      <c r="X560" s="293"/>
      <c r="Y560" s="293"/>
    </row>
    <row r="561" spans="1:25" ht="12" customHeight="1">
      <c r="A561" s="352"/>
      <c r="B561" s="65" t="s">
        <v>183</v>
      </c>
      <c r="C561" s="85"/>
      <c r="D561" s="293"/>
      <c r="E561" s="293"/>
      <c r="F561" s="293"/>
      <c r="G561" s="293"/>
      <c r="H561" s="293"/>
      <c r="I561" s="293"/>
      <c r="J561" s="293"/>
      <c r="K561" s="293"/>
      <c r="L561" s="293"/>
      <c r="M561" s="293"/>
      <c r="N561" s="293"/>
      <c r="O561" s="293"/>
      <c r="P561" s="293"/>
      <c r="Q561" s="293"/>
      <c r="R561" s="293"/>
      <c r="S561" s="73"/>
      <c r="T561" s="293"/>
      <c r="U561" s="293"/>
      <c r="V561" s="293"/>
      <c r="W561" s="293"/>
      <c r="X561" s="293"/>
      <c r="Y561" s="293"/>
    </row>
    <row r="562" spans="1:25" ht="12" customHeight="1">
      <c r="A562" s="352"/>
      <c r="B562" s="65" t="s">
        <v>184</v>
      </c>
      <c r="C562" s="85"/>
      <c r="D562" s="293"/>
      <c r="E562" s="293"/>
      <c r="F562" s="293"/>
      <c r="G562" s="293"/>
      <c r="H562" s="293"/>
      <c r="I562" s="293"/>
      <c r="J562" s="293"/>
      <c r="K562" s="293"/>
      <c r="L562" s="293"/>
      <c r="M562" s="293"/>
      <c r="N562" s="293"/>
      <c r="O562" s="293"/>
      <c r="P562" s="293"/>
      <c r="Q562" s="293"/>
      <c r="R562" s="293"/>
      <c r="S562" s="73"/>
      <c r="T562" s="293"/>
      <c r="U562" s="293"/>
      <c r="V562" s="293"/>
      <c r="W562" s="293"/>
      <c r="X562" s="293"/>
      <c r="Y562" s="293"/>
    </row>
    <row r="563" spans="1:25" ht="12" customHeight="1">
      <c r="A563" s="352"/>
      <c r="B563" s="8" t="s">
        <v>18</v>
      </c>
      <c r="C563" s="91">
        <f t="shared" ref="C563:R563" si="172">SUM(C557,C559,C561)</f>
        <v>0</v>
      </c>
      <c r="D563" s="92">
        <f t="shared" si="172"/>
        <v>0</v>
      </c>
      <c r="E563" s="92">
        <f t="shared" si="172"/>
        <v>0</v>
      </c>
      <c r="F563" s="92">
        <f t="shared" si="172"/>
        <v>0</v>
      </c>
      <c r="G563" s="92">
        <f t="shared" si="172"/>
        <v>0</v>
      </c>
      <c r="H563" s="92">
        <f t="shared" si="172"/>
        <v>0</v>
      </c>
      <c r="I563" s="92">
        <f t="shared" si="172"/>
        <v>1</v>
      </c>
      <c r="J563" s="92">
        <f t="shared" si="172"/>
        <v>0</v>
      </c>
      <c r="K563" s="92">
        <f t="shared" si="172"/>
        <v>1</v>
      </c>
      <c r="L563" s="92">
        <f t="shared" si="172"/>
        <v>1</v>
      </c>
      <c r="M563" s="92">
        <f t="shared" si="172"/>
        <v>0</v>
      </c>
      <c r="N563" s="92">
        <f t="shared" si="172"/>
        <v>0</v>
      </c>
      <c r="O563" s="92">
        <f t="shared" si="172"/>
        <v>0</v>
      </c>
      <c r="P563" s="92">
        <f t="shared" si="172"/>
        <v>0</v>
      </c>
      <c r="Q563" s="92">
        <f t="shared" si="172"/>
        <v>0</v>
      </c>
      <c r="R563" s="92">
        <f t="shared" si="172"/>
        <v>0</v>
      </c>
      <c r="S563" s="9">
        <f t="shared" ref="S563:S566" si="173">SUM(C563:R563)</f>
        <v>3</v>
      </c>
      <c r="T563" s="293"/>
      <c r="U563" s="293"/>
      <c r="V563" s="293"/>
      <c r="W563" s="293"/>
      <c r="X563" s="293"/>
      <c r="Y563" s="293"/>
    </row>
    <row r="564" spans="1:25" ht="12" customHeight="1">
      <c r="A564" s="352"/>
      <c r="B564" s="10" t="s">
        <v>185</v>
      </c>
      <c r="C564" s="93">
        <f t="shared" ref="C564:R564" si="174">SUM(C558,C560,C562)</f>
        <v>0</v>
      </c>
      <c r="D564" s="94">
        <f t="shared" si="174"/>
        <v>0</v>
      </c>
      <c r="E564" s="94">
        <f t="shared" si="174"/>
        <v>0</v>
      </c>
      <c r="F564" s="94">
        <f t="shared" si="174"/>
        <v>0</v>
      </c>
      <c r="G564" s="94">
        <f t="shared" si="174"/>
        <v>0</v>
      </c>
      <c r="H564" s="94">
        <f t="shared" si="174"/>
        <v>0</v>
      </c>
      <c r="I564" s="94">
        <f t="shared" si="174"/>
        <v>1</v>
      </c>
      <c r="J564" s="94">
        <f t="shared" si="174"/>
        <v>0</v>
      </c>
      <c r="K564" s="94">
        <f t="shared" si="174"/>
        <v>1</v>
      </c>
      <c r="L564" s="94">
        <f t="shared" si="174"/>
        <v>1</v>
      </c>
      <c r="M564" s="94">
        <f t="shared" si="174"/>
        <v>0</v>
      </c>
      <c r="N564" s="94">
        <f t="shared" si="174"/>
        <v>0</v>
      </c>
      <c r="O564" s="94">
        <f t="shared" si="174"/>
        <v>0</v>
      </c>
      <c r="P564" s="94">
        <f t="shared" si="174"/>
        <v>0</v>
      </c>
      <c r="Q564" s="94">
        <f t="shared" si="174"/>
        <v>0</v>
      </c>
      <c r="R564" s="94">
        <f t="shared" si="174"/>
        <v>0</v>
      </c>
      <c r="S564" s="11">
        <f t="shared" si="173"/>
        <v>3</v>
      </c>
      <c r="T564" s="293"/>
      <c r="U564" s="293"/>
      <c r="V564" s="293"/>
      <c r="W564" s="293"/>
      <c r="X564" s="293"/>
      <c r="Y564" s="293"/>
    </row>
    <row r="565" spans="1:25" ht="12" customHeight="1">
      <c r="A565" s="352"/>
      <c r="B565" s="8" t="s">
        <v>2</v>
      </c>
      <c r="C565" s="91">
        <f t="shared" ref="C565:R565" si="175">SUM(C555,C563)</f>
        <v>3</v>
      </c>
      <c r="D565" s="92">
        <f t="shared" si="175"/>
        <v>16</v>
      </c>
      <c r="E565" s="92">
        <f t="shared" si="175"/>
        <v>9</v>
      </c>
      <c r="F565" s="92">
        <f t="shared" si="175"/>
        <v>7</v>
      </c>
      <c r="G565" s="92">
        <f t="shared" si="175"/>
        <v>1</v>
      </c>
      <c r="H565" s="92">
        <f t="shared" si="175"/>
        <v>3</v>
      </c>
      <c r="I565" s="92">
        <f t="shared" si="175"/>
        <v>4</v>
      </c>
      <c r="J565" s="92">
        <f t="shared" si="175"/>
        <v>5</v>
      </c>
      <c r="K565" s="92">
        <f t="shared" si="175"/>
        <v>1</v>
      </c>
      <c r="L565" s="92">
        <f t="shared" si="175"/>
        <v>1</v>
      </c>
      <c r="M565" s="92">
        <f t="shared" si="175"/>
        <v>1</v>
      </c>
      <c r="N565" s="92">
        <f t="shared" si="175"/>
        <v>0</v>
      </c>
      <c r="O565" s="92">
        <f t="shared" si="175"/>
        <v>2</v>
      </c>
      <c r="P565" s="92">
        <f t="shared" si="175"/>
        <v>0</v>
      </c>
      <c r="Q565" s="92">
        <f t="shared" si="175"/>
        <v>0</v>
      </c>
      <c r="R565" s="92">
        <f t="shared" si="175"/>
        <v>0</v>
      </c>
      <c r="S565" s="9">
        <f t="shared" si="173"/>
        <v>53</v>
      </c>
      <c r="T565" s="293"/>
      <c r="U565" s="293"/>
      <c r="V565" s="293"/>
      <c r="W565" s="293"/>
      <c r="X565" s="293"/>
      <c r="Y565" s="293"/>
    </row>
    <row r="566" spans="1:25" ht="12" customHeight="1">
      <c r="A566" s="353"/>
      <c r="B566" s="10" t="s">
        <v>25</v>
      </c>
      <c r="C566" s="93">
        <f t="shared" ref="C566:R566" si="176">SUM(C556,C564)</f>
        <v>3</v>
      </c>
      <c r="D566" s="94">
        <f t="shared" si="176"/>
        <v>16</v>
      </c>
      <c r="E566" s="94">
        <f t="shared" si="176"/>
        <v>12</v>
      </c>
      <c r="F566" s="94">
        <f t="shared" si="176"/>
        <v>8</v>
      </c>
      <c r="G566" s="94">
        <f t="shared" si="176"/>
        <v>1</v>
      </c>
      <c r="H566" s="94">
        <f t="shared" si="176"/>
        <v>5</v>
      </c>
      <c r="I566" s="94">
        <f t="shared" si="176"/>
        <v>4</v>
      </c>
      <c r="J566" s="94">
        <f t="shared" si="176"/>
        <v>5</v>
      </c>
      <c r="K566" s="94">
        <f t="shared" si="176"/>
        <v>1</v>
      </c>
      <c r="L566" s="94">
        <f t="shared" si="176"/>
        <v>1</v>
      </c>
      <c r="M566" s="94">
        <f t="shared" si="176"/>
        <v>1</v>
      </c>
      <c r="N566" s="94">
        <f t="shared" si="176"/>
        <v>0</v>
      </c>
      <c r="O566" s="94">
        <f t="shared" si="176"/>
        <v>4</v>
      </c>
      <c r="P566" s="94">
        <f t="shared" si="176"/>
        <v>0</v>
      </c>
      <c r="Q566" s="94">
        <f t="shared" si="176"/>
        <v>0</v>
      </c>
      <c r="R566" s="94">
        <f t="shared" si="176"/>
        <v>0</v>
      </c>
      <c r="S566" s="11">
        <f t="shared" si="173"/>
        <v>61</v>
      </c>
      <c r="T566" s="293"/>
      <c r="U566" s="293"/>
      <c r="V566" s="293"/>
      <c r="W566" s="293"/>
      <c r="X566" s="293"/>
      <c r="Y566" s="293"/>
    </row>
    <row r="567" spans="1:25" ht="12" customHeight="1">
      <c r="A567" s="293"/>
      <c r="B567" s="293"/>
      <c r="C567" s="293"/>
      <c r="D567" s="293"/>
      <c r="E567" s="293"/>
      <c r="F567" s="293"/>
      <c r="G567" s="293"/>
      <c r="H567" s="293"/>
      <c r="I567" s="293"/>
      <c r="J567" s="293"/>
      <c r="K567" s="293"/>
      <c r="L567" s="293"/>
      <c r="M567" s="293"/>
      <c r="N567" s="293"/>
      <c r="O567" s="293"/>
      <c r="P567" s="293"/>
      <c r="Q567" s="293"/>
      <c r="R567" s="293"/>
      <c r="S567" s="293"/>
      <c r="T567" s="293"/>
      <c r="U567" s="293"/>
      <c r="V567" s="293"/>
      <c r="W567" s="293"/>
      <c r="X567" s="293"/>
      <c r="Y567" s="293"/>
    </row>
    <row r="568" spans="1:25" ht="12" customHeight="1">
      <c r="A568" s="293"/>
      <c r="B568" s="293"/>
      <c r="C568" s="293"/>
      <c r="D568" s="293"/>
      <c r="E568" s="293"/>
      <c r="F568" s="293"/>
      <c r="G568" s="293"/>
      <c r="H568" s="293"/>
      <c r="I568" s="293"/>
      <c r="J568" s="293"/>
      <c r="K568" s="293"/>
      <c r="L568" s="293"/>
      <c r="M568" s="293"/>
      <c r="N568" s="293"/>
      <c r="O568" s="293"/>
      <c r="P568" s="293"/>
      <c r="Q568" s="293"/>
      <c r="R568" s="293"/>
      <c r="S568" s="293"/>
      <c r="T568" s="293"/>
      <c r="U568" s="293"/>
      <c r="V568" s="293"/>
      <c r="W568" s="293"/>
      <c r="X568" s="293"/>
      <c r="Y568" s="293"/>
    </row>
    <row r="569" spans="1:25" ht="12" customHeight="1">
      <c r="A569" s="293"/>
      <c r="B569" s="293"/>
      <c r="C569" s="293"/>
      <c r="D569" s="293"/>
      <c r="E569" s="293"/>
      <c r="F569" s="293"/>
      <c r="G569" s="293"/>
      <c r="H569" s="293"/>
      <c r="I569" s="293"/>
      <c r="J569" s="293"/>
      <c r="K569" s="293"/>
      <c r="L569" s="293"/>
      <c r="M569" s="293"/>
      <c r="N569" s="293"/>
      <c r="O569" s="293"/>
      <c r="P569" s="293"/>
      <c r="Q569" s="293"/>
      <c r="R569" s="293"/>
      <c r="S569" s="293"/>
      <c r="T569" s="293"/>
      <c r="U569" s="293"/>
      <c r="V569" s="293"/>
      <c r="W569" s="293"/>
      <c r="X569" s="293"/>
      <c r="Y569" s="293"/>
    </row>
    <row r="570" spans="1:25" ht="12" customHeight="1">
      <c r="A570" s="293"/>
      <c r="B570" s="293"/>
      <c r="C570" s="293"/>
      <c r="D570" s="293"/>
      <c r="E570" s="293"/>
      <c r="F570" s="293"/>
      <c r="G570" s="293"/>
      <c r="H570" s="293"/>
      <c r="I570" s="293"/>
      <c r="J570" s="293"/>
      <c r="K570" s="293"/>
      <c r="L570" s="293"/>
      <c r="M570" s="293"/>
      <c r="N570" s="293"/>
      <c r="O570" s="293"/>
      <c r="P570" s="293"/>
      <c r="Q570" s="293"/>
      <c r="R570" s="293"/>
      <c r="S570" s="293"/>
      <c r="T570" s="293"/>
      <c r="U570" s="293"/>
      <c r="V570" s="293"/>
      <c r="W570" s="293"/>
      <c r="X570" s="293"/>
      <c r="Y570" s="293"/>
    </row>
    <row r="571" spans="1:25" ht="12" customHeight="1">
      <c r="A571" s="293"/>
      <c r="B571" s="293"/>
      <c r="C571" s="293"/>
      <c r="D571" s="293"/>
      <c r="E571" s="293"/>
      <c r="F571" s="293"/>
      <c r="G571" s="293"/>
      <c r="H571" s="293"/>
      <c r="I571" s="293"/>
      <c r="J571" s="293"/>
      <c r="K571" s="293"/>
      <c r="L571" s="293"/>
      <c r="M571" s="293"/>
      <c r="N571" s="293"/>
      <c r="O571" s="293"/>
      <c r="P571" s="293"/>
      <c r="Q571" s="293"/>
      <c r="R571" s="293"/>
      <c r="S571" s="293"/>
      <c r="T571" s="293"/>
      <c r="U571" s="293"/>
      <c r="V571" s="293"/>
      <c r="W571" s="293"/>
      <c r="X571" s="293"/>
      <c r="Y571" s="293"/>
    </row>
    <row r="572" spans="1:25" ht="12" customHeight="1">
      <c r="A572" s="293"/>
      <c r="B572" s="293"/>
      <c r="C572" s="293"/>
      <c r="D572" s="293"/>
      <c r="E572" s="293"/>
      <c r="F572" s="293"/>
      <c r="G572" s="293"/>
      <c r="H572" s="293"/>
      <c r="I572" s="293"/>
      <c r="J572" s="293"/>
      <c r="K572" s="293"/>
      <c r="L572" s="293"/>
      <c r="M572" s="293"/>
      <c r="N572" s="293"/>
      <c r="O572" s="293"/>
      <c r="P572" s="293"/>
      <c r="Q572" s="293"/>
      <c r="R572" s="293"/>
      <c r="S572" s="293"/>
      <c r="T572" s="293"/>
      <c r="U572" s="293"/>
      <c r="V572" s="293"/>
      <c r="W572" s="293"/>
      <c r="X572" s="293"/>
      <c r="Y572" s="293"/>
    </row>
    <row r="573" spans="1:25" ht="12" customHeight="1">
      <c r="A573" s="293"/>
      <c r="B573" s="293"/>
      <c r="C573" s="293"/>
      <c r="D573" s="293"/>
      <c r="E573" s="293"/>
      <c r="F573" s="293"/>
      <c r="G573" s="293"/>
      <c r="H573" s="293"/>
      <c r="I573" s="293"/>
      <c r="J573" s="293"/>
      <c r="K573" s="293"/>
      <c r="L573" s="293"/>
      <c r="M573" s="293"/>
      <c r="N573" s="293"/>
      <c r="O573" s="293"/>
      <c r="P573" s="293"/>
      <c r="Q573" s="293"/>
      <c r="R573" s="293"/>
      <c r="S573" s="293"/>
      <c r="T573" s="293"/>
      <c r="U573" s="293"/>
      <c r="V573" s="293"/>
      <c r="W573" s="293"/>
      <c r="X573" s="293"/>
      <c r="Y573" s="293"/>
    </row>
    <row r="574" spans="1:25" ht="12" customHeight="1">
      <c r="A574" s="293"/>
      <c r="B574" s="293"/>
      <c r="C574" s="293"/>
      <c r="D574" s="293"/>
      <c r="E574" s="293"/>
      <c r="F574" s="293"/>
      <c r="G574" s="293"/>
      <c r="H574" s="293"/>
      <c r="I574" s="293"/>
      <c r="J574" s="293"/>
      <c r="K574" s="293"/>
      <c r="L574" s="293"/>
      <c r="M574" s="293"/>
      <c r="N574" s="293"/>
      <c r="O574" s="293"/>
      <c r="P574" s="293"/>
      <c r="Q574" s="293"/>
      <c r="R574" s="293"/>
      <c r="S574" s="293"/>
      <c r="T574" s="293"/>
      <c r="U574" s="293"/>
      <c r="V574" s="293"/>
      <c r="W574" s="293"/>
      <c r="X574" s="293"/>
      <c r="Y574" s="293"/>
    </row>
    <row r="575" spans="1:25" ht="12" customHeight="1">
      <c r="A575" s="293"/>
      <c r="B575" s="293"/>
      <c r="C575" s="293"/>
      <c r="D575" s="293"/>
      <c r="E575" s="293"/>
      <c r="F575" s="293"/>
      <c r="G575" s="293"/>
      <c r="H575" s="293"/>
      <c r="I575" s="293"/>
      <c r="J575" s="293"/>
      <c r="K575" s="293"/>
      <c r="L575" s="293"/>
      <c r="M575" s="293"/>
      <c r="N575" s="293"/>
      <c r="O575" s="293"/>
      <c r="P575" s="293"/>
      <c r="Q575" s="293"/>
      <c r="R575" s="293"/>
      <c r="S575" s="293"/>
      <c r="T575" s="293"/>
      <c r="U575" s="293"/>
      <c r="V575" s="293"/>
      <c r="W575" s="293"/>
      <c r="X575" s="293"/>
      <c r="Y575" s="293"/>
    </row>
    <row r="576" spans="1:25" ht="12" customHeight="1">
      <c r="A576" s="293"/>
      <c r="B576" s="293"/>
      <c r="C576" s="293"/>
      <c r="D576" s="293"/>
      <c r="E576" s="293"/>
      <c r="F576" s="293"/>
      <c r="G576" s="293"/>
      <c r="H576" s="293"/>
      <c r="I576" s="293"/>
      <c r="J576" s="293"/>
      <c r="K576" s="293"/>
      <c r="L576" s="293"/>
      <c r="M576" s="293"/>
      <c r="N576" s="293"/>
      <c r="O576" s="293"/>
      <c r="P576" s="293"/>
      <c r="Q576" s="293"/>
      <c r="R576" s="293"/>
      <c r="S576" s="293"/>
      <c r="T576" s="293"/>
      <c r="U576" s="293"/>
      <c r="V576" s="293"/>
      <c r="W576" s="293"/>
      <c r="X576" s="293"/>
      <c r="Y576" s="293"/>
    </row>
    <row r="577" spans="1:25" ht="12" customHeight="1">
      <c r="A577" s="293"/>
      <c r="B577" s="293"/>
      <c r="C577" s="293"/>
      <c r="D577" s="293"/>
      <c r="E577" s="293"/>
      <c r="F577" s="293"/>
      <c r="G577" s="293"/>
      <c r="H577" s="293"/>
      <c r="I577" s="293"/>
      <c r="J577" s="293"/>
      <c r="K577" s="293"/>
      <c r="L577" s="293"/>
      <c r="M577" s="293"/>
      <c r="N577" s="293"/>
      <c r="O577" s="293"/>
      <c r="P577" s="293"/>
      <c r="Q577" s="293"/>
      <c r="R577" s="293"/>
      <c r="S577" s="293"/>
      <c r="T577" s="293"/>
      <c r="U577" s="293"/>
      <c r="V577" s="293"/>
      <c r="W577" s="293"/>
      <c r="X577" s="293"/>
      <c r="Y577" s="293"/>
    </row>
    <row r="578" spans="1:25" ht="12" customHeight="1">
      <c r="A578" s="293"/>
      <c r="B578" s="293"/>
      <c r="C578" s="293"/>
      <c r="D578" s="293"/>
      <c r="E578" s="293"/>
      <c r="F578" s="293"/>
      <c r="G578" s="293"/>
      <c r="H578" s="293"/>
      <c r="I578" s="293"/>
      <c r="J578" s="293"/>
      <c r="K578" s="293"/>
      <c r="L578" s="293"/>
      <c r="M578" s="293"/>
      <c r="N578" s="293"/>
      <c r="O578" s="293"/>
      <c r="P578" s="293"/>
      <c r="Q578" s="293"/>
      <c r="R578" s="293"/>
      <c r="S578" s="293"/>
      <c r="T578" s="293"/>
      <c r="U578" s="293"/>
      <c r="V578" s="293"/>
      <c r="W578" s="293"/>
      <c r="X578" s="293"/>
      <c r="Y578" s="293"/>
    </row>
    <row r="579" spans="1:25" ht="12" customHeight="1">
      <c r="A579" s="293"/>
      <c r="B579" s="293"/>
      <c r="C579" s="293"/>
      <c r="D579" s="293"/>
      <c r="E579" s="293"/>
      <c r="F579" s="293"/>
      <c r="G579" s="293"/>
      <c r="H579" s="293"/>
      <c r="I579" s="293"/>
      <c r="J579" s="293"/>
      <c r="K579" s="293"/>
      <c r="L579" s="293"/>
      <c r="M579" s="293"/>
      <c r="N579" s="293"/>
      <c r="O579" s="293"/>
      <c r="P579" s="293"/>
      <c r="Q579" s="293"/>
      <c r="R579" s="293"/>
      <c r="S579" s="293"/>
      <c r="T579" s="293"/>
      <c r="U579" s="293"/>
      <c r="V579" s="293"/>
      <c r="W579" s="293"/>
      <c r="X579" s="293"/>
      <c r="Y579" s="293"/>
    </row>
    <row r="580" spans="1:25" ht="12" customHeight="1">
      <c r="A580" s="293"/>
      <c r="B580" s="293"/>
      <c r="C580" s="293"/>
      <c r="D580" s="293"/>
      <c r="E580" s="293"/>
      <c r="F580" s="293"/>
      <c r="G580" s="293"/>
      <c r="H580" s="293"/>
      <c r="I580" s="293"/>
      <c r="J580" s="293"/>
      <c r="K580" s="293"/>
      <c r="L580" s="293"/>
      <c r="M580" s="293"/>
      <c r="N580" s="293"/>
      <c r="O580" s="293"/>
      <c r="P580" s="293"/>
      <c r="Q580" s="293"/>
      <c r="R580" s="293"/>
      <c r="S580" s="293"/>
      <c r="T580" s="293"/>
      <c r="U580" s="293"/>
      <c r="V580" s="293"/>
      <c r="W580" s="293"/>
      <c r="X580" s="293"/>
      <c r="Y580" s="293"/>
    </row>
    <row r="581" spans="1:25" ht="12" customHeight="1">
      <c r="A581" s="293"/>
      <c r="B581" s="293"/>
      <c r="C581" s="293"/>
      <c r="D581" s="293"/>
      <c r="E581" s="293"/>
      <c r="F581" s="293"/>
      <c r="G581" s="293"/>
      <c r="H581" s="293"/>
      <c r="I581" s="293"/>
      <c r="J581" s="293"/>
      <c r="K581" s="293"/>
      <c r="L581" s="293"/>
      <c r="M581" s="293"/>
      <c r="N581" s="293"/>
      <c r="O581" s="293"/>
      <c r="P581" s="293"/>
      <c r="Q581" s="293"/>
      <c r="R581" s="293"/>
      <c r="S581" s="293"/>
      <c r="T581" s="293"/>
      <c r="U581" s="293"/>
      <c r="V581" s="293"/>
      <c r="W581" s="293"/>
      <c r="X581" s="293"/>
      <c r="Y581" s="293"/>
    </row>
    <row r="582" spans="1:25" ht="12" customHeight="1">
      <c r="A582" s="293"/>
      <c r="B582" s="293"/>
      <c r="C582" s="293"/>
      <c r="D582" s="293"/>
      <c r="E582" s="293"/>
      <c r="F582" s="293"/>
      <c r="G582" s="293"/>
      <c r="H582" s="293"/>
      <c r="I582" s="293"/>
      <c r="J582" s="293"/>
      <c r="K582" s="293"/>
      <c r="L582" s="293"/>
      <c r="M582" s="293"/>
      <c r="N582" s="293"/>
      <c r="O582" s="293"/>
      <c r="P582" s="293"/>
      <c r="Q582" s="293"/>
      <c r="R582" s="293"/>
      <c r="S582" s="293"/>
      <c r="T582" s="293"/>
      <c r="U582" s="293"/>
      <c r="V582" s="293"/>
      <c r="W582" s="293"/>
      <c r="X582" s="293"/>
      <c r="Y582" s="293"/>
    </row>
    <row r="583" spans="1:25" ht="12" customHeight="1">
      <c r="A583" s="293"/>
      <c r="B583" s="293"/>
      <c r="C583" s="293"/>
      <c r="D583" s="293"/>
      <c r="E583" s="293"/>
      <c r="F583" s="293"/>
      <c r="G583" s="293"/>
      <c r="H583" s="293"/>
      <c r="I583" s="293"/>
      <c r="J583" s="293"/>
      <c r="K583" s="293"/>
      <c r="L583" s="293"/>
      <c r="M583" s="293"/>
      <c r="N583" s="293"/>
      <c r="O583" s="293"/>
      <c r="P583" s="293"/>
      <c r="Q583" s="293"/>
      <c r="R583" s="293"/>
      <c r="S583" s="293"/>
      <c r="T583" s="293"/>
      <c r="U583" s="293"/>
      <c r="V583" s="293"/>
      <c r="W583" s="293"/>
      <c r="X583" s="293"/>
      <c r="Y583" s="293"/>
    </row>
    <row r="584" spans="1:25" ht="12" customHeight="1">
      <c r="A584" s="293"/>
      <c r="B584" s="293"/>
      <c r="C584" s="293"/>
      <c r="D584" s="293"/>
      <c r="E584" s="293"/>
      <c r="F584" s="293"/>
      <c r="G584" s="293"/>
      <c r="H584" s="293"/>
      <c r="I584" s="293"/>
      <c r="J584" s="293"/>
      <c r="K584" s="293"/>
      <c r="L584" s="293"/>
      <c r="M584" s="293"/>
      <c r="N584" s="293"/>
      <c r="O584" s="293"/>
      <c r="P584" s="293"/>
      <c r="Q584" s="293"/>
      <c r="R584" s="293"/>
      <c r="S584" s="293"/>
      <c r="T584" s="293"/>
      <c r="U584" s="293"/>
      <c r="V584" s="293"/>
      <c r="W584" s="293"/>
      <c r="X584" s="293"/>
      <c r="Y584" s="293"/>
    </row>
    <row r="585" spans="1:25" ht="12" customHeight="1">
      <c r="A585" s="293"/>
      <c r="B585" s="293"/>
      <c r="C585" s="293"/>
      <c r="D585" s="293"/>
      <c r="E585" s="293"/>
      <c r="F585" s="293"/>
      <c r="G585" s="293"/>
      <c r="H585" s="293"/>
      <c r="I585" s="293"/>
      <c r="J585" s="293"/>
      <c r="K585" s="293"/>
      <c r="L585" s="293"/>
      <c r="M585" s="293"/>
      <c r="N585" s="293"/>
      <c r="O585" s="293"/>
      <c r="P585" s="293"/>
      <c r="Q585" s="293"/>
      <c r="R585" s="293"/>
      <c r="S585" s="293"/>
      <c r="T585" s="293"/>
      <c r="U585" s="293"/>
      <c r="V585" s="293"/>
      <c r="W585" s="293"/>
      <c r="X585" s="293"/>
      <c r="Y585" s="293"/>
    </row>
    <row r="586" spans="1:25" ht="12" customHeight="1">
      <c r="A586" s="293"/>
      <c r="B586" s="293"/>
      <c r="C586" s="293"/>
      <c r="D586" s="293"/>
      <c r="E586" s="293"/>
      <c r="F586" s="293"/>
      <c r="G586" s="293"/>
      <c r="H586" s="293"/>
      <c r="I586" s="293"/>
      <c r="J586" s="293"/>
      <c r="K586" s="293"/>
      <c r="L586" s="293"/>
      <c r="M586" s="293"/>
      <c r="N586" s="293"/>
      <c r="O586" s="293"/>
      <c r="P586" s="293"/>
      <c r="Q586" s="293"/>
      <c r="R586" s="293"/>
      <c r="S586" s="293"/>
      <c r="T586" s="293"/>
      <c r="U586" s="293"/>
      <c r="V586" s="293"/>
      <c r="W586" s="293"/>
      <c r="X586" s="293"/>
      <c r="Y586" s="293"/>
    </row>
    <row r="587" spans="1:25" ht="12" customHeight="1">
      <c r="A587" s="293"/>
      <c r="B587" s="293"/>
      <c r="C587" s="293"/>
      <c r="D587" s="293"/>
      <c r="E587" s="293"/>
      <c r="F587" s="293"/>
      <c r="G587" s="293"/>
      <c r="H587" s="293"/>
      <c r="I587" s="293"/>
      <c r="J587" s="293"/>
      <c r="K587" s="293"/>
      <c r="L587" s="293"/>
      <c r="M587" s="293"/>
      <c r="N587" s="293"/>
      <c r="O587" s="293"/>
      <c r="P587" s="293"/>
      <c r="Q587" s="293"/>
      <c r="R587" s="293"/>
      <c r="S587" s="293"/>
      <c r="T587" s="293"/>
      <c r="U587" s="293"/>
      <c r="V587" s="293"/>
      <c r="W587" s="293"/>
      <c r="X587" s="293"/>
      <c r="Y587" s="293"/>
    </row>
    <row r="588" spans="1:25" ht="12" customHeight="1">
      <c r="A588" s="293"/>
      <c r="B588" s="293"/>
      <c r="C588" s="293"/>
      <c r="D588" s="293"/>
      <c r="E588" s="293"/>
      <c r="F588" s="293"/>
      <c r="G588" s="293"/>
      <c r="H588" s="293"/>
      <c r="I588" s="293"/>
      <c r="J588" s="293"/>
      <c r="K588" s="293"/>
      <c r="L588" s="293"/>
      <c r="M588" s="293"/>
      <c r="N588" s="293"/>
      <c r="O588" s="293"/>
      <c r="P588" s="293"/>
      <c r="Q588" s="293"/>
      <c r="R588" s="293"/>
      <c r="S588" s="293"/>
      <c r="T588" s="293"/>
      <c r="U588" s="293"/>
      <c r="V588" s="293"/>
      <c r="W588" s="293"/>
      <c r="X588" s="293"/>
      <c r="Y588" s="293"/>
    </row>
    <row r="589" spans="1:25" ht="12" customHeight="1">
      <c r="A589" s="293"/>
      <c r="B589" s="293"/>
      <c r="C589" s="293"/>
      <c r="D589" s="293"/>
      <c r="E589" s="293"/>
      <c r="F589" s="293"/>
      <c r="G589" s="293"/>
      <c r="H589" s="293"/>
      <c r="I589" s="293"/>
      <c r="J589" s="293"/>
      <c r="K589" s="293"/>
      <c r="L589" s="293"/>
      <c r="M589" s="293"/>
      <c r="N589" s="293"/>
      <c r="O589" s="293"/>
      <c r="P589" s="293"/>
      <c r="Q589" s="293"/>
      <c r="R589" s="293"/>
      <c r="S589" s="293"/>
      <c r="T589" s="293"/>
      <c r="U589" s="293"/>
      <c r="V589" s="293"/>
      <c r="W589" s="293"/>
      <c r="X589" s="293"/>
      <c r="Y589" s="293"/>
    </row>
    <row r="590" spans="1:25" ht="12" customHeight="1">
      <c r="A590" s="293"/>
      <c r="B590" s="293"/>
      <c r="C590" s="293"/>
      <c r="D590" s="293"/>
      <c r="E590" s="293"/>
      <c r="F590" s="293"/>
      <c r="G590" s="293"/>
      <c r="H590" s="293"/>
      <c r="I590" s="293"/>
      <c r="J590" s="293"/>
      <c r="K590" s="293"/>
      <c r="L590" s="293"/>
      <c r="M590" s="293"/>
      <c r="N590" s="293"/>
      <c r="O590" s="293"/>
      <c r="P590" s="293"/>
      <c r="Q590" s="293"/>
      <c r="R590" s="293"/>
      <c r="S590" s="293"/>
      <c r="T590" s="293"/>
      <c r="U590" s="293"/>
      <c r="V590" s="293"/>
      <c r="W590" s="293"/>
      <c r="X590" s="293"/>
      <c r="Y590" s="293"/>
    </row>
    <row r="591" spans="1:25" ht="12" customHeight="1">
      <c r="A591" s="293"/>
      <c r="B591" s="293"/>
      <c r="C591" s="293"/>
      <c r="D591" s="293"/>
      <c r="E591" s="293"/>
      <c r="F591" s="293"/>
      <c r="G591" s="293"/>
      <c r="H591" s="293"/>
      <c r="I591" s="293"/>
      <c r="J591" s="293"/>
      <c r="K591" s="293"/>
      <c r="L591" s="293"/>
      <c r="M591" s="293"/>
      <c r="N591" s="293"/>
      <c r="O591" s="293"/>
      <c r="P591" s="293"/>
      <c r="Q591" s="293"/>
      <c r="R591" s="293"/>
      <c r="S591" s="293"/>
      <c r="T591" s="293"/>
      <c r="U591" s="293"/>
      <c r="V591" s="293"/>
      <c r="W591" s="293"/>
      <c r="X591" s="293"/>
      <c r="Y591" s="293"/>
    </row>
    <row r="592" spans="1:25" ht="12" customHeight="1">
      <c r="A592" s="293"/>
      <c r="B592" s="293"/>
      <c r="C592" s="293"/>
      <c r="D592" s="293"/>
      <c r="E592" s="293"/>
      <c r="F592" s="293"/>
      <c r="G592" s="293"/>
      <c r="H592" s="293"/>
      <c r="I592" s="293"/>
      <c r="J592" s="293"/>
      <c r="K592" s="293"/>
      <c r="L592" s="293"/>
      <c r="M592" s="293"/>
      <c r="N592" s="293"/>
      <c r="O592" s="293"/>
      <c r="P592" s="293"/>
      <c r="Q592" s="293"/>
      <c r="R592" s="293"/>
      <c r="S592" s="293"/>
      <c r="T592" s="293"/>
      <c r="U592" s="293"/>
      <c r="V592" s="293"/>
      <c r="W592" s="293"/>
      <c r="X592" s="293"/>
      <c r="Y592" s="293"/>
    </row>
    <row r="593" spans="1:25" ht="12" customHeight="1">
      <c r="A593" s="293"/>
      <c r="B593" s="293"/>
      <c r="C593" s="293"/>
      <c r="D593" s="293"/>
      <c r="E593" s="293"/>
      <c r="F593" s="293"/>
      <c r="G593" s="293"/>
      <c r="H593" s="293"/>
      <c r="I593" s="293"/>
      <c r="J593" s="293"/>
      <c r="K593" s="293"/>
      <c r="L593" s="293"/>
      <c r="M593" s="293"/>
      <c r="N593" s="293"/>
      <c r="O593" s="293"/>
      <c r="P593" s="293"/>
      <c r="Q593" s="293"/>
      <c r="R593" s="293"/>
      <c r="S593" s="293"/>
      <c r="T593" s="293"/>
      <c r="U593" s="293"/>
      <c r="V593" s="293"/>
      <c r="W593" s="293"/>
      <c r="X593" s="293"/>
      <c r="Y593" s="293"/>
    </row>
    <row r="594" spans="1:25" ht="12" customHeight="1">
      <c r="A594" s="293"/>
      <c r="B594" s="293"/>
      <c r="C594" s="293"/>
      <c r="D594" s="293"/>
      <c r="E594" s="293"/>
      <c r="F594" s="293"/>
      <c r="G594" s="293"/>
      <c r="H594" s="293"/>
      <c r="I594" s="293"/>
      <c r="J594" s="293"/>
      <c r="K594" s="293"/>
      <c r="L594" s="293"/>
      <c r="M594" s="293"/>
      <c r="N594" s="293"/>
      <c r="O594" s="293"/>
      <c r="P594" s="293"/>
      <c r="Q594" s="293"/>
      <c r="R594" s="293"/>
      <c r="S594" s="293"/>
      <c r="T594" s="293"/>
      <c r="U594" s="293"/>
      <c r="V594" s="293"/>
      <c r="W594" s="293"/>
      <c r="X594" s="293"/>
      <c r="Y594" s="293"/>
    </row>
    <row r="595" spans="1:25" ht="12" customHeight="1">
      <c r="A595" s="293"/>
      <c r="B595" s="293"/>
      <c r="C595" s="293"/>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293"/>
    </row>
    <row r="596" spans="1:25" ht="12" customHeight="1">
      <c r="A596" s="293"/>
      <c r="B596" s="293"/>
      <c r="C596" s="293"/>
      <c r="D596" s="293"/>
      <c r="E596" s="293"/>
      <c r="F596" s="293"/>
      <c r="G596" s="293"/>
      <c r="H596" s="293"/>
      <c r="I596" s="293"/>
      <c r="J596" s="293"/>
      <c r="K596" s="293"/>
      <c r="L596" s="293"/>
      <c r="M596" s="293"/>
      <c r="N596" s="293"/>
      <c r="O596" s="293"/>
      <c r="P596" s="293"/>
      <c r="Q596" s="293"/>
      <c r="R596" s="293"/>
      <c r="S596" s="293"/>
      <c r="T596" s="293"/>
      <c r="U596" s="293"/>
      <c r="V596" s="293"/>
      <c r="W596" s="293"/>
      <c r="X596" s="293"/>
      <c r="Y596" s="293"/>
    </row>
    <row r="597" spans="1:25" ht="12" customHeight="1">
      <c r="A597" s="293"/>
      <c r="B597" s="293"/>
      <c r="C597" s="293"/>
      <c r="D597" s="293"/>
      <c r="E597" s="293"/>
      <c r="F597" s="293"/>
      <c r="G597" s="293"/>
      <c r="H597" s="293"/>
      <c r="I597" s="293"/>
      <c r="J597" s="293"/>
      <c r="K597" s="293"/>
      <c r="L597" s="293"/>
      <c r="M597" s="293"/>
      <c r="N597" s="293"/>
      <c r="O597" s="293"/>
      <c r="P597" s="293"/>
      <c r="Q597" s="293"/>
      <c r="R597" s="293"/>
      <c r="S597" s="293"/>
      <c r="T597" s="293"/>
      <c r="U597" s="293"/>
      <c r="V597" s="293"/>
      <c r="W597" s="293"/>
      <c r="X597" s="293"/>
      <c r="Y597" s="293"/>
    </row>
    <row r="598" spans="1:25" ht="12" customHeight="1">
      <c r="A598" s="293"/>
      <c r="B598" s="293"/>
      <c r="C598" s="293"/>
      <c r="D598" s="293"/>
      <c r="E598" s="293"/>
      <c r="F598" s="293"/>
      <c r="G598" s="293"/>
      <c r="H598" s="293"/>
      <c r="I598" s="293"/>
      <c r="J598" s="293"/>
      <c r="K598" s="293"/>
      <c r="L598" s="293"/>
      <c r="M598" s="293"/>
      <c r="N598" s="293"/>
      <c r="O598" s="293"/>
      <c r="P598" s="293"/>
      <c r="Q598" s="293"/>
      <c r="R598" s="293"/>
      <c r="S598" s="293"/>
      <c r="T598" s="293"/>
      <c r="U598" s="293"/>
      <c r="V598" s="293"/>
      <c r="W598" s="293"/>
      <c r="X598" s="293"/>
      <c r="Y598" s="293"/>
    </row>
    <row r="599" spans="1:25" ht="12" customHeight="1">
      <c r="A599" s="293"/>
      <c r="B599" s="293"/>
      <c r="C599" s="293"/>
      <c r="D599" s="293"/>
      <c r="E599" s="293"/>
      <c r="F599" s="293"/>
      <c r="G599" s="293"/>
      <c r="H599" s="293"/>
      <c r="I599" s="293"/>
      <c r="J599" s="293"/>
      <c r="K599" s="293"/>
      <c r="L599" s="293"/>
      <c r="M599" s="293"/>
      <c r="N599" s="293"/>
      <c r="O599" s="293"/>
      <c r="P599" s="293"/>
      <c r="Q599" s="293"/>
      <c r="R599" s="293"/>
      <c r="S599" s="293"/>
      <c r="T599" s="293"/>
      <c r="U599" s="293"/>
      <c r="V599" s="293"/>
      <c r="W599" s="293"/>
      <c r="X599" s="293"/>
      <c r="Y599" s="293"/>
    </row>
    <row r="600" spans="1:25" ht="12" customHeight="1">
      <c r="A600" s="293"/>
      <c r="B600" s="293"/>
      <c r="C600" s="293"/>
      <c r="D600" s="293"/>
      <c r="E600" s="293"/>
      <c r="F600" s="293"/>
      <c r="G600" s="293"/>
      <c r="H600" s="293"/>
      <c r="I600" s="293"/>
      <c r="J600" s="293"/>
      <c r="K600" s="293"/>
      <c r="L600" s="293"/>
      <c r="M600" s="293"/>
      <c r="N600" s="293"/>
      <c r="O600" s="293"/>
      <c r="P600" s="293"/>
      <c r="Q600" s="293"/>
      <c r="R600" s="293"/>
      <c r="S600" s="293"/>
      <c r="T600" s="293"/>
      <c r="U600" s="293"/>
      <c r="V600" s="293"/>
      <c r="W600" s="293"/>
      <c r="X600" s="293"/>
      <c r="Y600" s="293"/>
    </row>
    <row r="601" spans="1:25" ht="12" customHeight="1">
      <c r="A601" s="293"/>
      <c r="B601" s="293"/>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293"/>
    </row>
    <row r="602" spans="1:25" ht="12" customHeight="1">
      <c r="A602" s="293"/>
      <c r="B602" s="293"/>
      <c r="C602" s="293"/>
      <c r="D602" s="293"/>
      <c r="E602" s="293"/>
      <c r="F602" s="293"/>
      <c r="G602" s="293"/>
      <c r="H602" s="293"/>
      <c r="I602" s="293"/>
      <c r="J602" s="293"/>
      <c r="K602" s="293"/>
      <c r="L602" s="293"/>
      <c r="M602" s="293"/>
      <c r="N602" s="293"/>
      <c r="O602" s="293"/>
      <c r="P602" s="293"/>
      <c r="Q602" s="293"/>
      <c r="R602" s="293"/>
      <c r="S602" s="293"/>
      <c r="T602" s="293"/>
      <c r="U602" s="293"/>
      <c r="V602" s="293"/>
      <c r="W602" s="293"/>
      <c r="X602" s="293"/>
      <c r="Y602" s="293"/>
    </row>
    <row r="603" spans="1:25" ht="12" customHeight="1">
      <c r="A603" s="293"/>
      <c r="B603" s="293"/>
      <c r="C603" s="293"/>
      <c r="D603" s="293"/>
      <c r="E603" s="293"/>
      <c r="F603" s="293"/>
      <c r="G603" s="293"/>
      <c r="H603" s="293"/>
      <c r="I603" s="293"/>
      <c r="J603" s="293"/>
      <c r="K603" s="293"/>
      <c r="L603" s="293"/>
      <c r="M603" s="293"/>
      <c r="N603" s="293"/>
      <c r="O603" s="293"/>
      <c r="P603" s="293"/>
      <c r="Q603" s="293"/>
      <c r="R603" s="293"/>
      <c r="S603" s="293"/>
      <c r="T603" s="293"/>
      <c r="U603" s="293"/>
      <c r="V603" s="293"/>
      <c r="W603" s="293"/>
      <c r="X603" s="293"/>
      <c r="Y603" s="293"/>
    </row>
    <row r="604" spans="1:25" ht="12" customHeight="1">
      <c r="A604" s="293"/>
      <c r="B604" s="293"/>
      <c r="C604" s="293"/>
      <c r="D604" s="293"/>
      <c r="E604" s="293"/>
      <c r="F604" s="293"/>
      <c r="G604" s="293"/>
      <c r="H604" s="293"/>
      <c r="I604" s="293"/>
      <c r="J604" s="293"/>
      <c r="K604" s="293"/>
      <c r="L604" s="293"/>
      <c r="M604" s="293"/>
      <c r="N604" s="293"/>
      <c r="O604" s="293"/>
      <c r="P604" s="293"/>
      <c r="Q604" s="293"/>
      <c r="R604" s="293"/>
      <c r="S604" s="293"/>
      <c r="T604" s="293"/>
      <c r="U604" s="293"/>
      <c r="V604" s="293"/>
      <c r="W604" s="293"/>
      <c r="X604" s="293"/>
      <c r="Y604" s="293"/>
    </row>
    <row r="605" spans="1:25" ht="12" customHeight="1">
      <c r="A605" s="293"/>
      <c r="B605" s="293"/>
      <c r="C605" s="293"/>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293"/>
    </row>
    <row r="606" spans="1:25" ht="12" customHeight="1">
      <c r="A606" s="293"/>
      <c r="B606" s="293"/>
      <c r="C606" s="293"/>
      <c r="D606" s="293"/>
      <c r="E606" s="293"/>
      <c r="F606" s="293"/>
      <c r="G606" s="293"/>
      <c r="H606" s="293"/>
      <c r="I606" s="293"/>
      <c r="J606" s="293"/>
      <c r="K606" s="293"/>
      <c r="L606" s="293"/>
      <c r="M606" s="293"/>
      <c r="N606" s="293"/>
      <c r="O606" s="293"/>
      <c r="P606" s="293"/>
      <c r="Q606" s="293"/>
      <c r="R606" s="293"/>
      <c r="S606" s="293"/>
      <c r="T606" s="293"/>
      <c r="U606" s="293"/>
      <c r="V606" s="293"/>
      <c r="W606" s="293"/>
      <c r="X606" s="293"/>
      <c r="Y606" s="293"/>
    </row>
    <row r="607" spans="1:25" ht="12" customHeight="1">
      <c r="A607" s="293"/>
      <c r="B607" s="293"/>
      <c r="C607" s="293"/>
      <c r="D607" s="293"/>
      <c r="E607" s="293"/>
      <c r="F607" s="293"/>
      <c r="G607" s="293"/>
      <c r="H607" s="293"/>
      <c r="I607" s="293"/>
      <c r="J607" s="293"/>
      <c r="K607" s="293"/>
      <c r="L607" s="293"/>
      <c r="M607" s="293"/>
      <c r="N607" s="293"/>
      <c r="O607" s="293"/>
      <c r="P607" s="293"/>
      <c r="Q607" s="293"/>
      <c r="R607" s="293"/>
      <c r="S607" s="293"/>
      <c r="T607" s="293"/>
      <c r="U607" s="293"/>
      <c r="V607" s="293"/>
      <c r="W607" s="293"/>
      <c r="X607" s="293"/>
      <c r="Y607" s="293"/>
    </row>
    <row r="608" spans="1:25" ht="12" customHeight="1">
      <c r="A608" s="293"/>
      <c r="B608" s="293"/>
      <c r="C608" s="293"/>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293"/>
    </row>
    <row r="609" spans="1:25" ht="12" customHeight="1">
      <c r="A609" s="293"/>
      <c r="B609" s="293"/>
      <c r="C609" s="293"/>
      <c r="D609" s="293"/>
      <c r="E609" s="293"/>
      <c r="F609" s="293"/>
      <c r="G609" s="293"/>
      <c r="H609" s="293"/>
      <c r="I609" s="293"/>
      <c r="J609" s="293"/>
      <c r="K609" s="293"/>
      <c r="L609" s="293"/>
      <c r="M609" s="293"/>
      <c r="N609" s="293"/>
      <c r="O609" s="293"/>
      <c r="P609" s="293"/>
      <c r="Q609" s="293"/>
      <c r="R609" s="293"/>
      <c r="S609" s="293"/>
      <c r="T609" s="293"/>
      <c r="U609" s="293"/>
      <c r="V609" s="293"/>
      <c r="W609" s="293"/>
      <c r="X609" s="293"/>
      <c r="Y609" s="293"/>
    </row>
    <row r="610" spans="1:25" ht="12" customHeight="1">
      <c r="A610" s="293"/>
      <c r="B610" s="293"/>
      <c r="C610" s="293"/>
      <c r="D610" s="293"/>
      <c r="E610" s="293"/>
      <c r="F610" s="293"/>
      <c r="G610" s="293"/>
      <c r="H610" s="293"/>
      <c r="I610" s="293"/>
      <c r="J610" s="293"/>
      <c r="K610" s="293"/>
      <c r="L610" s="293"/>
      <c r="M610" s="293"/>
      <c r="N610" s="293"/>
      <c r="O610" s="293"/>
      <c r="P610" s="293"/>
      <c r="Q610" s="293"/>
      <c r="R610" s="293"/>
      <c r="S610" s="293"/>
      <c r="T610" s="293"/>
      <c r="U610" s="293"/>
      <c r="V610" s="293"/>
      <c r="W610" s="293"/>
      <c r="X610" s="293"/>
      <c r="Y610" s="293"/>
    </row>
    <row r="611" spans="1:25" ht="12" customHeight="1">
      <c r="A611" s="293"/>
      <c r="B611" s="293"/>
      <c r="C611" s="293"/>
      <c r="D611" s="293"/>
      <c r="E611" s="293"/>
      <c r="F611" s="293"/>
      <c r="G611" s="293"/>
      <c r="H611" s="293"/>
      <c r="I611" s="293"/>
      <c r="J611" s="293"/>
      <c r="K611" s="293"/>
      <c r="L611" s="293"/>
      <c r="M611" s="293"/>
      <c r="N611" s="293"/>
      <c r="O611" s="293"/>
      <c r="P611" s="293"/>
      <c r="Q611" s="293"/>
      <c r="R611" s="293"/>
      <c r="S611" s="293"/>
      <c r="T611" s="293"/>
      <c r="U611" s="293"/>
      <c r="V611" s="293"/>
      <c r="W611" s="293"/>
      <c r="X611" s="293"/>
      <c r="Y611" s="293"/>
    </row>
    <row r="612" spans="1:25" ht="12" customHeight="1">
      <c r="A612" s="293"/>
      <c r="B612" s="293"/>
      <c r="C612" s="293"/>
      <c r="D612" s="293"/>
      <c r="E612" s="293"/>
      <c r="F612" s="293"/>
      <c r="G612" s="293"/>
      <c r="H612" s="293"/>
      <c r="I612" s="293"/>
      <c r="J612" s="293"/>
      <c r="K612" s="293"/>
      <c r="L612" s="293"/>
      <c r="M612" s="293"/>
      <c r="N612" s="293"/>
      <c r="O612" s="293"/>
      <c r="P612" s="293"/>
      <c r="Q612" s="293"/>
      <c r="R612" s="293"/>
      <c r="S612" s="293"/>
      <c r="T612" s="293"/>
      <c r="U612" s="293"/>
      <c r="V612" s="293"/>
      <c r="W612" s="293"/>
      <c r="X612" s="293"/>
      <c r="Y612" s="293"/>
    </row>
    <row r="613" spans="1:25" ht="12" customHeight="1">
      <c r="A613" s="293"/>
      <c r="B613" s="293"/>
      <c r="C613" s="293"/>
      <c r="D613" s="293"/>
      <c r="E613" s="293"/>
      <c r="F613" s="293"/>
      <c r="G613" s="293"/>
      <c r="H613" s="293"/>
      <c r="I613" s="293"/>
      <c r="J613" s="293"/>
      <c r="K613" s="293"/>
      <c r="L613" s="293"/>
      <c r="M613" s="293"/>
      <c r="N613" s="293"/>
      <c r="O613" s="293"/>
      <c r="P613" s="293"/>
      <c r="Q613" s="293"/>
      <c r="R613" s="293"/>
      <c r="S613" s="293"/>
      <c r="T613" s="293"/>
      <c r="U613" s="293"/>
      <c r="V613" s="293"/>
      <c r="W613" s="293"/>
      <c r="X613" s="293"/>
      <c r="Y613" s="293"/>
    </row>
    <row r="614" spans="1:25" ht="12" customHeight="1">
      <c r="A614" s="293"/>
      <c r="B614" s="293"/>
      <c r="C614" s="293"/>
      <c r="D614" s="293"/>
      <c r="E614" s="293"/>
      <c r="F614" s="293"/>
      <c r="G614" s="293"/>
      <c r="H614" s="293"/>
      <c r="I614" s="293"/>
      <c r="J614" s="293"/>
      <c r="K614" s="293"/>
      <c r="L614" s="293"/>
      <c r="M614" s="293"/>
      <c r="N614" s="293"/>
      <c r="O614" s="293"/>
      <c r="P614" s="293"/>
      <c r="Q614" s="293"/>
      <c r="R614" s="293"/>
      <c r="S614" s="293"/>
      <c r="T614" s="293"/>
      <c r="U614" s="293"/>
      <c r="V614" s="293"/>
      <c r="W614" s="293"/>
      <c r="X614" s="293"/>
      <c r="Y614" s="293"/>
    </row>
    <row r="615" spans="1:25" ht="12" customHeight="1">
      <c r="A615" s="293"/>
      <c r="B615" s="293"/>
      <c r="C615" s="293"/>
      <c r="D615" s="293"/>
      <c r="E615" s="293"/>
      <c r="F615" s="293"/>
      <c r="G615" s="293"/>
      <c r="H615" s="293"/>
      <c r="I615" s="293"/>
      <c r="J615" s="293"/>
      <c r="K615" s="293"/>
      <c r="L615" s="293"/>
      <c r="M615" s="293"/>
      <c r="N615" s="293"/>
      <c r="O615" s="293"/>
      <c r="P615" s="293"/>
      <c r="Q615" s="293"/>
      <c r="R615" s="293"/>
      <c r="S615" s="293"/>
      <c r="T615" s="293"/>
      <c r="U615" s="293"/>
      <c r="V615" s="293"/>
      <c r="W615" s="293"/>
      <c r="X615" s="293"/>
      <c r="Y615" s="293"/>
    </row>
    <row r="616" spans="1:25" ht="12" customHeight="1">
      <c r="A616" s="293"/>
      <c r="B616" s="293"/>
      <c r="C616" s="293"/>
      <c r="D616" s="293"/>
      <c r="E616" s="293"/>
      <c r="F616" s="293"/>
      <c r="G616" s="293"/>
      <c r="H616" s="293"/>
      <c r="I616" s="293"/>
      <c r="J616" s="293"/>
      <c r="K616" s="293"/>
      <c r="L616" s="293"/>
      <c r="M616" s="293"/>
      <c r="N616" s="293"/>
      <c r="O616" s="293"/>
      <c r="P616" s="293"/>
      <c r="Q616" s="293"/>
      <c r="R616" s="293"/>
      <c r="S616" s="293"/>
      <c r="T616" s="293"/>
      <c r="U616" s="293"/>
      <c r="V616" s="293"/>
      <c r="W616" s="293"/>
      <c r="X616" s="293"/>
      <c r="Y616" s="293"/>
    </row>
    <row r="617" spans="1:25" ht="12" customHeight="1">
      <c r="A617" s="293"/>
      <c r="B617" s="293"/>
      <c r="C617" s="293"/>
      <c r="D617" s="293"/>
      <c r="E617" s="293"/>
      <c r="F617" s="293"/>
      <c r="G617" s="293"/>
      <c r="H617" s="293"/>
      <c r="I617" s="293"/>
      <c r="J617" s="293"/>
      <c r="K617" s="293"/>
      <c r="L617" s="293"/>
      <c r="M617" s="293"/>
      <c r="N617" s="293"/>
      <c r="O617" s="293"/>
      <c r="P617" s="293"/>
      <c r="Q617" s="293"/>
      <c r="R617" s="293"/>
      <c r="S617" s="293"/>
      <c r="T617" s="293"/>
      <c r="U617" s="293"/>
      <c r="V617" s="293"/>
      <c r="W617" s="293"/>
      <c r="X617" s="293"/>
      <c r="Y617" s="293"/>
    </row>
    <row r="618" spans="1:25" ht="12" customHeight="1">
      <c r="A618" s="293"/>
      <c r="B618" s="293"/>
      <c r="C618" s="293"/>
      <c r="D618" s="293"/>
      <c r="E618" s="293"/>
      <c r="F618" s="293"/>
      <c r="G618" s="293"/>
      <c r="H618" s="293"/>
      <c r="I618" s="293"/>
      <c r="J618" s="293"/>
      <c r="K618" s="293"/>
      <c r="L618" s="293"/>
      <c r="M618" s="293"/>
      <c r="N618" s="293"/>
      <c r="O618" s="293"/>
      <c r="P618" s="293"/>
      <c r="Q618" s="293"/>
      <c r="R618" s="293"/>
      <c r="S618" s="293"/>
      <c r="T618" s="293"/>
      <c r="U618" s="293"/>
      <c r="V618" s="293"/>
      <c r="W618" s="293"/>
      <c r="X618" s="293"/>
      <c r="Y618" s="293"/>
    </row>
    <row r="619" spans="1:25" ht="12" customHeight="1">
      <c r="A619" s="293"/>
      <c r="B619" s="293"/>
      <c r="C619" s="293"/>
      <c r="D619" s="293"/>
      <c r="E619" s="293"/>
      <c r="F619" s="293"/>
      <c r="G619" s="293"/>
      <c r="H619" s="293"/>
      <c r="I619" s="293"/>
      <c r="J619" s="293"/>
      <c r="K619" s="293"/>
      <c r="L619" s="293"/>
      <c r="M619" s="293"/>
      <c r="N619" s="293"/>
      <c r="O619" s="293"/>
      <c r="P619" s="293"/>
      <c r="Q619" s="293"/>
      <c r="R619" s="293"/>
      <c r="S619" s="293"/>
      <c r="T619" s="293"/>
      <c r="U619" s="293"/>
      <c r="V619" s="293"/>
      <c r="W619" s="293"/>
      <c r="X619" s="293"/>
      <c r="Y619" s="293"/>
    </row>
    <row r="620" spans="1:25" ht="12" customHeight="1">
      <c r="A620" s="293"/>
      <c r="B620" s="293"/>
      <c r="C620" s="293"/>
      <c r="D620" s="293"/>
      <c r="E620" s="293"/>
      <c r="F620" s="293"/>
      <c r="G620" s="293"/>
      <c r="H620" s="293"/>
      <c r="I620" s="293"/>
      <c r="J620" s="293"/>
      <c r="K620" s="293"/>
      <c r="L620" s="293"/>
      <c r="M620" s="293"/>
      <c r="N620" s="293"/>
      <c r="O620" s="293"/>
      <c r="P620" s="293"/>
      <c r="Q620" s="293"/>
      <c r="R620" s="293"/>
      <c r="S620" s="293"/>
      <c r="T620" s="293"/>
      <c r="U620" s="293"/>
      <c r="V620" s="293"/>
      <c r="W620" s="293"/>
      <c r="X620" s="293"/>
      <c r="Y620" s="293"/>
    </row>
    <row r="621" spans="1:25" ht="12" customHeight="1">
      <c r="A621" s="293"/>
      <c r="B621" s="293"/>
      <c r="C621" s="293"/>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293"/>
    </row>
    <row r="622" spans="1:25" ht="12" customHeight="1">
      <c r="A622" s="293"/>
      <c r="B622" s="293"/>
      <c r="C622" s="293"/>
      <c r="D622" s="293"/>
      <c r="E622" s="293"/>
      <c r="F622" s="293"/>
      <c r="G622" s="293"/>
      <c r="H622" s="293"/>
      <c r="I622" s="293"/>
      <c r="J622" s="293"/>
      <c r="K622" s="293"/>
      <c r="L622" s="293"/>
      <c r="M622" s="293"/>
      <c r="N622" s="293"/>
      <c r="O622" s="293"/>
      <c r="P622" s="293"/>
      <c r="Q622" s="293"/>
      <c r="R622" s="293"/>
      <c r="S622" s="293"/>
      <c r="T622" s="293"/>
      <c r="U622" s="293"/>
      <c r="V622" s="293"/>
      <c r="W622" s="293"/>
      <c r="X622" s="293"/>
      <c r="Y622" s="293"/>
    </row>
    <row r="623" spans="1:25" ht="12" customHeight="1">
      <c r="A623" s="293"/>
      <c r="B623" s="293"/>
      <c r="C623" s="293"/>
      <c r="D623" s="293"/>
      <c r="E623" s="293"/>
      <c r="F623" s="293"/>
      <c r="G623" s="293"/>
      <c r="H623" s="293"/>
      <c r="I623" s="293"/>
      <c r="J623" s="293"/>
      <c r="K623" s="293"/>
      <c r="L623" s="293"/>
      <c r="M623" s="293"/>
      <c r="N623" s="293"/>
      <c r="O623" s="293"/>
      <c r="P623" s="293"/>
      <c r="Q623" s="293"/>
      <c r="R623" s="293"/>
      <c r="S623" s="293"/>
      <c r="T623" s="293"/>
      <c r="U623" s="293"/>
      <c r="V623" s="293"/>
      <c r="W623" s="293"/>
      <c r="X623" s="293"/>
      <c r="Y623" s="293"/>
    </row>
    <row r="624" spans="1:25" ht="12" customHeight="1">
      <c r="A624" s="293"/>
      <c r="B624" s="293"/>
      <c r="C624" s="293"/>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293"/>
    </row>
    <row r="625" spans="1:25" ht="12" customHeight="1">
      <c r="A625" s="293"/>
      <c r="B625" s="293"/>
      <c r="C625" s="293"/>
      <c r="D625" s="293"/>
      <c r="E625" s="293"/>
      <c r="F625" s="293"/>
      <c r="G625" s="293"/>
      <c r="H625" s="293"/>
      <c r="I625" s="293"/>
      <c r="J625" s="293"/>
      <c r="K625" s="293"/>
      <c r="L625" s="293"/>
      <c r="M625" s="293"/>
      <c r="N625" s="293"/>
      <c r="O625" s="293"/>
      <c r="P625" s="293"/>
      <c r="Q625" s="293"/>
      <c r="R625" s="293"/>
      <c r="S625" s="293"/>
      <c r="T625" s="293"/>
      <c r="U625" s="293"/>
      <c r="V625" s="293"/>
      <c r="W625" s="293"/>
      <c r="X625" s="293"/>
      <c r="Y625" s="293"/>
    </row>
    <row r="626" spans="1:25" ht="12" customHeight="1">
      <c r="A626" s="293"/>
      <c r="B626" s="293"/>
      <c r="C626" s="293"/>
      <c r="D626" s="293"/>
      <c r="E626" s="293"/>
      <c r="F626" s="293"/>
      <c r="G626" s="293"/>
      <c r="H626" s="293"/>
      <c r="I626" s="293"/>
      <c r="J626" s="293"/>
      <c r="K626" s="293"/>
      <c r="L626" s="293"/>
      <c r="M626" s="293"/>
      <c r="N626" s="293"/>
      <c r="O626" s="293"/>
      <c r="P626" s="293"/>
      <c r="Q626" s="293"/>
      <c r="R626" s="293"/>
      <c r="S626" s="293"/>
      <c r="T626" s="293"/>
      <c r="U626" s="293"/>
      <c r="V626" s="293"/>
      <c r="W626" s="293"/>
      <c r="X626" s="293"/>
      <c r="Y626" s="293"/>
    </row>
    <row r="627" spans="1:25" ht="12" customHeight="1">
      <c r="A627" s="293"/>
      <c r="B627" s="293"/>
      <c r="C627" s="293"/>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293"/>
    </row>
    <row r="628" spans="1:25" ht="12" customHeight="1">
      <c r="A628" s="293"/>
      <c r="B628" s="293"/>
      <c r="C628" s="293"/>
      <c r="D628" s="293"/>
      <c r="E628" s="293"/>
      <c r="F628" s="293"/>
      <c r="G628" s="293"/>
      <c r="H628" s="293"/>
      <c r="I628" s="293"/>
      <c r="J628" s="293"/>
      <c r="K628" s="293"/>
      <c r="L628" s="293"/>
      <c r="M628" s="293"/>
      <c r="N628" s="293"/>
      <c r="O628" s="293"/>
      <c r="P628" s="293"/>
      <c r="Q628" s="293"/>
      <c r="R628" s="293"/>
      <c r="S628" s="293"/>
      <c r="T628" s="293"/>
      <c r="U628" s="293"/>
      <c r="V628" s="293"/>
      <c r="W628" s="293"/>
      <c r="X628" s="293"/>
      <c r="Y628" s="293"/>
    </row>
    <row r="629" spans="1:25" ht="12" customHeight="1">
      <c r="A629" s="293"/>
      <c r="B629" s="293"/>
      <c r="C629" s="293"/>
      <c r="D629" s="293"/>
      <c r="E629" s="293"/>
      <c r="F629" s="293"/>
      <c r="G629" s="293"/>
      <c r="H629" s="293"/>
      <c r="I629" s="293"/>
      <c r="J629" s="293"/>
      <c r="K629" s="293"/>
      <c r="L629" s="293"/>
      <c r="M629" s="293"/>
      <c r="N629" s="293"/>
      <c r="O629" s="293"/>
      <c r="P629" s="293"/>
      <c r="Q629" s="293"/>
      <c r="R629" s="293"/>
      <c r="S629" s="293"/>
      <c r="T629" s="293"/>
      <c r="U629" s="293"/>
      <c r="V629" s="293"/>
      <c r="W629" s="293"/>
      <c r="X629" s="293"/>
      <c r="Y629" s="293"/>
    </row>
    <row r="630" spans="1:25" ht="12" customHeight="1">
      <c r="A630" s="293"/>
      <c r="B630" s="293"/>
      <c r="C630" s="293"/>
      <c r="D630" s="293"/>
      <c r="E630" s="293"/>
      <c r="F630" s="293"/>
      <c r="G630" s="293"/>
      <c r="H630" s="293"/>
      <c r="I630" s="293"/>
      <c r="J630" s="293"/>
      <c r="K630" s="293"/>
      <c r="L630" s="293"/>
      <c r="M630" s="293"/>
      <c r="N630" s="293"/>
      <c r="O630" s="293"/>
      <c r="P630" s="293"/>
      <c r="Q630" s="293"/>
      <c r="R630" s="293"/>
      <c r="S630" s="293"/>
      <c r="T630" s="293"/>
      <c r="U630" s="293"/>
      <c r="V630" s="293"/>
      <c r="W630" s="293"/>
      <c r="X630" s="293"/>
      <c r="Y630" s="293"/>
    </row>
    <row r="631" spans="1:25" ht="12" customHeight="1">
      <c r="A631" s="293"/>
      <c r="B631" s="293"/>
      <c r="C631" s="293"/>
      <c r="D631" s="293"/>
      <c r="E631" s="293"/>
      <c r="F631" s="293"/>
      <c r="G631" s="293"/>
      <c r="H631" s="293"/>
      <c r="I631" s="293"/>
      <c r="J631" s="293"/>
      <c r="K631" s="293"/>
      <c r="L631" s="293"/>
      <c r="M631" s="293"/>
      <c r="N631" s="293"/>
      <c r="O631" s="293"/>
      <c r="P631" s="293"/>
      <c r="Q631" s="293"/>
      <c r="R631" s="293"/>
      <c r="S631" s="293"/>
      <c r="T631" s="293"/>
      <c r="U631" s="293"/>
      <c r="V631" s="293"/>
      <c r="W631" s="293"/>
      <c r="X631" s="293"/>
      <c r="Y631" s="293"/>
    </row>
    <row r="632" spans="1:25" ht="12" customHeight="1">
      <c r="A632" s="293"/>
      <c r="B632" s="293"/>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293"/>
    </row>
    <row r="633" spans="1:25" ht="12" customHeight="1">
      <c r="A633" s="293"/>
      <c r="B633" s="293"/>
      <c r="C633" s="293"/>
      <c r="D633" s="293"/>
      <c r="E633" s="293"/>
      <c r="F633" s="293"/>
      <c r="G633" s="293"/>
      <c r="H633" s="293"/>
      <c r="I633" s="293"/>
      <c r="J633" s="293"/>
      <c r="K633" s="293"/>
      <c r="L633" s="293"/>
      <c r="M633" s="293"/>
      <c r="N633" s="293"/>
      <c r="O633" s="293"/>
      <c r="P633" s="293"/>
      <c r="Q633" s="293"/>
      <c r="R633" s="293"/>
      <c r="S633" s="293"/>
      <c r="T633" s="293"/>
      <c r="U633" s="293"/>
      <c r="V633" s="293"/>
      <c r="W633" s="293"/>
      <c r="X633" s="293"/>
      <c r="Y633" s="293"/>
    </row>
    <row r="634" spans="1:25" ht="12" customHeight="1">
      <c r="A634" s="293"/>
      <c r="B634" s="293"/>
      <c r="C634" s="293"/>
      <c r="D634" s="293"/>
      <c r="E634" s="293"/>
      <c r="F634" s="293"/>
      <c r="G634" s="293"/>
      <c r="H634" s="293"/>
      <c r="I634" s="293"/>
      <c r="J634" s="293"/>
      <c r="K634" s="293"/>
      <c r="L634" s="293"/>
      <c r="M634" s="293"/>
      <c r="N634" s="293"/>
      <c r="O634" s="293"/>
      <c r="P634" s="293"/>
      <c r="Q634" s="293"/>
      <c r="R634" s="293"/>
      <c r="S634" s="293"/>
      <c r="T634" s="293"/>
      <c r="U634" s="293"/>
      <c r="V634" s="293"/>
      <c r="W634" s="293"/>
      <c r="X634" s="293"/>
      <c r="Y634" s="293"/>
    </row>
    <row r="635" spans="1:25" ht="12" customHeight="1">
      <c r="A635" s="293"/>
      <c r="B635" s="293"/>
      <c r="C635" s="293"/>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293"/>
    </row>
    <row r="636" spans="1:25" ht="12" customHeight="1">
      <c r="A636" s="293"/>
      <c r="B636" s="293"/>
      <c r="C636" s="293"/>
      <c r="D636" s="293"/>
      <c r="E636" s="293"/>
      <c r="F636" s="293"/>
      <c r="G636" s="293"/>
      <c r="H636" s="293"/>
      <c r="I636" s="293"/>
      <c r="J636" s="293"/>
      <c r="K636" s="293"/>
      <c r="L636" s="293"/>
      <c r="M636" s="293"/>
      <c r="N636" s="293"/>
      <c r="O636" s="293"/>
      <c r="P636" s="293"/>
      <c r="Q636" s="293"/>
      <c r="R636" s="293"/>
      <c r="S636" s="293"/>
      <c r="T636" s="293"/>
      <c r="U636" s="293"/>
      <c r="V636" s="293"/>
      <c r="W636" s="293"/>
      <c r="X636" s="293"/>
      <c r="Y636" s="293"/>
    </row>
    <row r="637" spans="1:25" ht="12" customHeight="1">
      <c r="A637" s="293"/>
      <c r="B637" s="293"/>
      <c r="C637" s="293"/>
      <c r="D637" s="293"/>
      <c r="E637" s="293"/>
      <c r="F637" s="293"/>
      <c r="G637" s="293"/>
      <c r="H637" s="293"/>
      <c r="I637" s="293"/>
      <c r="J637" s="293"/>
      <c r="K637" s="293"/>
      <c r="L637" s="293"/>
      <c r="M637" s="293"/>
      <c r="N637" s="293"/>
      <c r="O637" s="293"/>
      <c r="P637" s="293"/>
      <c r="Q637" s="293"/>
      <c r="R637" s="293"/>
      <c r="S637" s="293"/>
      <c r="T637" s="293"/>
      <c r="U637" s="293"/>
      <c r="V637" s="293"/>
      <c r="W637" s="293"/>
      <c r="X637" s="293"/>
      <c r="Y637" s="293"/>
    </row>
    <row r="638" spans="1:25" ht="12" customHeight="1">
      <c r="A638" s="293"/>
      <c r="B638" s="293"/>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293"/>
    </row>
    <row r="639" spans="1:25" ht="12" customHeight="1">
      <c r="A639" s="293"/>
      <c r="B639" s="293"/>
      <c r="C639" s="293"/>
      <c r="D639" s="293"/>
      <c r="E639" s="293"/>
      <c r="F639" s="293"/>
      <c r="G639" s="293"/>
      <c r="H639" s="293"/>
      <c r="I639" s="293"/>
      <c r="J639" s="293"/>
      <c r="K639" s="293"/>
      <c r="L639" s="293"/>
      <c r="M639" s="293"/>
      <c r="N639" s="293"/>
      <c r="O639" s="293"/>
      <c r="P639" s="293"/>
      <c r="Q639" s="293"/>
      <c r="R639" s="293"/>
      <c r="S639" s="293"/>
      <c r="T639" s="293"/>
      <c r="U639" s="293"/>
      <c r="V639" s="293"/>
      <c r="W639" s="293"/>
      <c r="X639" s="293"/>
      <c r="Y639" s="293"/>
    </row>
    <row r="640" spans="1:25" ht="12" customHeight="1">
      <c r="A640" s="293"/>
      <c r="B640" s="293"/>
      <c r="C640" s="293"/>
      <c r="D640" s="293"/>
      <c r="E640" s="293"/>
      <c r="F640" s="293"/>
      <c r="G640" s="293"/>
      <c r="H640" s="293"/>
      <c r="I640" s="293"/>
      <c r="J640" s="293"/>
      <c r="K640" s="293"/>
      <c r="L640" s="293"/>
      <c r="M640" s="293"/>
      <c r="N640" s="293"/>
      <c r="O640" s="293"/>
      <c r="P640" s="293"/>
      <c r="Q640" s="293"/>
      <c r="R640" s="293"/>
      <c r="S640" s="293"/>
      <c r="T640" s="293"/>
      <c r="U640" s="293"/>
      <c r="V640" s="293"/>
      <c r="W640" s="293"/>
      <c r="X640" s="293"/>
      <c r="Y640" s="293"/>
    </row>
    <row r="641" spans="1:25" ht="12" customHeight="1">
      <c r="A641" s="293"/>
      <c r="B641" s="293"/>
      <c r="C641" s="293"/>
      <c r="D641" s="293"/>
      <c r="E641" s="293"/>
      <c r="F641" s="293"/>
      <c r="G641" s="293"/>
      <c r="H641" s="293"/>
      <c r="I641" s="293"/>
      <c r="J641" s="293"/>
      <c r="K641" s="293"/>
      <c r="L641" s="293"/>
      <c r="M641" s="293"/>
      <c r="N641" s="293"/>
      <c r="O641" s="293"/>
      <c r="P641" s="293"/>
      <c r="Q641" s="293"/>
      <c r="R641" s="293"/>
      <c r="S641" s="293"/>
      <c r="T641" s="293"/>
      <c r="U641" s="293"/>
      <c r="V641" s="293"/>
      <c r="W641" s="293"/>
      <c r="X641" s="293"/>
      <c r="Y641" s="293"/>
    </row>
    <row r="642" spans="1:25" ht="12" customHeight="1">
      <c r="A642" s="293"/>
      <c r="B642" s="293"/>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293"/>
    </row>
    <row r="643" spans="1:25" ht="12" customHeight="1">
      <c r="A643" s="293"/>
      <c r="B643" s="293"/>
      <c r="C643" s="293"/>
      <c r="D643" s="293"/>
      <c r="E643" s="293"/>
      <c r="F643" s="293"/>
      <c r="G643" s="293"/>
      <c r="H643" s="293"/>
      <c r="I643" s="293"/>
      <c r="J643" s="293"/>
      <c r="K643" s="293"/>
      <c r="L643" s="293"/>
      <c r="M643" s="293"/>
      <c r="N643" s="293"/>
      <c r="O643" s="293"/>
      <c r="P643" s="293"/>
      <c r="Q643" s="293"/>
      <c r="R643" s="293"/>
      <c r="S643" s="293"/>
      <c r="T643" s="293"/>
      <c r="U643" s="293"/>
      <c r="V643" s="293"/>
      <c r="W643" s="293"/>
      <c r="X643" s="293"/>
      <c r="Y643" s="293"/>
    </row>
    <row r="644" spans="1:25" ht="12" customHeight="1">
      <c r="A644" s="293"/>
      <c r="B644" s="293"/>
      <c r="C644" s="293"/>
      <c r="D644" s="293"/>
      <c r="E644" s="293"/>
      <c r="F644" s="293"/>
      <c r="G644" s="293"/>
      <c r="H644" s="293"/>
      <c r="I644" s="293"/>
      <c r="J644" s="293"/>
      <c r="K644" s="293"/>
      <c r="L644" s="293"/>
      <c r="M644" s="293"/>
      <c r="N644" s="293"/>
      <c r="O644" s="293"/>
      <c r="P644" s="293"/>
      <c r="Q644" s="293"/>
      <c r="R644" s="293"/>
      <c r="S644" s="293"/>
      <c r="T644" s="293"/>
      <c r="U644" s="293"/>
      <c r="V644" s="293"/>
      <c r="W644" s="293"/>
      <c r="X644" s="293"/>
      <c r="Y644" s="293"/>
    </row>
    <row r="645" spans="1:25" ht="12" customHeight="1">
      <c r="A645" s="293"/>
      <c r="B645" s="293"/>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293"/>
    </row>
    <row r="646" spans="1:25" ht="12" customHeight="1">
      <c r="A646" s="293"/>
      <c r="B646" s="293"/>
      <c r="C646" s="293"/>
      <c r="D646" s="293"/>
      <c r="E646" s="293"/>
      <c r="F646" s="293"/>
      <c r="G646" s="293"/>
      <c r="H646" s="293"/>
      <c r="I646" s="293"/>
      <c r="J646" s="293"/>
      <c r="K646" s="293"/>
      <c r="L646" s="293"/>
      <c r="M646" s="293"/>
      <c r="N646" s="293"/>
      <c r="O646" s="293"/>
      <c r="P646" s="293"/>
      <c r="Q646" s="293"/>
      <c r="R646" s="293"/>
      <c r="S646" s="293"/>
      <c r="T646" s="293"/>
      <c r="U646" s="293"/>
      <c r="V646" s="293"/>
      <c r="W646" s="293"/>
      <c r="X646" s="293"/>
      <c r="Y646" s="293"/>
    </row>
    <row r="647" spans="1:25" ht="12" customHeight="1">
      <c r="A647" s="293"/>
      <c r="B647" s="293"/>
      <c r="C647" s="293"/>
      <c r="D647" s="293"/>
      <c r="E647" s="293"/>
      <c r="F647" s="293"/>
      <c r="G647" s="293"/>
      <c r="H647" s="293"/>
      <c r="I647" s="293"/>
      <c r="J647" s="293"/>
      <c r="K647" s="293"/>
      <c r="L647" s="293"/>
      <c r="M647" s="293"/>
      <c r="N647" s="293"/>
      <c r="O647" s="293"/>
      <c r="P647" s="293"/>
      <c r="Q647" s="293"/>
      <c r="R647" s="293"/>
      <c r="S647" s="293"/>
      <c r="T647" s="293"/>
      <c r="U647" s="293"/>
      <c r="V647" s="293"/>
      <c r="W647" s="293"/>
      <c r="X647" s="293"/>
      <c r="Y647" s="293"/>
    </row>
    <row r="648" spans="1:25" ht="12" customHeight="1">
      <c r="A648" s="293"/>
      <c r="B648" s="293"/>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293"/>
    </row>
    <row r="649" spans="1:25" ht="12" customHeight="1">
      <c r="A649" s="293"/>
      <c r="B649" s="293"/>
      <c r="C649" s="293"/>
      <c r="D649" s="293"/>
      <c r="E649" s="293"/>
      <c r="F649" s="293"/>
      <c r="G649" s="293"/>
      <c r="H649" s="293"/>
      <c r="I649" s="293"/>
      <c r="J649" s="293"/>
      <c r="K649" s="293"/>
      <c r="L649" s="293"/>
      <c r="M649" s="293"/>
      <c r="N649" s="293"/>
      <c r="O649" s="293"/>
      <c r="P649" s="293"/>
      <c r="Q649" s="293"/>
      <c r="R649" s="293"/>
      <c r="S649" s="293"/>
      <c r="T649" s="293"/>
      <c r="U649" s="293"/>
      <c r="V649" s="293"/>
      <c r="W649" s="293"/>
      <c r="X649" s="293"/>
      <c r="Y649" s="293"/>
    </row>
    <row r="650" spans="1:25" ht="12" customHeight="1">
      <c r="A650" s="293"/>
      <c r="B650" s="293"/>
      <c r="C650" s="293"/>
      <c r="D650" s="293"/>
      <c r="E650" s="293"/>
      <c r="F650" s="293"/>
      <c r="G650" s="293"/>
      <c r="H650" s="293"/>
      <c r="I650" s="293"/>
      <c r="J650" s="293"/>
      <c r="K650" s="293"/>
      <c r="L650" s="293"/>
      <c r="M650" s="293"/>
      <c r="N650" s="293"/>
      <c r="O650" s="293"/>
      <c r="P650" s="293"/>
      <c r="Q650" s="293"/>
      <c r="R650" s="293"/>
      <c r="S650" s="293"/>
      <c r="T650" s="293"/>
      <c r="U650" s="293"/>
      <c r="V650" s="293"/>
      <c r="W650" s="293"/>
      <c r="X650" s="293"/>
      <c r="Y650" s="293"/>
    </row>
    <row r="651" spans="1:25" ht="12" customHeight="1">
      <c r="A651" s="293"/>
      <c r="B651" s="293"/>
      <c r="C651" s="293"/>
      <c r="D651" s="293"/>
      <c r="E651" s="293"/>
      <c r="F651" s="293"/>
      <c r="G651" s="293"/>
      <c r="H651" s="293"/>
      <c r="I651" s="293"/>
      <c r="J651" s="293"/>
      <c r="K651" s="293"/>
      <c r="L651" s="293"/>
      <c r="M651" s="293"/>
      <c r="N651" s="293"/>
      <c r="O651" s="293"/>
      <c r="P651" s="293"/>
      <c r="Q651" s="293"/>
      <c r="R651" s="293"/>
      <c r="S651" s="293"/>
      <c r="T651" s="293"/>
      <c r="U651" s="293"/>
      <c r="V651" s="293"/>
      <c r="W651" s="293"/>
      <c r="X651" s="293"/>
      <c r="Y651" s="293"/>
    </row>
    <row r="652" spans="1:25" ht="12" customHeight="1">
      <c r="A652" s="293"/>
      <c r="B652" s="293"/>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293"/>
    </row>
    <row r="653" spans="1:25" ht="12" customHeight="1">
      <c r="A653" s="293"/>
      <c r="B653" s="293"/>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293"/>
    </row>
    <row r="654" spans="1:25" ht="12" customHeight="1">
      <c r="A654" s="293"/>
      <c r="B654" s="293"/>
      <c r="C654" s="293"/>
      <c r="D654" s="293"/>
      <c r="E654" s="293"/>
      <c r="F654" s="293"/>
      <c r="G654" s="293"/>
      <c r="H654" s="293"/>
      <c r="I654" s="293"/>
      <c r="J654" s="293"/>
      <c r="K654" s="293"/>
      <c r="L654" s="293"/>
      <c r="M654" s="293"/>
      <c r="N654" s="293"/>
      <c r="O654" s="293"/>
      <c r="P654" s="293"/>
      <c r="Q654" s="293"/>
      <c r="R654" s="293"/>
      <c r="S654" s="293"/>
      <c r="T654" s="293"/>
      <c r="U654" s="293"/>
      <c r="V654" s="293"/>
      <c r="W654" s="293"/>
      <c r="X654" s="293"/>
      <c r="Y654" s="293"/>
    </row>
    <row r="655" spans="1:25" ht="12" customHeight="1">
      <c r="A655" s="293"/>
      <c r="B655" s="293"/>
      <c r="C655" s="293"/>
      <c r="D655" s="293"/>
      <c r="E655" s="293"/>
      <c r="F655" s="293"/>
      <c r="G655" s="293"/>
      <c r="H655" s="293"/>
      <c r="I655" s="293"/>
      <c r="J655" s="293"/>
      <c r="K655" s="293"/>
      <c r="L655" s="293"/>
      <c r="M655" s="293"/>
      <c r="N655" s="293"/>
      <c r="O655" s="293"/>
      <c r="P655" s="293"/>
      <c r="Q655" s="293"/>
      <c r="R655" s="293"/>
      <c r="S655" s="293"/>
      <c r="T655" s="293"/>
      <c r="U655" s="293"/>
      <c r="V655" s="293"/>
      <c r="W655" s="293"/>
      <c r="X655" s="293"/>
      <c r="Y655" s="293"/>
    </row>
    <row r="656" spans="1:25" ht="12" customHeight="1">
      <c r="A656" s="293"/>
      <c r="B656" s="293"/>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293"/>
    </row>
    <row r="657" spans="1:25" ht="12" customHeight="1">
      <c r="A657" s="293"/>
      <c r="B657" s="293"/>
      <c r="C657" s="293"/>
      <c r="D657" s="293"/>
      <c r="E657" s="293"/>
      <c r="F657" s="293"/>
      <c r="G657" s="293"/>
      <c r="H657" s="293"/>
      <c r="I657" s="293"/>
      <c r="J657" s="293"/>
      <c r="K657" s="293"/>
      <c r="L657" s="293"/>
      <c r="M657" s="293"/>
      <c r="N657" s="293"/>
      <c r="O657" s="293"/>
      <c r="P657" s="293"/>
      <c r="Q657" s="293"/>
      <c r="R657" s="293"/>
      <c r="S657" s="293"/>
      <c r="T657" s="293"/>
      <c r="U657" s="293"/>
      <c r="V657" s="293"/>
      <c r="W657" s="293"/>
      <c r="X657" s="293"/>
      <c r="Y657" s="293"/>
    </row>
    <row r="658" spans="1:25" ht="12" customHeight="1">
      <c r="A658" s="293"/>
      <c r="B658" s="293"/>
      <c r="C658" s="293"/>
      <c r="D658" s="293"/>
      <c r="E658" s="293"/>
      <c r="F658" s="293"/>
      <c r="G658" s="293"/>
      <c r="H658" s="293"/>
      <c r="I658" s="293"/>
      <c r="J658" s="293"/>
      <c r="K658" s="293"/>
      <c r="L658" s="293"/>
      <c r="M658" s="293"/>
      <c r="N658" s="293"/>
      <c r="O658" s="293"/>
      <c r="P658" s="293"/>
      <c r="Q658" s="293"/>
      <c r="R658" s="293"/>
      <c r="S658" s="293"/>
      <c r="T658" s="293"/>
      <c r="U658" s="293"/>
      <c r="V658" s="293"/>
      <c r="W658" s="293"/>
      <c r="X658" s="293"/>
      <c r="Y658" s="293"/>
    </row>
    <row r="659" spans="1:25" ht="12" customHeight="1">
      <c r="A659" s="293"/>
      <c r="B659" s="293"/>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293"/>
    </row>
    <row r="660" spans="1:25" ht="12" customHeight="1">
      <c r="A660" s="293"/>
      <c r="B660" s="293"/>
      <c r="C660" s="293"/>
      <c r="D660" s="293"/>
      <c r="E660" s="293"/>
      <c r="F660" s="293"/>
      <c r="G660" s="293"/>
      <c r="H660" s="293"/>
      <c r="I660" s="293"/>
      <c r="J660" s="293"/>
      <c r="K660" s="293"/>
      <c r="L660" s="293"/>
      <c r="M660" s="293"/>
      <c r="N660" s="293"/>
      <c r="O660" s="293"/>
      <c r="P660" s="293"/>
      <c r="Q660" s="293"/>
      <c r="R660" s="293"/>
      <c r="S660" s="293"/>
      <c r="T660" s="293"/>
      <c r="U660" s="293"/>
      <c r="V660" s="293"/>
      <c r="W660" s="293"/>
      <c r="X660" s="293"/>
      <c r="Y660" s="293"/>
    </row>
    <row r="661" spans="1:25" ht="12" customHeight="1">
      <c r="A661" s="293"/>
      <c r="B661" s="293"/>
      <c r="C661" s="293"/>
      <c r="D661" s="293"/>
      <c r="E661" s="293"/>
      <c r="F661" s="293"/>
      <c r="G661" s="293"/>
      <c r="H661" s="293"/>
      <c r="I661" s="293"/>
      <c r="J661" s="293"/>
      <c r="K661" s="293"/>
      <c r="L661" s="293"/>
      <c r="M661" s="293"/>
      <c r="N661" s="293"/>
      <c r="O661" s="293"/>
      <c r="P661" s="293"/>
      <c r="Q661" s="293"/>
      <c r="R661" s="293"/>
      <c r="S661" s="293"/>
      <c r="T661" s="293"/>
      <c r="U661" s="293"/>
      <c r="V661" s="293"/>
      <c r="W661" s="293"/>
      <c r="X661" s="293"/>
      <c r="Y661" s="293"/>
    </row>
    <row r="662" spans="1:25" ht="12" customHeight="1">
      <c r="A662" s="293"/>
      <c r="B662" s="293"/>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293"/>
    </row>
    <row r="663" spans="1:25" ht="12" customHeight="1">
      <c r="A663" s="293"/>
      <c r="B663" s="293"/>
      <c r="C663" s="293"/>
      <c r="D663" s="293"/>
      <c r="E663" s="293"/>
      <c r="F663" s="293"/>
      <c r="G663" s="293"/>
      <c r="H663" s="293"/>
      <c r="I663" s="293"/>
      <c r="J663" s="293"/>
      <c r="K663" s="293"/>
      <c r="L663" s="293"/>
      <c r="M663" s="293"/>
      <c r="N663" s="293"/>
      <c r="O663" s="293"/>
      <c r="P663" s="293"/>
      <c r="Q663" s="293"/>
      <c r="R663" s="293"/>
      <c r="S663" s="293"/>
      <c r="T663" s="293"/>
      <c r="U663" s="293"/>
      <c r="V663" s="293"/>
      <c r="W663" s="293"/>
      <c r="X663" s="293"/>
      <c r="Y663" s="293"/>
    </row>
    <row r="664" spans="1:25" ht="12" customHeight="1">
      <c r="A664" s="293"/>
      <c r="B664" s="293"/>
      <c r="C664" s="293"/>
      <c r="D664" s="293"/>
      <c r="E664" s="293"/>
      <c r="F664" s="293"/>
      <c r="G664" s="293"/>
      <c r="H664" s="293"/>
      <c r="I664" s="293"/>
      <c r="J664" s="293"/>
      <c r="K664" s="293"/>
      <c r="L664" s="293"/>
      <c r="M664" s="293"/>
      <c r="N664" s="293"/>
      <c r="O664" s="293"/>
      <c r="P664" s="293"/>
      <c r="Q664" s="293"/>
      <c r="R664" s="293"/>
      <c r="S664" s="293"/>
      <c r="T664" s="293"/>
      <c r="U664" s="293"/>
      <c r="V664" s="293"/>
      <c r="W664" s="293"/>
      <c r="X664" s="293"/>
      <c r="Y664" s="293"/>
    </row>
    <row r="665" spans="1:25" ht="12" customHeight="1">
      <c r="A665" s="293"/>
      <c r="B665" s="293"/>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293"/>
    </row>
    <row r="666" spans="1:25" ht="12" customHeight="1">
      <c r="A666" s="293"/>
      <c r="B666" s="293"/>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293"/>
    </row>
    <row r="667" spans="1:25" ht="12" customHeight="1">
      <c r="A667" s="293"/>
      <c r="B667" s="293"/>
      <c r="C667" s="293"/>
      <c r="D667" s="293"/>
      <c r="E667" s="293"/>
      <c r="F667" s="293"/>
      <c r="G667" s="293"/>
      <c r="H667" s="293"/>
      <c r="I667" s="293"/>
      <c r="J667" s="293"/>
      <c r="K667" s="293"/>
      <c r="L667" s="293"/>
      <c r="M667" s="293"/>
      <c r="N667" s="293"/>
      <c r="O667" s="293"/>
      <c r="P667" s="293"/>
      <c r="Q667" s="293"/>
      <c r="R667" s="293"/>
      <c r="S667" s="293"/>
      <c r="T667" s="293"/>
      <c r="U667" s="293"/>
      <c r="V667" s="293"/>
      <c r="W667" s="293"/>
      <c r="X667" s="293"/>
      <c r="Y667" s="293"/>
    </row>
    <row r="668" spans="1:25" ht="12" customHeight="1">
      <c r="A668" s="293"/>
      <c r="B668" s="293"/>
      <c r="C668" s="293"/>
      <c r="D668" s="293"/>
      <c r="E668" s="293"/>
      <c r="F668" s="293"/>
      <c r="G668" s="293"/>
      <c r="H668" s="293"/>
      <c r="I668" s="293"/>
      <c r="J668" s="293"/>
      <c r="K668" s="293"/>
      <c r="L668" s="293"/>
      <c r="M668" s="293"/>
      <c r="N668" s="293"/>
      <c r="O668" s="293"/>
      <c r="P668" s="293"/>
      <c r="Q668" s="293"/>
      <c r="R668" s="293"/>
      <c r="S668" s="293"/>
      <c r="T668" s="293"/>
      <c r="U668" s="293"/>
      <c r="V668" s="293"/>
      <c r="W668" s="293"/>
      <c r="X668" s="293"/>
      <c r="Y668" s="293"/>
    </row>
    <row r="669" spans="1:25" ht="12" customHeight="1">
      <c r="A669" s="293"/>
      <c r="B669" s="293"/>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293"/>
    </row>
    <row r="670" spans="1:25" ht="12" customHeight="1">
      <c r="A670" s="293"/>
      <c r="B670" s="293"/>
      <c r="C670" s="293"/>
      <c r="D670" s="293"/>
      <c r="E670" s="293"/>
      <c r="F670" s="293"/>
      <c r="G670" s="293"/>
      <c r="H670" s="293"/>
      <c r="I670" s="293"/>
      <c r="J670" s="293"/>
      <c r="K670" s="293"/>
      <c r="L670" s="293"/>
      <c r="M670" s="293"/>
      <c r="N670" s="293"/>
      <c r="O670" s="293"/>
      <c r="P670" s="293"/>
      <c r="Q670" s="293"/>
      <c r="R670" s="293"/>
      <c r="S670" s="293"/>
      <c r="T670" s="293"/>
      <c r="U670" s="293"/>
      <c r="V670" s="293"/>
      <c r="W670" s="293"/>
      <c r="X670" s="293"/>
      <c r="Y670" s="293"/>
    </row>
    <row r="671" spans="1:25" ht="12" customHeight="1">
      <c r="A671" s="293"/>
      <c r="B671" s="293"/>
      <c r="C671" s="293"/>
      <c r="D671" s="293"/>
      <c r="E671" s="293"/>
      <c r="F671" s="293"/>
      <c r="G671" s="293"/>
      <c r="H671" s="293"/>
      <c r="I671" s="293"/>
      <c r="J671" s="293"/>
      <c r="K671" s="293"/>
      <c r="L671" s="293"/>
      <c r="M671" s="293"/>
      <c r="N671" s="293"/>
      <c r="O671" s="293"/>
      <c r="P671" s="293"/>
      <c r="Q671" s="293"/>
      <c r="R671" s="293"/>
      <c r="S671" s="293"/>
      <c r="T671" s="293"/>
      <c r="U671" s="293"/>
      <c r="V671" s="293"/>
      <c r="W671" s="293"/>
      <c r="X671" s="293"/>
      <c r="Y671" s="293"/>
    </row>
    <row r="672" spans="1:25" ht="12" customHeight="1">
      <c r="A672" s="293"/>
      <c r="B672" s="293"/>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293"/>
    </row>
    <row r="673" spans="1:25" ht="12" customHeight="1">
      <c r="A673" s="293"/>
      <c r="B673" s="293"/>
      <c r="C673" s="293"/>
      <c r="D673" s="293"/>
      <c r="E673" s="293"/>
      <c r="F673" s="293"/>
      <c r="G673" s="293"/>
      <c r="H673" s="293"/>
      <c r="I673" s="293"/>
      <c r="J673" s="293"/>
      <c r="K673" s="293"/>
      <c r="L673" s="293"/>
      <c r="M673" s="293"/>
      <c r="N673" s="293"/>
      <c r="O673" s="293"/>
      <c r="P673" s="293"/>
      <c r="Q673" s="293"/>
      <c r="R673" s="293"/>
      <c r="S673" s="293"/>
      <c r="T673" s="293"/>
      <c r="U673" s="293"/>
      <c r="V673" s="293"/>
      <c r="W673" s="293"/>
      <c r="X673" s="293"/>
      <c r="Y673" s="293"/>
    </row>
    <row r="674" spans="1:25" ht="12" customHeight="1">
      <c r="A674" s="293"/>
      <c r="B674" s="293"/>
      <c r="C674" s="293"/>
      <c r="D674" s="293"/>
      <c r="E674" s="293"/>
      <c r="F674" s="293"/>
      <c r="G674" s="293"/>
      <c r="H674" s="293"/>
      <c r="I674" s="293"/>
      <c r="J674" s="293"/>
      <c r="K674" s="293"/>
      <c r="L674" s="293"/>
      <c r="M674" s="293"/>
      <c r="N674" s="293"/>
      <c r="O674" s="293"/>
      <c r="P674" s="293"/>
      <c r="Q674" s="293"/>
      <c r="R674" s="293"/>
      <c r="S674" s="293"/>
      <c r="T674" s="293"/>
      <c r="U674" s="293"/>
      <c r="V674" s="293"/>
      <c r="W674" s="293"/>
      <c r="X674" s="293"/>
      <c r="Y674" s="293"/>
    </row>
    <row r="675" spans="1:25" ht="12" customHeight="1">
      <c r="A675" s="293"/>
      <c r="B675" s="293"/>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293"/>
    </row>
    <row r="676" spans="1:25" ht="12" customHeight="1">
      <c r="A676" s="293"/>
      <c r="B676" s="293"/>
      <c r="C676" s="293"/>
      <c r="D676" s="293"/>
      <c r="E676" s="293"/>
      <c r="F676" s="293"/>
      <c r="G676" s="293"/>
      <c r="H676" s="293"/>
      <c r="I676" s="293"/>
      <c r="J676" s="293"/>
      <c r="K676" s="293"/>
      <c r="L676" s="293"/>
      <c r="M676" s="293"/>
      <c r="N676" s="293"/>
      <c r="O676" s="293"/>
      <c r="P676" s="293"/>
      <c r="Q676" s="293"/>
      <c r="R676" s="293"/>
      <c r="S676" s="293"/>
      <c r="T676" s="293"/>
      <c r="U676" s="293"/>
      <c r="V676" s="293"/>
      <c r="W676" s="293"/>
      <c r="X676" s="293"/>
      <c r="Y676" s="293"/>
    </row>
    <row r="677" spans="1:25" ht="12" customHeight="1">
      <c r="A677" s="293"/>
      <c r="B677" s="293"/>
      <c r="C677" s="293"/>
      <c r="D677" s="293"/>
      <c r="E677" s="293"/>
      <c r="F677" s="293"/>
      <c r="G677" s="293"/>
      <c r="H677" s="293"/>
      <c r="I677" s="293"/>
      <c r="J677" s="293"/>
      <c r="K677" s="293"/>
      <c r="L677" s="293"/>
      <c r="M677" s="293"/>
      <c r="N677" s="293"/>
      <c r="O677" s="293"/>
      <c r="P677" s="293"/>
      <c r="Q677" s="293"/>
      <c r="R677" s="293"/>
      <c r="S677" s="293"/>
      <c r="T677" s="293"/>
      <c r="U677" s="293"/>
      <c r="V677" s="293"/>
      <c r="W677" s="293"/>
      <c r="X677" s="293"/>
      <c r="Y677" s="293"/>
    </row>
    <row r="678" spans="1:25" ht="12" customHeight="1">
      <c r="A678" s="293"/>
      <c r="B678" s="293"/>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293"/>
    </row>
    <row r="679" spans="1:25" ht="12" customHeight="1">
      <c r="A679" s="293"/>
      <c r="B679" s="293"/>
      <c r="C679" s="293"/>
      <c r="D679" s="293"/>
      <c r="E679" s="293"/>
      <c r="F679" s="293"/>
      <c r="G679" s="293"/>
      <c r="H679" s="293"/>
      <c r="I679" s="293"/>
      <c r="J679" s="293"/>
      <c r="K679" s="293"/>
      <c r="L679" s="293"/>
      <c r="M679" s="293"/>
      <c r="N679" s="293"/>
      <c r="O679" s="293"/>
      <c r="P679" s="293"/>
      <c r="Q679" s="293"/>
      <c r="R679" s="293"/>
      <c r="S679" s="293"/>
      <c r="T679" s="293"/>
      <c r="U679" s="293"/>
      <c r="V679" s="293"/>
      <c r="W679" s="293"/>
      <c r="X679" s="293"/>
      <c r="Y679" s="293"/>
    </row>
    <row r="680" spans="1:25" ht="12" customHeight="1">
      <c r="A680" s="293"/>
      <c r="B680" s="293"/>
      <c r="C680" s="293"/>
      <c r="D680" s="293"/>
      <c r="E680" s="293"/>
      <c r="F680" s="293"/>
      <c r="G680" s="293"/>
      <c r="H680" s="293"/>
      <c r="I680" s="293"/>
      <c r="J680" s="293"/>
      <c r="K680" s="293"/>
      <c r="L680" s="293"/>
      <c r="M680" s="293"/>
      <c r="N680" s="293"/>
      <c r="O680" s="293"/>
      <c r="P680" s="293"/>
      <c r="Q680" s="293"/>
      <c r="R680" s="293"/>
      <c r="S680" s="293"/>
      <c r="T680" s="293"/>
      <c r="U680" s="293"/>
      <c r="V680" s="293"/>
      <c r="W680" s="293"/>
      <c r="X680" s="293"/>
      <c r="Y680" s="293"/>
    </row>
    <row r="681" spans="1:25" ht="12" customHeight="1">
      <c r="A681" s="293"/>
      <c r="B681" s="293"/>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293"/>
    </row>
    <row r="682" spans="1:25" ht="12" customHeight="1">
      <c r="A682" s="293"/>
      <c r="B682" s="293"/>
      <c r="C682" s="293"/>
      <c r="D682" s="293"/>
      <c r="E682" s="293"/>
      <c r="F682" s="293"/>
      <c r="G682" s="293"/>
      <c r="H682" s="293"/>
      <c r="I682" s="293"/>
      <c r="J682" s="293"/>
      <c r="K682" s="293"/>
      <c r="L682" s="293"/>
      <c r="M682" s="293"/>
      <c r="N682" s="293"/>
      <c r="O682" s="293"/>
      <c r="P682" s="293"/>
      <c r="Q682" s="293"/>
      <c r="R682" s="293"/>
      <c r="S682" s="293"/>
      <c r="T682" s="293"/>
      <c r="U682" s="293"/>
      <c r="V682" s="293"/>
      <c r="W682" s="293"/>
      <c r="X682" s="293"/>
      <c r="Y682" s="293"/>
    </row>
    <row r="683" spans="1:25" ht="12" customHeight="1">
      <c r="A683" s="293"/>
      <c r="B683" s="293"/>
      <c r="C683" s="293"/>
      <c r="D683" s="293"/>
      <c r="E683" s="293"/>
      <c r="F683" s="293"/>
      <c r="G683" s="293"/>
      <c r="H683" s="293"/>
      <c r="I683" s="293"/>
      <c r="J683" s="293"/>
      <c r="K683" s="293"/>
      <c r="L683" s="293"/>
      <c r="M683" s="293"/>
      <c r="N683" s="293"/>
      <c r="O683" s="293"/>
      <c r="P683" s="293"/>
      <c r="Q683" s="293"/>
      <c r="R683" s="293"/>
      <c r="S683" s="293"/>
      <c r="T683" s="293"/>
      <c r="U683" s="293"/>
      <c r="V683" s="293"/>
      <c r="W683" s="293"/>
      <c r="X683" s="293"/>
      <c r="Y683" s="293"/>
    </row>
    <row r="684" spans="1:25" ht="12" customHeight="1">
      <c r="A684" s="293"/>
      <c r="B684" s="293"/>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293"/>
    </row>
    <row r="685" spans="1:25" ht="12" customHeight="1">
      <c r="A685" s="293"/>
      <c r="B685" s="293"/>
      <c r="C685" s="293"/>
      <c r="D685" s="293"/>
      <c r="E685" s="293"/>
      <c r="F685" s="293"/>
      <c r="G685" s="293"/>
      <c r="H685" s="293"/>
      <c r="I685" s="293"/>
      <c r="J685" s="293"/>
      <c r="K685" s="293"/>
      <c r="L685" s="293"/>
      <c r="M685" s="293"/>
      <c r="N685" s="293"/>
      <c r="O685" s="293"/>
      <c r="P685" s="293"/>
      <c r="Q685" s="293"/>
      <c r="R685" s="293"/>
      <c r="S685" s="293"/>
      <c r="T685" s="293"/>
      <c r="U685" s="293"/>
      <c r="V685" s="293"/>
      <c r="W685" s="293"/>
      <c r="X685" s="293"/>
      <c r="Y685" s="293"/>
    </row>
    <row r="686" spans="1:25" ht="12" customHeight="1">
      <c r="A686" s="293"/>
      <c r="B686" s="293"/>
      <c r="C686" s="293"/>
      <c r="D686" s="293"/>
      <c r="E686" s="293"/>
      <c r="F686" s="293"/>
      <c r="G686" s="293"/>
      <c r="H686" s="293"/>
      <c r="I686" s="293"/>
      <c r="J686" s="293"/>
      <c r="K686" s="293"/>
      <c r="L686" s="293"/>
      <c r="M686" s="293"/>
      <c r="N686" s="293"/>
      <c r="O686" s="293"/>
      <c r="P686" s="293"/>
      <c r="Q686" s="293"/>
      <c r="R686" s="293"/>
      <c r="S686" s="293"/>
      <c r="T686" s="293"/>
      <c r="U686" s="293"/>
      <c r="V686" s="293"/>
      <c r="W686" s="293"/>
      <c r="X686" s="293"/>
      <c r="Y686" s="293"/>
    </row>
    <row r="687" spans="1:25" ht="12" customHeight="1">
      <c r="A687" s="293"/>
      <c r="B687" s="293"/>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293"/>
    </row>
    <row r="688" spans="1:25" ht="12" customHeight="1">
      <c r="A688" s="293"/>
      <c r="B688" s="293"/>
      <c r="C688" s="293"/>
      <c r="D688" s="293"/>
      <c r="E688" s="293"/>
      <c r="F688" s="293"/>
      <c r="G688" s="293"/>
      <c r="H688" s="293"/>
      <c r="I688" s="293"/>
      <c r="J688" s="293"/>
      <c r="K688" s="293"/>
      <c r="L688" s="293"/>
      <c r="M688" s="293"/>
      <c r="N688" s="293"/>
      <c r="O688" s="293"/>
      <c r="P688" s="293"/>
      <c r="Q688" s="293"/>
      <c r="R688" s="293"/>
      <c r="S688" s="293"/>
      <c r="T688" s="293"/>
      <c r="U688" s="293"/>
      <c r="V688" s="293"/>
      <c r="W688" s="293"/>
      <c r="X688" s="293"/>
      <c r="Y688" s="293"/>
    </row>
    <row r="689" spans="1:25" ht="12" customHeight="1">
      <c r="A689" s="293"/>
      <c r="B689" s="293"/>
      <c r="C689" s="293"/>
      <c r="D689" s="293"/>
      <c r="E689" s="293"/>
      <c r="F689" s="293"/>
      <c r="G689" s="293"/>
      <c r="H689" s="293"/>
      <c r="I689" s="293"/>
      <c r="J689" s="293"/>
      <c r="K689" s="293"/>
      <c r="L689" s="293"/>
      <c r="M689" s="293"/>
      <c r="N689" s="293"/>
      <c r="O689" s="293"/>
      <c r="P689" s="293"/>
      <c r="Q689" s="293"/>
      <c r="R689" s="293"/>
      <c r="S689" s="293"/>
      <c r="T689" s="293"/>
      <c r="U689" s="293"/>
      <c r="V689" s="293"/>
      <c r="W689" s="293"/>
      <c r="X689" s="293"/>
      <c r="Y689" s="293"/>
    </row>
    <row r="690" spans="1:25" ht="12" customHeight="1">
      <c r="A690" s="293"/>
      <c r="B690" s="293"/>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293"/>
    </row>
    <row r="691" spans="1:25" ht="12" customHeight="1">
      <c r="A691" s="293"/>
      <c r="B691" s="293"/>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293"/>
    </row>
    <row r="692" spans="1:25" ht="12" customHeight="1">
      <c r="A692" s="293"/>
      <c r="B692" s="293"/>
      <c r="C692" s="293"/>
      <c r="D692" s="293"/>
      <c r="E692" s="293"/>
      <c r="F692" s="293"/>
      <c r="G692" s="293"/>
      <c r="H692" s="293"/>
      <c r="I692" s="293"/>
      <c r="J692" s="293"/>
      <c r="K692" s="293"/>
      <c r="L692" s="293"/>
      <c r="M692" s="293"/>
      <c r="N692" s="293"/>
      <c r="O692" s="293"/>
      <c r="P692" s="293"/>
      <c r="Q692" s="293"/>
      <c r="R692" s="293"/>
      <c r="S692" s="293"/>
      <c r="T692" s="293"/>
      <c r="U692" s="293"/>
      <c r="V692" s="293"/>
      <c r="W692" s="293"/>
      <c r="X692" s="293"/>
      <c r="Y692" s="293"/>
    </row>
    <row r="693" spans="1:25" ht="12" customHeight="1">
      <c r="A693" s="293"/>
      <c r="B693" s="293"/>
      <c r="C693" s="293"/>
      <c r="D693" s="293"/>
      <c r="E693" s="293"/>
      <c r="F693" s="293"/>
      <c r="G693" s="293"/>
      <c r="H693" s="293"/>
      <c r="I693" s="293"/>
      <c r="J693" s="293"/>
      <c r="K693" s="293"/>
      <c r="L693" s="293"/>
      <c r="M693" s="293"/>
      <c r="N693" s="293"/>
      <c r="O693" s="293"/>
      <c r="P693" s="293"/>
      <c r="Q693" s="293"/>
      <c r="R693" s="293"/>
      <c r="S693" s="293"/>
      <c r="T693" s="293"/>
      <c r="U693" s="293"/>
      <c r="V693" s="293"/>
      <c r="W693" s="293"/>
      <c r="X693" s="293"/>
      <c r="Y693" s="293"/>
    </row>
    <row r="694" spans="1:25" ht="12" customHeight="1">
      <c r="A694" s="293"/>
      <c r="B694" s="293"/>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293"/>
    </row>
    <row r="695" spans="1:25" ht="12" customHeight="1">
      <c r="A695" s="293"/>
      <c r="B695" s="293"/>
      <c r="C695" s="293"/>
      <c r="D695" s="293"/>
      <c r="E695" s="293"/>
      <c r="F695" s="293"/>
      <c r="G695" s="293"/>
      <c r="H695" s="293"/>
      <c r="I695" s="293"/>
      <c r="J695" s="293"/>
      <c r="K695" s="293"/>
      <c r="L695" s="293"/>
      <c r="M695" s="293"/>
      <c r="N695" s="293"/>
      <c r="O695" s="293"/>
      <c r="P695" s="293"/>
      <c r="Q695" s="293"/>
      <c r="R695" s="293"/>
      <c r="S695" s="293"/>
      <c r="T695" s="293"/>
      <c r="U695" s="293"/>
      <c r="V695" s="293"/>
      <c r="W695" s="293"/>
      <c r="X695" s="293"/>
      <c r="Y695" s="293"/>
    </row>
    <row r="696" spans="1:25" ht="12" customHeight="1">
      <c r="A696" s="293"/>
      <c r="B696" s="293"/>
      <c r="C696" s="293"/>
      <c r="D696" s="293"/>
      <c r="E696" s="293"/>
      <c r="F696" s="293"/>
      <c r="G696" s="293"/>
      <c r="H696" s="293"/>
      <c r="I696" s="293"/>
      <c r="J696" s="293"/>
      <c r="K696" s="293"/>
      <c r="L696" s="293"/>
      <c r="M696" s="293"/>
      <c r="N696" s="293"/>
      <c r="O696" s="293"/>
      <c r="P696" s="293"/>
      <c r="Q696" s="293"/>
      <c r="R696" s="293"/>
      <c r="S696" s="293"/>
      <c r="T696" s="293"/>
      <c r="U696" s="293"/>
      <c r="V696" s="293"/>
      <c r="W696" s="293"/>
      <c r="X696" s="293"/>
      <c r="Y696" s="293"/>
    </row>
    <row r="697" spans="1:25" ht="12" customHeight="1">
      <c r="A697" s="293"/>
      <c r="B697" s="293"/>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293"/>
    </row>
    <row r="698" spans="1:25" ht="12" customHeight="1">
      <c r="A698" s="293"/>
      <c r="B698" s="293"/>
      <c r="C698" s="293"/>
      <c r="D698" s="293"/>
      <c r="E698" s="293"/>
      <c r="F698" s="293"/>
      <c r="G698" s="293"/>
      <c r="H698" s="293"/>
      <c r="I698" s="293"/>
      <c r="J698" s="293"/>
      <c r="K698" s="293"/>
      <c r="L698" s="293"/>
      <c r="M698" s="293"/>
      <c r="N698" s="293"/>
      <c r="O698" s="293"/>
      <c r="P698" s="293"/>
      <c r="Q698" s="293"/>
      <c r="R698" s="293"/>
      <c r="S698" s="293"/>
      <c r="T698" s="293"/>
      <c r="U698" s="293"/>
      <c r="V698" s="293"/>
      <c r="W698" s="293"/>
      <c r="X698" s="293"/>
      <c r="Y698" s="293"/>
    </row>
    <row r="699" spans="1:25" ht="12" customHeight="1">
      <c r="A699" s="293"/>
      <c r="B699" s="293"/>
      <c r="C699" s="293"/>
      <c r="D699" s="293"/>
      <c r="E699" s="293"/>
      <c r="F699" s="293"/>
      <c r="G699" s="293"/>
      <c r="H699" s="293"/>
      <c r="I699" s="293"/>
      <c r="J699" s="293"/>
      <c r="K699" s="293"/>
      <c r="L699" s="293"/>
      <c r="M699" s="293"/>
      <c r="N699" s="293"/>
      <c r="O699" s="293"/>
      <c r="P699" s="293"/>
      <c r="Q699" s="293"/>
      <c r="R699" s="293"/>
      <c r="S699" s="293"/>
      <c r="T699" s="293"/>
      <c r="U699" s="293"/>
      <c r="V699" s="293"/>
      <c r="W699" s="293"/>
      <c r="X699" s="293"/>
      <c r="Y699" s="293"/>
    </row>
    <row r="700" spans="1:25" ht="12" customHeight="1">
      <c r="A700" s="293"/>
      <c r="B700" s="29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293"/>
    </row>
    <row r="701" spans="1:25" ht="12" customHeight="1">
      <c r="A701" s="293"/>
      <c r="B701" s="293"/>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293"/>
    </row>
    <row r="702" spans="1:25" ht="12" customHeight="1">
      <c r="A702" s="293"/>
      <c r="B702" s="293"/>
      <c r="C702" s="293"/>
      <c r="D702" s="293"/>
      <c r="E702" s="293"/>
      <c r="F702" s="293"/>
      <c r="G702" s="293"/>
      <c r="H702" s="293"/>
      <c r="I702" s="293"/>
      <c r="J702" s="293"/>
      <c r="K702" s="293"/>
      <c r="L702" s="293"/>
      <c r="M702" s="293"/>
      <c r="N702" s="293"/>
      <c r="O702" s="293"/>
      <c r="P702" s="293"/>
      <c r="Q702" s="293"/>
      <c r="R702" s="293"/>
      <c r="S702" s="293"/>
      <c r="T702" s="293"/>
      <c r="U702" s="293"/>
      <c r="V702" s="293"/>
      <c r="W702" s="293"/>
      <c r="X702" s="293"/>
      <c r="Y702" s="293"/>
    </row>
    <row r="703" spans="1:25" ht="12" customHeight="1">
      <c r="A703" s="293"/>
      <c r="B703" s="293"/>
      <c r="C703" s="293"/>
      <c r="D703" s="293"/>
      <c r="E703" s="293"/>
      <c r="F703" s="293"/>
      <c r="G703" s="293"/>
      <c r="H703" s="293"/>
      <c r="I703" s="293"/>
      <c r="J703" s="293"/>
      <c r="K703" s="293"/>
      <c r="L703" s="293"/>
      <c r="M703" s="293"/>
      <c r="N703" s="293"/>
      <c r="O703" s="293"/>
      <c r="P703" s="293"/>
      <c r="Q703" s="293"/>
      <c r="R703" s="293"/>
      <c r="S703" s="293"/>
      <c r="T703" s="293"/>
      <c r="U703" s="293"/>
      <c r="V703" s="293"/>
      <c r="W703" s="293"/>
      <c r="X703" s="293"/>
      <c r="Y703" s="293"/>
    </row>
    <row r="704" spans="1:25" ht="12" customHeight="1">
      <c r="A704" s="293"/>
      <c r="B704" s="293"/>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293"/>
    </row>
    <row r="705" spans="1:25" ht="12" customHeight="1">
      <c r="A705" s="293"/>
      <c r="B705" s="293"/>
      <c r="C705" s="293"/>
      <c r="D705" s="293"/>
      <c r="E705" s="293"/>
      <c r="F705" s="293"/>
      <c r="G705" s="293"/>
      <c r="H705" s="293"/>
      <c r="I705" s="293"/>
      <c r="J705" s="293"/>
      <c r="K705" s="293"/>
      <c r="L705" s="293"/>
      <c r="M705" s="293"/>
      <c r="N705" s="293"/>
      <c r="O705" s="293"/>
      <c r="P705" s="293"/>
      <c r="Q705" s="293"/>
      <c r="R705" s="293"/>
      <c r="S705" s="293"/>
      <c r="T705" s="293"/>
      <c r="U705" s="293"/>
      <c r="V705" s="293"/>
      <c r="W705" s="293"/>
      <c r="X705" s="293"/>
      <c r="Y705" s="293"/>
    </row>
    <row r="706" spans="1:25" ht="12" customHeight="1">
      <c r="A706" s="293"/>
      <c r="B706" s="293"/>
      <c r="C706" s="293"/>
      <c r="D706" s="293"/>
      <c r="E706" s="293"/>
      <c r="F706" s="293"/>
      <c r="G706" s="293"/>
      <c r="H706" s="293"/>
      <c r="I706" s="293"/>
      <c r="J706" s="293"/>
      <c r="K706" s="293"/>
      <c r="L706" s="293"/>
      <c r="M706" s="293"/>
      <c r="N706" s="293"/>
      <c r="O706" s="293"/>
      <c r="P706" s="293"/>
      <c r="Q706" s="293"/>
      <c r="R706" s="293"/>
      <c r="S706" s="293"/>
      <c r="T706" s="293"/>
      <c r="U706" s="293"/>
      <c r="V706" s="293"/>
      <c r="W706" s="293"/>
      <c r="X706" s="293"/>
      <c r="Y706" s="293"/>
    </row>
    <row r="707" spans="1:25" ht="12" customHeight="1">
      <c r="A707" s="293"/>
      <c r="B707" s="293"/>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293"/>
    </row>
    <row r="708" spans="1:25" ht="12" customHeight="1">
      <c r="A708" s="293"/>
      <c r="B708" s="293"/>
      <c r="C708" s="293"/>
      <c r="D708" s="293"/>
      <c r="E708" s="293"/>
      <c r="F708" s="293"/>
      <c r="G708" s="293"/>
      <c r="H708" s="293"/>
      <c r="I708" s="293"/>
      <c r="J708" s="293"/>
      <c r="K708" s="293"/>
      <c r="L708" s="293"/>
      <c r="M708" s="293"/>
      <c r="N708" s="293"/>
      <c r="O708" s="293"/>
      <c r="P708" s="293"/>
      <c r="Q708" s="293"/>
      <c r="R708" s="293"/>
      <c r="S708" s="293"/>
      <c r="T708" s="293"/>
      <c r="U708" s="293"/>
      <c r="V708" s="293"/>
      <c r="W708" s="293"/>
      <c r="X708" s="293"/>
      <c r="Y708" s="293"/>
    </row>
    <row r="709" spans="1:25" ht="12" customHeight="1">
      <c r="A709" s="293"/>
      <c r="B709" s="293"/>
      <c r="C709" s="293"/>
      <c r="D709" s="293"/>
      <c r="E709" s="293"/>
      <c r="F709" s="293"/>
      <c r="G709" s="293"/>
      <c r="H709" s="293"/>
      <c r="I709" s="293"/>
      <c r="J709" s="293"/>
      <c r="K709" s="293"/>
      <c r="L709" s="293"/>
      <c r="M709" s="293"/>
      <c r="N709" s="293"/>
      <c r="O709" s="293"/>
      <c r="P709" s="293"/>
      <c r="Q709" s="293"/>
      <c r="R709" s="293"/>
      <c r="S709" s="293"/>
      <c r="T709" s="293"/>
      <c r="U709" s="293"/>
      <c r="V709" s="293"/>
      <c r="W709" s="293"/>
      <c r="X709" s="293"/>
      <c r="Y709" s="293"/>
    </row>
    <row r="710" spans="1:25" ht="12" customHeight="1">
      <c r="A710" s="293"/>
      <c r="B710" s="293"/>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293"/>
    </row>
    <row r="711" spans="1:25" ht="12" customHeight="1">
      <c r="A711" s="293"/>
      <c r="B711" s="293"/>
      <c r="C711" s="293"/>
      <c r="D711" s="293"/>
      <c r="E711" s="293"/>
      <c r="F711" s="293"/>
      <c r="G711" s="293"/>
      <c r="H711" s="293"/>
      <c r="I711" s="293"/>
      <c r="J711" s="293"/>
      <c r="K711" s="293"/>
      <c r="L711" s="293"/>
      <c r="M711" s="293"/>
      <c r="N711" s="293"/>
      <c r="O711" s="293"/>
      <c r="P711" s="293"/>
      <c r="Q711" s="293"/>
      <c r="R711" s="293"/>
      <c r="S711" s="293"/>
      <c r="T711" s="293"/>
      <c r="U711" s="293"/>
      <c r="V711" s="293"/>
      <c r="W711" s="293"/>
      <c r="X711" s="293"/>
      <c r="Y711" s="293"/>
    </row>
    <row r="712" spans="1:25" ht="12" customHeight="1">
      <c r="A712" s="293"/>
      <c r="B712" s="293"/>
      <c r="C712" s="293"/>
      <c r="D712" s="293"/>
      <c r="E712" s="293"/>
      <c r="F712" s="293"/>
      <c r="G712" s="293"/>
      <c r="H712" s="293"/>
      <c r="I712" s="293"/>
      <c r="J712" s="293"/>
      <c r="K712" s="293"/>
      <c r="L712" s="293"/>
      <c r="M712" s="293"/>
      <c r="N712" s="293"/>
      <c r="O712" s="293"/>
      <c r="P712" s="293"/>
      <c r="Q712" s="293"/>
      <c r="R712" s="293"/>
      <c r="S712" s="293"/>
      <c r="T712" s="293"/>
      <c r="U712" s="293"/>
      <c r="V712" s="293"/>
      <c r="W712" s="293"/>
      <c r="X712" s="293"/>
      <c r="Y712" s="293"/>
    </row>
    <row r="713" spans="1:25" ht="12" customHeight="1">
      <c r="A713" s="293"/>
      <c r="B713" s="293"/>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293"/>
    </row>
    <row r="714" spans="1:25" ht="12" customHeight="1">
      <c r="A714" s="293"/>
      <c r="B714" s="293"/>
      <c r="C714" s="293"/>
      <c r="D714" s="293"/>
      <c r="E714" s="293"/>
      <c r="F714" s="293"/>
      <c r="G714" s="293"/>
      <c r="H714" s="293"/>
      <c r="I714" s="293"/>
      <c r="J714" s="293"/>
      <c r="K714" s="293"/>
      <c r="L714" s="293"/>
      <c r="M714" s="293"/>
      <c r="N714" s="293"/>
      <c r="O714" s="293"/>
      <c r="P714" s="293"/>
      <c r="Q714" s="293"/>
      <c r="R714" s="293"/>
      <c r="S714" s="293"/>
      <c r="T714" s="293"/>
      <c r="U714" s="293"/>
      <c r="V714" s="293"/>
      <c r="W714" s="293"/>
      <c r="X714" s="293"/>
      <c r="Y714" s="293"/>
    </row>
    <row r="715" spans="1:25" ht="12" customHeight="1">
      <c r="A715" s="293"/>
      <c r="B715" s="293"/>
      <c r="C715" s="293"/>
      <c r="D715" s="293"/>
      <c r="E715" s="293"/>
      <c r="F715" s="293"/>
      <c r="G715" s="293"/>
      <c r="H715" s="293"/>
      <c r="I715" s="293"/>
      <c r="J715" s="293"/>
      <c r="K715" s="293"/>
      <c r="L715" s="293"/>
      <c r="M715" s="293"/>
      <c r="N715" s="293"/>
      <c r="O715" s="293"/>
      <c r="P715" s="293"/>
      <c r="Q715" s="293"/>
      <c r="R715" s="293"/>
      <c r="S715" s="293"/>
      <c r="T715" s="293"/>
      <c r="U715" s="293"/>
      <c r="V715" s="293"/>
      <c r="W715" s="293"/>
      <c r="X715" s="293"/>
      <c r="Y715" s="293"/>
    </row>
    <row r="716" spans="1:25" ht="12" customHeight="1">
      <c r="A716" s="293"/>
      <c r="B716" s="293"/>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293"/>
    </row>
    <row r="717" spans="1:25" ht="12" customHeight="1">
      <c r="A717" s="293"/>
      <c r="B717" s="293"/>
      <c r="C717" s="293"/>
      <c r="D717" s="293"/>
      <c r="E717" s="293"/>
      <c r="F717" s="293"/>
      <c r="G717" s="293"/>
      <c r="H717" s="293"/>
      <c r="I717" s="293"/>
      <c r="J717" s="293"/>
      <c r="K717" s="293"/>
      <c r="L717" s="293"/>
      <c r="M717" s="293"/>
      <c r="N717" s="293"/>
      <c r="O717" s="293"/>
      <c r="P717" s="293"/>
      <c r="Q717" s="293"/>
      <c r="R717" s="293"/>
      <c r="S717" s="293"/>
      <c r="T717" s="293"/>
      <c r="U717" s="293"/>
      <c r="V717" s="293"/>
      <c r="W717" s="293"/>
      <c r="X717" s="293"/>
      <c r="Y717" s="293"/>
    </row>
    <row r="718" spans="1:25" ht="12" customHeight="1">
      <c r="A718" s="293"/>
      <c r="B718" s="293"/>
      <c r="C718" s="293"/>
      <c r="D718" s="293"/>
      <c r="E718" s="293"/>
      <c r="F718" s="293"/>
      <c r="G718" s="293"/>
      <c r="H718" s="293"/>
      <c r="I718" s="293"/>
      <c r="J718" s="293"/>
      <c r="K718" s="293"/>
      <c r="L718" s="293"/>
      <c r="M718" s="293"/>
      <c r="N718" s="293"/>
      <c r="O718" s="293"/>
      <c r="P718" s="293"/>
      <c r="Q718" s="293"/>
      <c r="R718" s="293"/>
      <c r="S718" s="293"/>
      <c r="T718" s="293"/>
      <c r="U718" s="293"/>
      <c r="V718" s="293"/>
      <c r="W718" s="293"/>
      <c r="X718" s="293"/>
      <c r="Y718" s="293"/>
    </row>
    <row r="719" spans="1:25" ht="12" customHeight="1">
      <c r="A719" s="293"/>
      <c r="B719" s="293"/>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293"/>
    </row>
    <row r="720" spans="1:25" ht="12" customHeight="1">
      <c r="A720" s="293"/>
      <c r="B720" s="293"/>
      <c r="C720" s="293"/>
      <c r="D720" s="293"/>
      <c r="E720" s="293"/>
      <c r="F720" s="293"/>
      <c r="G720" s="293"/>
      <c r="H720" s="293"/>
      <c r="I720" s="293"/>
      <c r="J720" s="293"/>
      <c r="K720" s="293"/>
      <c r="L720" s="293"/>
      <c r="M720" s="293"/>
      <c r="N720" s="293"/>
      <c r="O720" s="293"/>
      <c r="P720" s="293"/>
      <c r="Q720" s="293"/>
      <c r="R720" s="293"/>
      <c r="S720" s="293"/>
      <c r="T720" s="293"/>
      <c r="U720" s="293"/>
      <c r="V720" s="293"/>
      <c r="W720" s="293"/>
      <c r="X720" s="293"/>
      <c r="Y720" s="293"/>
    </row>
    <row r="721" spans="1:25" ht="12" customHeight="1">
      <c r="A721" s="293"/>
      <c r="B721" s="293"/>
      <c r="C721" s="293"/>
      <c r="D721" s="293"/>
      <c r="E721" s="293"/>
      <c r="F721" s="293"/>
      <c r="G721" s="293"/>
      <c r="H721" s="293"/>
      <c r="I721" s="293"/>
      <c r="J721" s="293"/>
      <c r="K721" s="293"/>
      <c r="L721" s="293"/>
      <c r="M721" s="293"/>
      <c r="N721" s="293"/>
      <c r="O721" s="293"/>
      <c r="P721" s="293"/>
      <c r="Q721" s="293"/>
      <c r="R721" s="293"/>
      <c r="S721" s="293"/>
      <c r="T721" s="293"/>
      <c r="U721" s="293"/>
      <c r="V721" s="293"/>
      <c r="W721" s="293"/>
      <c r="X721" s="293"/>
      <c r="Y721" s="293"/>
    </row>
    <row r="722" spans="1:25" ht="12" customHeight="1">
      <c r="A722" s="293"/>
      <c r="B722" s="293"/>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293"/>
    </row>
    <row r="723" spans="1:25" ht="12" customHeight="1">
      <c r="A723" s="293"/>
      <c r="B723" s="293"/>
      <c r="C723" s="293"/>
      <c r="D723" s="293"/>
      <c r="E723" s="293"/>
      <c r="F723" s="293"/>
      <c r="G723" s="293"/>
      <c r="H723" s="293"/>
      <c r="I723" s="293"/>
      <c r="J723" s="293"/>
      <c r="K723" s="293"/>
      <c r="L723" s="293"/>
      <c r="M723" s="293"/>
      <c r="N723" s="293"/>
      <c r="O723" s="293"/>
      <c r="P723" s="293"/>
      <c r="Q723" s="293"/>
      <c r="R723" s="293"/>
      <c r="S723" s="293"/>
      <c r="T723" s="293"/>
      <c r="U723" s="293"/>
      <c r="V723" s="293"/>
      <c r="W723" s="293"/>
      <c r="X723" s="293"/>
      <c r="Y723" s="293"/>
    </row>
    <row r="724" spans="1:25" ht="12" customHeight="1">
      <c r="A724" s="293"/>
      <c r="B724" s="293"/>
      <c r="C724" s="293"/>
      <c r="D724" s="293"/>
      <c r="E724" s="293"/>
      <c r="F724" s="293"/>
      <c r="G724" s="293"/>
      <c r="H724" s="293"/>
      <c r="I724" s="293"/>
      <c r="J724" s="293"/>
      <c r="K724" s="293"/>
      <c r="L724" s="293"/>
      <c r="M724" s="293"/>
      <c r="N724" s="293"/>
      <c r="O724" s="293"/>
      <c r="P724" s="293"/>
      <c r="Q724" s="293"/>
      <c r="R724" s="293"/>
      <c r="S724" s="293"/>
      <c r="T724" s="293"/>
      <c r="U724" s="293"/>
      <c r="V724" s="293"/>
      <c r="W724" s="293"/>
      <c r="X724" s="293"/>
      <c r="Y724" s="293"/>
    </row>
    <row r="725" spans="1:25" ht="12" customHeight="1">
      <c r="A725" s="293"/>
      <c r="B725" s="293"/>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293"/>
    </row>
    <row r="726" spans="1:25" ht="12" customHeight="1">
      <c r="A726" s="293"/>
      <c r="B726" s="293"/>
      <c r="C726" s="293"/>
      <c r="D726" s="293"/>
      <c r="E726" s="293"/>
      <c r="F726" s="293"/>
      <c r="G726" s="293"/>
      <c r="H726" s="293"/>
      <c r="I726" s="293"/>
      <c r="J726" s="293"/>
      <c r="K726" s="293"/>
      <c r="L726" s="293"/>
      <c r="M726" s="293"/>
      <c r="N726" s="293"/>
      <c r="O726" s="293"/>
      <c r="P726" s="293"/>
      <c r="Q726" s="293"/>
      <c r="R726" s="293"/>
      <c r="S726" s="293"/>
      <c r="T726" s="293"/>
      <c r="U726" s="293"/>
      <c r="V726" s="293"/>
      <c r="W726" s="293"/>
      <c r="X726" s="293"/>
      <c r="Y726" s="293"/>
    </row>
    <row r="727" spans="1:25" ht="12" customHeight="1">
      <c r="A727" s="293"/>
      <c r="B727" s="293"/>
      <c r="C727" s="293"/>
      <c r="D727" s="293"/>
      <c r="E727" s="293"/>
      <c r="F727" s="293"/>
      <c r="G727" s="293"/>
      <c r="H727" s="293"/>
      <c r="I727" s="293"/>
      <c r="J727" s="293"/>
      <c r="K727" s="293"/>
      <c r="L727" s="293"/>
      <c r="M727" s="293"/>
      <c r="N727" s="293"/>
      <c r="O727" s="293"/>
      <c r="P727" s="293"/>
      <c r="Q727" s="293"/>
      <c r="R727" s="293"/>
      <c r="S727" s="293"/>
      <c r="T727" s="293"/>
      <c r="U727" s="293"/>
      <c r="V727" s="293"/>
      <c r="W727" s="293"/>
      <c r="X727" s="293"/>
      <c r="Y727" s="293"/>
    </row>
    <row r="728" spans="1:25" ht="12" customHeight="1">
      <c r="A728" s="293"/>
      <c r="B728" s="293"/>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293"/>
    </row>
    <row r="729" spans="1:25" ht="12" customHeight="1">
      <c r="A729" s="293"/>
      <c r="B729" s="293"/>
      <c r="C729" s="293"/>
      <c r="D729" s="293"/>
      <c r="E729" s="293"/>
      <c r="F729" s="293"/>
      <c r="G729" s="293"/>
      <c r="H729" s="293"/>
      <c r="I729" s="293"/>
      <c r="J729" s="293"/>
      <c r="K729" s="293"/>
      <c r="L729" s="293"/>
      <c r="M729" s="293"/>
      <c r="N729" s="293"/>
      <c r="O729" s="293"/>
      <c r="P729" s="293"/>
      <c r="Q729" s="293"/>
      <c r="R729" s="293"/>
      <c r="S729" s="293"/>
      <c r="T729" s="293"/>
      <c r="U729" s="293"/>
      <c r="V729" s="293"/>
      <c r="W729" s="293"/>
      <c r="X729" s="293"/>
      <c r="Y729" s="293"/>
    </row>
    <row r="730" spans="1:25" ht="12" customHeight="1">
      <c r="A730" s="293"/>
      <c r="B730" s="293"/>
      <c r="C730" s="293"/>
      <c r="D730" s="293"/>
      <c r="E730" s="293"/>
      <c r="F730" s="293"/>
      <c r="G730" s="293"/>
      <c r="H730" s="293"/>
      <c r="I730" s="293"/>
      <c r="J730" s="293"/>
      <c r="K730" s="293"/>
      <c r="L730" s="293"/>
      <c r="M730" s="293"/>
      <c r="N730" s="293"/>
      <c r="O730" s="293"/>
      <c r="P730" s="293"/>
      <c r="Q730" s="293"/>
      <c r="R730" s="293"/>
      <c r="S730" s="293"/>
      <c r="T730" s="293"/>
      <c r="U730" s="293"/>
      <c r="V730" s="293"/>
      <c r="W730" s="293"/>
      <c r="X730" s="293"/>
      <c r="Y730" s="293"/>
    </row>
    <row r="731" spans="1:25" ht="12" customHeight="1">
      <c r="A731" s="293"/>
      <c r="B731" s="293"/>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293"/>
    </row>
    <row r="732" spans="1:25" ht="12" customHeight="1">
      <c r="A732" s="293"/>
      <c r="B732" s="293"/>
      <c r="C732" s="293"/>
      <c r="D732" s="293"/>
      <c r="E732" s="293"/>
      <c r="F732" s="293"/>
      <c r="G732" s="293"/>
      <c r="H732" s="293"/>
      <c r="I732" s="293"/>
      <c r="J732" s="293"/>
      <c r="K732" s="293"/>
      <c r="L732" s="293"/>
      <c r="M732" s="293"/>
      <c r="N732" s="293"/>
      <c r="O732" s="293"/>
      <c r="P732" s="293"/>
      <c r="Q732" s="293"/>
      <c r="R732" s="293"/>
      <c r="S732" s="293"/>
      <c r="T732" s="293"/>
      <c r="U732" s="293"/>
      <c r="V732" s="293"/>
      <c r="W732" s="293"/>
      <c r="X732" s="293"/>
      <c r="Y732" s="293"/>
    </row>
    <row r="733" spans="1:25" ht="12" customHeight="1">
      <c r="A733" s="293"/>
      <c r="B733" s="293"/>
      <c r="C733" s="293"/>
      <c r="D733" s="293"/>
      <c r="E733" s="293"/>
      <c r="F733" s="293"/>
      <c r="G733" s="293"/>
      <c r="H733" s="293"/>
      <c r="I733" s="293"/>
      <c r="J733" s="293"/>
      <c r="K733" s="293"/>
      <c r="L733" s="293"/>
      <c r="M733" s="293"/>
      <c r="N733" s="293"/>
      <c r="O733" s="293"/>
      <c r="P733" s="293"/>
      <c r="Q733" s="293"/>
      <c r="R733" s="293"/>
      <c r="S733" s="293"/>
      <c r="T733" s="293"/>
      <c r="U733" s="293"/>
      <c r="V733" s="293"/>
      <c r="W733" s="293"/>
      <c r="X733" s="293"/>
      <c r="Y733" s="293"/>
    </row>
    <row r="734" spans="1:25" ht="12" customHeight="1">
      <c r="A734" s="293"/>
      <c r="B734" s="293"/>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293"/>
    </row>
    <row r="735" spans="1:25" ht="12" customHeight="1">
      <c r="A735" s="293"/>
      <c r="B735" s="293"/>
      <c r="C735" s="293"/>
      <c r="D735" s="293"/>
      <c r="E735" s="293"/>
      <c r="F735" s="293"/>
      <c r="G735" s="293"/>
      <c r="H735" s="293"/>
      <c r="I735" s="293"/>
      <c r="J735" s="293"/>
      <c r="K735" s="293"/>
      <c r="L735" s="293"/>
      <c r="M735" s="293"/>
      <c r="N735" s="293"/>
      <c r="O735" s="293"/>
      <c r="P735" s="293"/>
      <c r="Q735" s="293"/>
      <c r="R735" s="293"/>
      <c r="S735" s="293"/>
      <c r="T735" s="293"/>
      <c r="U735" s="293"/>
      <c r="V735" s="293"/>
      <c r="W735" s="293"/>
      <c r="X735" s="293"/>
      <c r="Y735" s="293"/>
    </row>
    <row r="736" spans="1:25" ht="12" customHeight="1">
      <c r="A736" s="293"/>
      <c r="B736" s="293"/>
      <c r="C736" s="293"/>
      <c r="D736" s="293"/>
      <c r="E736" s="293"/>
      <c r="F736" s="293"/>
      <c r="G736" s="293"/>
      <c r="H736" s="293"/>
      <c r="I736" s="293"/>
      <c r="J736" s="293"/>
      <c r="K736" s="293"/>
      <c r="L736" s="293"/>
      <c r="M736" s="293"/>
      <c r="N736" s="293"/>
      <c r="O736" s="293"/>
      <c r="P736" s="293"/>
      <c r="Q736" s="293"/>
      <c r="R736" s="293"/>
      <c r="S736" s="293"/>
      <c r="T736" s="293"/>
      <c r="U736" s="293"/>
      <c r="V736" s="293"/>
      <c r="W736" s="293"/>
      <c r="X736" s="293"/>
      <c r="Y736" s="293"/>
    </row>
    <row r="737" spans="1:25" ht="12" customHeight="1">
      <c r="A737" s="293"/>
      <c r="B737" s="293"/>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293"/>
    </row>
    <row r="738" spans="1:25" ht="12" customHeight="1">
      <c r="A738" s="293"/>
      <c r="B738" s="293"/>
      <c r="C738" s="293"/>
      <c r="D738" s="293"/>
      <c r="E738" s="293"/>
      <c r="F738" s="293"/>
      <c r="G738" s="293"/>
      <c r="H738" s="293"/>
      <c r="I738" s="293"/>
      <c r="J738" s="293"/>
      <c r="K738" s="293"/>
      <c r="L738" s="293"/>
      <c r="M738" s="293"/>
      <c r="N738" s="293"/>
      <c r="O738" s="293"/>
      <c r="P738" s="293"/>
      <c r="Q738" s="293"/>
      <c r="R738" s="293"/>
      <c r="S738" s="293"/>
      <c r="T738" s="293"/>
      <c r="U738" s="293"/>
      <c r="V738" s="293"/>
      <c r="W738" s="293"/>
      <c r="X738" s="293"/>
      <c r="Y738" s="293"/>
    </row>
    <row r="739" spans="1:25" ht="12" customHeight="1">
      <c r="A739" s="293"/>
      <c r="B739" s="293"/>
      <c r="C739" s="293"/>
      <c r="D739" s="293"/>
      <c r="E739" s="293"/>
      <c r="F739" s="293"/>
      <c r="G739" s="293"/>
      <c r="H739" s="293"/>
      <c r="I739" s="293"/>
      <c r="J739" s="293"/>
      <c r="K739" s="293"/>
      <c r="L739" s="293"/>
      <c r="M739" s="293"/>
      <c r="N739" s="293"/>
      <c r="O739" s="293"/>
      <c r="P739" s="293"/>
      <c r="Q739" s="293"/>
      <c r="R739" s="293"/>
      <c r="S739" s="293"/>
      <c r="T739" s="293"/>
      <c r="U739" s="293"/>
      <c r="V739" s="293"/>
      <c r="W739" s="293"/>
      <c r="X739" s="293"/>
      <c r="Y739" s="293"/>
    </row>
    <row r="740" spans="1:25" ht="12" customHeight="1">
      <c r="A740" s="293"/>
      <c r="B740" s="293"/>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293"/>
    </row>
    <row r="741" spans="1:25" ht="12" customHeight="1">
      <c r="A741" s="293"/>
      <c r="B741" s="293"/>
      <c r="C741" s="293"/>
      <c r="D741" s="293"/>
      <c r="E741" s="293"/>
      <c r="F741" s="293"/>
      <c r="G741" s="293"/>
      <c r="H741" s="293"/>
      <c r="I741" s="293"/>
      <c r="J741" s="293"/>
      <c r="K741" s="293"/>
      <c r="L741" s="293"/>
      <c r="M741" s="293"/>
      <c r="N741" s="293"/>
      <c r="O741" s="293"/>
      <c r="P741" s="293"/>
      <c r="Q741" s="293"/>
      <c r="R741" s="293"/>
      <c r="S741" s="293"/>
      <c r="T741" s="293"/>
      <c r="U741" s="293"/>
      <c r="V741" s="293"/>
      <c r="W741" s="293"/>
      <c r="X741" s="293"/>
      <c r="Y741" s="293"/>
    </row>
    <row r="742" spans="1:25" ht="12" customHeight="1">
      <c r="A742" s="293"/>
      <c r="B742" s="293"/>
      <c r="C742" s="293"/>
      <c r="D742" s="293"/>
      <c r="E742" s="293"/>
      <c r="F742" s="293"/>
      <c r="G742" s="293"/>
      <c r="H742" s="293"/>
      <c r="I742" s="293"/>
      <c r="J742" s="293"/>
      <c r="K742" s="293"/>
      <c r="L742" s="293"/>
      <c r="M742" s="293"/>
      <c r="N742" s="293"/>
      <c r="O742" s="293"/>
      <c r="P742" s="293"/>
      <c r="Q742" s="293"/>
      <c r="R742" s="293"/>
      <c r="S742" s="293"/>
      <c r="T742" s="293"/>
      <c r="U742" s="293"/>
      <c r="V742" s="293"/>
      <c r="W742" s="293"/>
      <c r="X742" s="293"/>
      <c r="Y742" s="293"/>
    </row>
    <row r="743" spans="1:25" ht="12" customHeight="1">
      <c r="A743" s="293"/>
      <c r="B743" s="293"/>
      <c r="C743" s="293"/>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293"/>
    </row>
    <row r="744" spans="1:25" ht="12" customHeight="1">
      <c r="A744" s="293"/>
      <c r="B744" s="293"/>
      <c r="C744" s="293"/>
      <c r="D744" s="293"/>
      <c r="E744" s="293"/>
      <c r="F744" s="293"/>
      <c r="G744" s="293"/>
      <c r="H744" s="293"/>
      <c r="I744" s="293"/>
      <c r="J744" s="293"/>
      <c r="K744" s="293"/>
      <c r="L744" s="293"/>
      <c r="M744" s="293"/>
      <c r="N744" s="293"/>
      <c r="O744" s="293"/>
      <c r="P744" s="293"/>
      <c r="Q744" s="293"/>
      <c r="R744" s="293"/>
      <c r="S744" s="293"/>
      <c r="T744" s="293"/>
      <c r="U744" s="293"/>
      <c r="V744" s="293"/>
      <c r="W744" s="293"/>
      <c r="X744" s="293"/>
      <c r="Y744" s="293"/>
    </row>
    <row r="745" spans="1:25" ht="12" customHeight="1">
      <c r="A745" s="293"/>
      <c r="B745" s="293"/>
      <c r="C745" s="293"/>
      <c r="D745" s="293"/>
      <c r="E745" s="293"/>
      <c r="F745" s="293"/>
      <c r="G745" s="293"/>
      <c r="H745" s="293"/>
      <c r="I745" s="293"/>
      <c r="J745" s="293"/>
      <c r="K745" s="293"/>
      <c r="L745" s="293"/>
      <c r="M745" s="293"/>
      <c r="N745" s="293"/>
      <c r="O745" s="293"/>
      <c r="P745" s="293"/>
      <c r="Q745" s="293"/>
      <c r="R745" s="293"/>
      <c r="S745" s="293"/>
      <c r="T745" s="293"/>
      <c r="U745" s="293"/>
      <c r="V745" s="293"/>
      <c r="W745" s="293"/>
      <c r="X745" s="293"/>
      <c r="Y745" s="293"/>
    </row>
    <row r="746" spans="1:25" ht="12" customHeight="1">
      <c r="A746" s="293"/>
      <c r="B746" s="293"/>
      <c r="C746" s="293"/>
      <c r="D746" s="293"/>
      <c r="E746" s="293"/>
      <c r="F746" s="293"/>
      <c r="G746" s="293"/>
      <c r="H746" s="293"/>
      <c r="I746" s="293"/>
      <c r="J746" s="293"/>
      <c r="K746" s="293"/>
      <c r="L746" s="293"/>
      <c r="M746" s="293"/>
      <c r="N746" s="293"/>
      <c r="O746" s="293"/>
      <c r="P746" s="293"/>
      <c r="Q746" s="293"/>
      <c r="R746" s="293"/>
      <c r="S746" s="293"/>
      <c r="T746" s="293"/>
      <c r="U746" s="293"/>
      <c r="V746" s="293"/>
      <c r="W746" s="293"/>
      <c r="X746" s="293"/>
      <c r="Y746" s="293"/>
    </row>
    <row r="747" spans="1:25" ht="12" customHeight="1">
      <c r="A747" s="293"/>
      <c r="B747" s="293"/>
      <c r="C747" s="293"/>
      <c r="D747" s="293"/>
      <c r="E747" s="293"/>
      <c r="F747" s="293"/>
      <c r="G747" s="293"/>
      <c r="H747" s="293"/>
      <c r="I747" s="293"/>
      <c r="J747" s="293"/>
      <c r="K747" s="293"/>
      <c r="L747" s="293"/>
      <c r="M747" s="293"/>
      <c r="N747" s="293"/>
      <c r="O747" s="293"/>
      <c r="P747" s="293"/>
      <c r="Q747" s="293"/>
      <c r="R747" s="293"/>
      <c r="S747" s="293"/>
      <c r="T747" s="293"/>
      <c r="U747" s="293"/>
      <c r="V747" s="293"/>
      <c r="W747" s="293"/>
      <c r="X747" s="293"/>
      <c r="Y747" s="293"/>
    </row>
    <row r="748" spans="1:25" ht="12" customHeight="1">
      <c r="A748" s="293"/>
      <c r="B748" s="293"/>
      <c r="C748" s="293"/>
      <c r="D748" s="293"/>
      <c r="E748" s="293"/>
      <c r="F748" s="293"/>
      <c r="G748" s="293"/>
      <c r="H748" s="293"/>
      <c r="I748" s="293"/>
      <c r="J748" s="293"/>
      <c r="K748" s="293"/>
      <c r="L748" s="293"/>
      <c r="M748" s="293"/>
      <c r="N748" s="293"/>
      <c r="O748" s="293"/>
      <c r="P748" s="293"/>
      <c r="Q748" s="293"/>
      <c r="R748" s="293"/>
      <c r="S748" s="293"/>
      <c r="T748" s="293"/>
      <c r="U748" s="293"/>
      <c r="V748" s="293"/>
      <c r="W748" s="293"/>
      <c r="X748" s="293"/>
      <c r="Y748" s="293"/>
    </row>
    <row r="749" spans="1:25" ht="12" customHeight="1">
      <c r="A749" s="293"/>
      <c r="B749" s="293"/>
      <c r="C749" s="293"/>
      <c r="D749" s="293"/>
      <c r="E749" s="293"/>
      <c r="F749" s="293"/>
      <c r="G749" s="293"/>
      <c r="H749" s="293"/>
      <c r="I749" s="293"/>
      <c r="J749" s="293"/>
      <c r="K749" s="293"/>
      <c r="L749" s="293"/>
      <c r="M749" s="293"/>
      <c r="N749" s="293"/>
      <c r="O749" s="293"/>
      <c r="P749" s="293"/>
      <c r="Q749" s="293"/>
      <c r="R749" s="293"/>
      <c r="S749" s="293"/>
      <c r="T749" s="293"/>
      <c r="U749" s="293"/>
      <c r="V749" s="293"/>
      <c r="W749" s="293"/>
      <c r="X749" s="293"/>
      <c r="Y749" s="293"/>
    </row>
    <row r="750" spans="1:25" ht="12" customHeight="1">
      <c r="A750" s="293"/>
      <c r="B750" s="293"/>
      <c r="C750" s="293"/>
      <c r="D750" s="293"/>
      <c r="E750" s="293"/>
      <c r="F750" s="293"/>
      <c r="G750" s="293"/>
      <c r="H750" s="293"/>
      <c r="I750" s="293"/>
      <c r="J750" s="293"/>
      <c r="K750" s="293"/>
      <c r="L750" s="293"/>
      <c r="M750" s="293"/>
      <c r="N750" s="293"/>
      <c r="O750" s="293"/>
      <c r="P750" s="293"/>
      <c r="Q750" s="293"/>
      <c r="R750" s="293"/>
      <c r="S750" s="293"/>
      <c r="T750" s="293"/>
      <c r="U750" s="293"/>
      <c r="V750" s="293"/>
      <c r="W750" s="293"/>
      <c r="X750" s="293"/>
      <c r="Y750" s="293"/>
    </row>
    <row r="751" spans="1:25" ht="12" customHeight="1">
      <c r="A751" s="293"/>
      <c r="B751" s="293"/>
      <c r="C751" s="293"/>
      <c r="D751" s="293"/>
      <c r="E751" s="293"/>
      <c r="F751" s="293"/>
      <c r="G751" s="293"/>
      <c r="H751" s="293"/>
      <c r="I751" s="293"/>
      <c r="J751" s="293"/>
      <c r="K751" s="293"/>
      <c r="L751" s="293"/>
      <c r="M751" s="293"/>
      <c r="N751" s="293"/>
      <c r="O751" s="293"/>
      <c r="P751" s="293"/>
      <c r="Q751" s="293"/>
      <c r="R751" s="293"/>
      <c r="S751" s="293"/>
      <c r="T751" s="293"/>
      <c r="U751" s="293"/>
      <c r="V751" s="293"/>
      <c r="W751" s="293"/>
      <c r="X751" s="293"/>
      <c r="Y751" s="293"/>
    </row>
    <row r="752" spans="1:25" ht="12" customHeight="1">
      <c r="A752" s="293"/>
      <c r="B752" s="293"/>
      <c r="C752" s="293"/>
      <c r="D752" s="293"/>
      <c r="E752" s="293"/>
      <c r="F752" s="293"/>
      <c r="G752" s="293"/>
      <c r="H752" s="293"/>
      <c r="I752" s="293"/>
      <c r="J752" s="293"/>
      <c r="K752" s="293"/>
      <c r="L752" s="293"/>
      <c r="M752" s="293"/>
      <c r="N752" s="293"/>
      <c r="O752" s="293"/>
      <c r="P752" s="293"/>
      <c r="Q752" s="293"/>
      <c r="R752" s="293"/>
      <c r="S752" s="293"/>
      <c r="T752" s="293"/>
      <c r="U752" s="293"/>
      <c r="V752" s="293"/>
      <c r="W752" s="293"/>
      <c r="X752" s="293"/>
      <c r="Y752" s="293"/>
    </row>
    <row r="753" spans="1:25" ht="12" customHeight="1">
      <c r="A753" s="293"/>
      <c r="B753" s="293"/>
      <c r="C753" s="293"/>
      <c r="D753" s="293"/>
      <c r="E753" s="293"/>
      <c r="F753" s="293"/>
      <c r="G753" s="293"/>
      <c r="H753" s="293"/>
      <c r="I753" s="293"/>
      <c r="J753" s="293"/>
      <c r="K753" s="293"/>
      <c r="L753" s="293"/>
      <c r="M753" s="293"/>
      <c r="N753" s="293"/>
      <c r="O753" s="293"/>
      <c r="P753" s="293"/>
      <c r="Q753" s="293"/>
      <c r="R753" s="293"/>
      <c r="S753" s="293"/>
      <c r="T753" s="293"/>
      <c r="U753" s="293"/>
      <c r="V753" s="293"/>
      <c r="W753" s="293"/>
      <c r="X753" s="293"/>
      <c r="Y753" s="293"/>
    </row>
    <row r="754" spans="1:25" ht="12" customHeight="1">
      <c r="A754" s="293"/>
      <c r="B754" s="293"/>
      <c r="C754" s="293"/>
      <c r="D754" s="293"/>
      <c r="E754" s="293"/>
      <c r="F754" s="293"/>
      <c r="G754" s="293"/>
      <c r="H754" s="293"/>
      <c r="I754" s="293"/>
      <c r="J754" s="293"/>
      <c r="K754" s="293"/>
      <c r="L754" s="293"/>
      <c r="M754" s="293"/>
      <c r="N754" s="293"/>
      <c r="O754" s="293"/>
      <c r="P754" s="293"/>
      <c r="Q754" s="293"/>
      <c r="R754" s="293"/>
      <c r="S754" s="293"/>
      <c r="T754" s="293"/>
      <c r="U754" s="293"/>
      <c r="V754" s="293"/>
      <c r="W754" s="293"/>
      <c r="X754" s="293"/>
      <c r="Y754" s="293"/>
    </row>
    <row r="755" spans="1:25" ht="12" customHeight="1">
      <c r="A755" s="293"/>
      <c r="B755" s="293"/>
      <c r="C755" s="293"/>
      <c r="D755" s="293"/>
      <c r="E755" s="293"/>
      <c r="F755" s="293"/>
      <c r="G755" s="293"/>
      <c r="H755" s="293"/>
      <c r="I755" s="293"/>
      <c r="J755" s="293"/>
      <c r="K755" s="293"/>
      <c r="L755" s="293"/>
      <c r="M755" s="293"/>
      <c r="N755" s="293"/>
      <c r="O755" s="293"/>
      <c r="P755" s="293"/>
      <c r="Q755" s="293"/>
      <c r="R755" s="293"/>
      <c r="S755" s="293"/>
      <c r="T755" s="293"/>
      <c r="U755" s="293"/>
      <c r="V755" s="293"/>
      <c r="W755" s="293"/>
      <c r="X755" s="293"/>
      <c r="Y755" s="293"/>
    </row>
    <row r="756" spans="1:25" ht="12" customHeight="1">
      <c r="A756" s="293"/>
      <c r="B756" s="293"/>
      <c r="C756" s="293"/>
      <c r="D756" s="293"/>
      <c r="E756" s="293"/>
      <c r="F756" s="293"/>
      <c r="G756" s="293"/>
      <c r="H756" s="293"/>
      <c r="I756" s="293"/>
      <c r="J756" s="293"/>
      <c r="K756" s="293"/>
      <c r="L756" s="293"/>
      <c r="M756" s="293"/>
      <c r="N756" s="293"/>
      <c r="O756" s="293"/>
      <c r="P756" s="293"/>
      <c r="Q756" s="293"/>
      <c r="R756" s="293"/>
      <c r="S756" s="293"/>
      <c r="T756" s="293"/>
      <c r="U756" s="293"/>
      <c r="V756" s="293"/>
      <c r="W756" s="293"/>
      <c r="X756" s="293"/>
      <c r="Y756" s="293"/>
    </row>
    <row r="757" spans="1:25" ht="12" customHeight="1">
      <c r="A757" s="293"/>
      <c r="B757" s="293"/>
      <c r="C757" s="293"/>
      <c r="D757" s="293"/>
      <c r="E757" s="293"/>
      <c r="F757" s="293"/>
      <c r="G757" s="293"/>
      <c r="H757" s="293"/>
      <c r="I757" s="293"/>
      <c r="J757" s="293"/>
      <c r="K757" s="293"/>
      <c r="L757" s="293"/>
      <c r="M757" s="293"/>
      <c r="N757" s="293"/>
      <c r="O757" s="293"/>
      <c r="P757" s="293"/>
      <c r="Q757" s="293"/>
      <c r="R757" s="293"/>
      <c r="S757" s="293"/>
      <c r="T757" s="293"/>
      <c r="U757" s="293"/>
      <c r="V757" s="293"/>
      <c r="W757" s="293"/>
      <c r="X757" s="293"/>
      <c r="Y757" s="293"/>
    </row>
    <row r="758" spans="1:25" ht="12" customHeight="1">
      <c r="A758" s="293"/>
      <c r="B758" s="293"/>
      <c r="C758" s="293"/>
      <c r="D758" s="293"/>
      <c r="E758" s="293"/>
      <c r="F758" s="293"/>
      <c r="G758" s="293"/>
      <c r="H758" s="293"/>
      <c r="I758" s="293"/>
      <c r="J758" s="293"/>
      <c r="K758" s="293"/>
      <c r="L758" s="293"/>
      <c r="M758" s="293"/>
      <c r="N758" s="293"/>
      <c r="O758" s="293"/>
      <c r="P758" s="293"/>
      <c r="Q758" s="293"/>
      <c r="R758" s="293"/>
      <c r="S758" s="293"/>
      <c r="T758" s="293"/>
      <c r="U758" s="293"/>
      <c r="V758" s="293"/>
      <c r="W758" s="293"/>
      <c r="X758" s="293"/>
      <c r="Y758" s="293"/>
    </row>
    <row r="759" spans="1:25" ht="12" customHeight="1">
      <c r="A759" s="293"/>
      <c r="B759" s="293"/>
      <c r="C759" s="293"/>
      <c r="D759" s="293"/>
      <c r="E759" s="293"/>
      <c r="F759" s="293"/>
      <c r="G759" s="293"/>
      <c r="H759" s="293"/>
      <c r="I759" s="293"/>
      <c r="J759" s="293"/>
      <c r="K759" s="293"/>
      <c r="L759" s="293"/>
      <c r="M759" s="293"/>
      <c r="N759" s="293"/>
      <c r="O759" s="293"/>
      <c r="P759" s="293"/>
      <c r="Q759" s="293"/>
      <c r="R759" s="293"/>
      <c r="S759" s="293"/>
      <c r="T759" s="293"/>
      <c r="U759" s="293"/>
      <c r="V759" s="293"/>
      <c r="W759" s="293"/>
      <c r="X759" s="293"/>
      <c r="Y759" s="293"/>
    </row>
    <row r="760" spans="1:25" ht="12" customHeight="1">
      <c r="A760" s="293"/>
      <c r="B760" s="293"/>
      <c r="C760" s="293"/>
      <c r="D760" s="293"/>
      <c r="E760" s="293"/>
      <c r="F760" s="293"/>
      <c r="G760" s="293"/>
      <c r="H760" s="293"/>
      <c r="I760" s="293"/>
      <c r="J760" s="293"/>
      <c r="K760" s="293"/>
      <c r="L760" s="293"/>
      <c r="M760" s="293"/>
      <c r="N760" s="293"/>
      <c r="O760" s="293"/>
      <c r="P760" s="293"/>
      <c r="Q760" s="293"/>
      <c r="R760" s="293"/>
      <c r="S760" s="293"/>
      <c r="T760" s="293"/>
      <c r="U760" s="293"/>
      <c r="V760" s="293"/>
      <c r="W760" s="293"/>
      <c r="X760" s="293"/>
      <c r="Y760" s="293"/>
    </row>
    <row r="761" spans="1:25" ht="12" customHeight="1">
      <c r="A761" s="293"/>
      <c r="B761" s="293"/>
      <c r="C761" s="293"/>
      <c r="D761" s="293"/>
      <c r="E761" s="293"/>
      <c r="F761" s="293"/>
      <c r="G761" s="293"/>
      <c r="H761" s="293"/>
      <c r="I761" s="293"/>
      <c r="J761" s="293"/>
      <c r="K761" s="293"/>
      <c r="L761" s="293"/>
      <c r="M761" s="293"/>
      <c r="N761" s="293"/>
      <c r="O761" s="293"/>
      <c r="P761" s="293"/>
      <c r="Q761" s="293"/>
      <c r="R761" s="293"/>
      <c r="S761" s="293"/>
      <c r="T761" s="293"/>
      <c r="U761" s="293"/>
      <c r="V761" s="293"/>
      <c r="W761" s="293"/>
      <c r="X761" s="293"/>
      <c r="Y761" s="293"/>
    </row>
    <row r="762" spans="1:25" ht="12" customHeight="1">
      <c r="A762" s="293"/>
      <c r="B762" s="293"/>
      <c r="C762" s="293"/>
      <c r="D762" s="293"/>
      <c r="E762" s="293"/>
      <c r="F762" s="293"/>
      <c r="G762" s="293"/>
      <c r="H762" s="293"/>
      <c r="I762" s="293"/>
      <c r="J762" s="293"/>
      <c r="K762" s="293"/>
      <c r="L762" s="293"/>
      <c r="M762" s="293"/>
      <c r="N762" s="293"/>
      <c r="O762" s="293"/>
      <c r="P762" s="293"/>
      <c r="Q762" s="293"/>
      <c r="R762" s="293"/>
      <c r="S762" s="293"/>
      <c r="T762" s="293"/>
      <c r="U762" s="293"/>
      <c r="V762" s="293"/>
      <c r="W762" s="293"/>
      <c r="X762" s="293"/>
      <c r="Y762" s="293"/>
    </row>
    <row r="763" spans="1:25" ht="12" customHeight="1">
      <c r="A763" s="293"/>
      <c r="B763" s="293"/>
      <c r="C763" s="293"/>
      <c r="D763" s="293"/>
      <c r="E763" s="293"/>
      <c r="F763" s="293"/>
      <c r="G763" s="293"/>
      <c r="H763" s="293"/>
      <c r="I763" s="293"/>
      <c r="J763" s="293"/>
      <c r="K763" s="293"/>
      <c r="L763" s="293"/>
      <c r="M763" s="293"/>
      <c r="N763" s="293"/>
      <c r="O763" s="293"/>
      <c r="P763" s="293"/>
      <c r="Q763" s="293"/>
      <c r="R763" s="293"/>
      <c r="S763" s="293"/>
      <c r="T763" s="293"/>
      <c r="U763" s="293"/>
      <c r="V763" s="293"/>
      <c r="W763" s="293"/>
      <c r="X763" s="293"/>
      <c r="Y763" s="293"/>
    </row>
    <row r="764" spans="1:25" ht="12" customHeight="1">
      <c r="A764" s="293"/>
      <c r="B764" s="293"/>
      <c r="C764" s="293"/>
      <c r="D764" s="293"/>
      <c r="E764" s="293"/>
      <c r="F764" s="293"/>
      <c r="G764" s="293"/>
      <c r="H764" s="293"/>
      <c r="I764" s="293"/>
      <c r="J764" s="293"/>
      <c r="K764" s="293"/>
      <c r="L764" s="293"/>
      <c r="M764" s="293"/>
      <c r="N764" s="293"/>
      <c r="O764" s="293"/>
      <c r="P764" s="293"/>
      <c r="Q764" s="293"/>
      <c r="R764" s="293"/>
      <c r="S764" s="293"/>
      <c r="T764" s="293"/>
      <c r="U764" s="293"/>
      <c r="V764" s="293"/>
      <c r="W764" s="293"/>
      <c r="X764" s="293"/>
      <c r="Y764" s="293"/>
    </row>
    <row r="765" spans="1:25" ht="12" customHeight="1">
      <c r="A765" s="293"/>
      <c r="B765" s="293"/>
      <c r="C765" s="293"/>
      <c r="D765" s="293"/>
      <c r="E765" s="293"/>
      <c r="F765" s="293"/>
      <c r="G765" s="293"/>
      <c r="H765" s="293"/>
      <c r="I765" s="293"/>
      <c r="J765" s="293"/>
      <c r="K765" s="293"/>
      <c r="L765" s="293"/>
      <c r="M765" s="293"/>
      <c r="N765" s="293"/>
      <c r="O765" s="293"/>
      <c r="P765" s="293"/>
      <c r="Q765" s="293"/>
      <c r="R765" s="293"/>
      <c r="S765" s="293"/>
      <c r="T765" s="293"/>
      <c r="U765" s="293"/>
      <c r="V765" s="293"/>
      <c r="W765" s="293"/>
      <c r="X765" s="293"/>
      <c r="Y765" s="293"/>
    </row>
    <row r="766" spans="1:25" ht="12" customHeight="1">
      <c r="A766" s="293"/>
      <c r="B766" s="293"/>
      <c r="C766" s="293"/>
      <c r="D766" s="293"/>
      <c r="E766" s="293"/>
      <c r="F766" s="293"/>
      <c r="G766" s="293"/>
      <c r="H766" s="293"/>
      <c r="I766" s="293"/>
      <c r="J766" s="293"/>
      <c r="K766" s="293"/>
      <c r="L766" s="293"/>
      <c r="M766" s="293"/>
      <c r="N766" s="293"/>
      <c r="O766" s="293"/>
      <c r="P766" s="293"/>
      <c r="Q766" s="293"/>
      <c r="R766" s="293"/>
      <c r="S766" s="293"/>
      <c r="T766" s="293"/>
      <c r="U766" s="293"/>
      <c r="V766" s="293"/>
      <c r="W766" s="293"/>
      <c r="X766" s="293"/>
      <c r="Y766" s="293"/>
    </row>
    <row r="767" spans="1:25" ht="15.75" customHeight="1">
      <c r="A767" s="292"/>
      <c r="B767" s="292"/>
      <c r="C767" s="292"/>
      <c r="D767" s="292"/>
      <c r="E767" s="292"/>
      <c r="F767" s="292"/>
      <c r="G767" s="292"/>
      <c r="H767" s="292"/>
      <c r="I767" s="292"/>
      <c r="J767" s="292"/>
      <c r="K767" s="292"/>
      <c r="L767" s="292"/>
      <c r="M767" s="292"/>
      <c r="N767" s="292"/>
      <c r="O767" s="292"/>
      <c r="P767" s="292"/>
      <c r="Q767" s="292"/>
      <c r="R767" s="292"/>
      <c r="S767" s="292"/>
      <c r="T767" s="292"/>
      <c r="U767" s="292"/>
      <c r="V767" s="292"/>
      <c r="W767" s="292"/>
      <c r="X767" s="292"/>
      <c r="Y767" s="292"/>
    </row>
    <row r="768" spans="1:25" ht="15.75" customHeight="1">
      <c r="A768" s="292"/>
      <c r="B768" s="292"/>
      <c r="C768" s="292"/>
      <c r="D768" s="292"/>
      <c r="E768" s="292"/>
      <c r="F768" s="292"/>
      <c r="G768" s="292"/>
      <c r="H768" s="292"/>
      <c r="I768" s="292"/>
      <c r="J768" s="292"/>
      <c r="K768" s="292"/>
      <c r="L768" s="292"/>
      <c r="M768" s="292"/>
      <c r="N768" s="292"/>
      <c r="O768" s="292"/>
      <c r="P768" s="292"/>
      <c r="Q768" s="292"/>
      <c r="R768" s="292"/>
      <c r="S768" s="292"/>
      <c r="T768" s="292"/>
      <c r="U768" s="292"/>
      <c r="V768" s="292"/>
      <c r="W768" s="292"/>
      <c r="X768" s="292"/>
      <c r="Y768" s="292"/>
    </row>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S1"/>
    <mergeCell ref="A2:S2"/>
    <mergeCell ref="A4:A6"/>
    <mergeCell ref="A7:A34"/>
    <mergeCell ref="A35:A62"/>
    <mergeCell ref="A63:A90"/>
    <mergeCell ref="A91:A118"/>
    <mergeCell ref="A119:A146"/>
    <mergeCell ref="A147:A174"/>
    <mergeCell ref="A175:A202"/>
    <mergeCell ref="A203:A230"/>
    <mergeCell ref="A231:A258"/>
    <mergeCell ref="A259:A286"/>
    <mergeCell ref="A287:A314"/>
    <mergeCell ref="A511:A538"/>
    <mergeCell ref="A539:A566"/>
    <mergeCell ref="A315:A342"/>
    <mergeCell ref="A343:A370"/>
    <mergeCell ref="A371:A398"/>
    <mergeCell ref="A399:A426"/>
    <mergeCell ref="A427:A454"/>
    <mergeCell ref="A455:A482"/>
    <mergeCell ref="A483:A51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activeCell="A4" sqref="A4:A6"/>
    </sheetView>
  </sheetViews>
  <sheetFormatPr defaultColWidth="14.453125" defaultRowHeight="15" customHeight="1"/>
  <cols>
    <col min="1" max="1" width="3.08984375" customWidth="1"/>
    <col min="2" max="2" width="28" customWidth="1"/>
    <col min="3" max="18" width="5.453125" customWidth="1"/>
    <col min="19" max="19" width="6" customWidth="1"/>
    <col min="20" max="26" width="8" customWidth="1"/>
  </cols>
  <sheetData>
    <row r="1" spans="1:26" ht="14.25" customHeight="1">
      <c r="A1" s="345" t="s">
        <v>53</v>
      </c>
      <c r="B1" s="346"/>
      <c r="C1" s="346"/>
      <c r="D1" s="346"/>
      <c r="E1" s="346"/>
      <c r="F1" s="346"/>
      <c r="G1" s="346"/>
      <c r="H1" s="346"/>
      <c r="I1" s="346"/>
      <c r="J1" s="346"/>
      <c r="K1" s="346"/>
      <c r="L1" s="346"/>
      <c r="M1" s="346"/>
      <c r="N1" s="346"/>
      <c r="O1" s="346"/>
      <c r="P1" s="346"/>
      <c r="Q1" s="346"/>
      <c r="R1" s="346"/>
      <c r="S1" s="346"/>
      <c r="T1" s="293"/>
      <c r="U1" s="293"/>
      <c r="V1" s="293"/>
      <c r="W1" s="293"/>
      <c r="X1" s="293"/>
      <c r="Y1" s="293"/>
      <c r="Z1" s="293"/>
    </row>
    <row r="2" spans="1:26" ht="14.25" customHeight="1">
      <c r="A2" s="345" t="s">
        <v>207</v>
      </c>
      <c r="B2" s="346"/>
      <c r="C2" s="346"/>
      <c r="D2" s="346"/>
      <c r="E2" s="346"/>
      <c r="F2" s="346"/>
      <c r="G2" s="346"/>
      <c r="H2" s="346"/>
      <c r="I2" s="346"/>
      <c r="J2" s="346"/>
      <c r="K2" s="346"/>
      <c r="L2" s="346"/>
      <c r="M2" s="346"/>
      <c r="N2" s="346"/>
      <c r="O2" s="346"/>
      <c r="P2" s="346"/>
      <c r="Q2" s="346"/>
      <c r="R2" s="346"/>
      <c r="S2" s="346"/>
      <c r="T2" s="293"/>
      <c r="U2" s="293"/>
      <c r="V2" s="293"/>
      <c r="W2" s="293"/>
      <c r="X2" s="293"/>
      <c r="Y2" s="293"/>
      <c r="Z2" s="293"/>
    </row>
    <row r="3" spans="1:26" ht="12"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row>
    <row r="4" spans="1:26" ht="12" customHeight="1">
      <c r="A4" s="350"/>
      <c r="B4" s="6" t="s">
        <v>143</v>
      </c>
      <c r="C4" s="78" t="s">
        <v>144</v>
      </c>
      <c r="D4" s="79" t="s">
        <v>145</v>
      </c>
      <c r="E4" s="79" t="s">
        <v>146</v>
      </c>
      <c r="F4" s="79" t="s">
        <v>147</v>
      </c>
      <c r="G4" s="79" t="s">
        <v>148</v>
      </c>
      <c r="H4" s="79" t="s">
        <v>149</v>
      </c>
      <c r="I4" s="79" t="s">
        <v>150</v>
      </c>
      <c r="J4" s="79" t="s">
        <v>151</v>
      </c>
      <c r="K4" s="79" t="s">
        <v>152</v>
      </c>
      <c r="L4" s="79" t="s">
        <v>153</v>
      </c>
      <c r="M4" s="79" t="s">
        <v>154</v>
      </c>
      <c r="N4" s="79" t="s">
        <v>155</v>
      </c>
      <c r="O4" s="79" t="s">
        <v>156</v>
      </c>
      <c r="P4" s="79" t="s">
        <v>157</v>
      </c>
      <c r="Q4" s="79" t="s">
        <v>158</v>
      </c>
      <c r="R4" s="79" t="s">
        <v>159</v>
      </c>
      <c r="S4" s="6" t="s">
        <v>160</v>
      </c>
      <c r="T4" s="293"/>
      <c r="U4" s="293"/>
      <c r="V4" s="293"/>
      <c r="W4" s="293"/>
      <c r="X4" s="293"/>
      <c r="Y4" s="293"/>
      <c r="Z4" s="293"/>
    </row>
    <row r="5" spans="1:26" ht="12" customHeight="1">
      <c r="A5" s="346"/>
      <c r="B5" s="80"/>
      <c r="C5" s="81" t="s">
        <v>161</v>
      </c>
      <c r="D5" s="82" t="s">
        <v>161</v>
      </c>
      <c r="E5" s="82" t="s">
        <v>161</v>
      </c>
      <c r="F5" s="82" t="s">
        <v>161</v>
      </c>
      <c r="G5" s="82" t="s">
        <v>161</v>
      </c>
      <c r="H5" s="82" t="s">
        <v>161</v>
      </c>
      <c r="I5" s="82" t="s">
        <v>161</v>
      </c>
      <c r="J5" s="82" t="s">
        <v>161</v>
      </c>
      <c r="K5" s="82" t="s">
        <v>161</v>
      </c>
      <c r="L5" s="82" t="s">
        <v>161</v>
      </c>
      <c r="M5" s="82" t="s">
        <v>161</v>
      </c>
      <c r="N5" s="82" t="s">
        <v>161</v>
      </c>
      <c r="O5" s="82" t="s">
        <v>161</v>
      </c>
      <c r="P5" s="82" t="s">
        <v>161</v>
      </c>
      <c r="Q5" s="82" t="s">
        <v>161</v>
      </c>
      <c r="R5" s="82" t="s">
        <v>161</v>
      </c>
      <c r="S5" s="80"/>
      <c r="T5" s="293"/>
      <c r="U5" s="293"/>
      <c r="V5" s="293"/>
      <c r="W5" s="293"/>
      <c r="X5" s="293"/>
      <c r="Y5" s="293"/>
      <c r="Z5" s="293"/>
    </row>
    <row r="6" spans="1:26" ht="12" customHeight="1">
      <c r="A6" s="346"/>
      <c r="B6" s="7"/>
      <c r="C6" s="83" t="s">
        <v>145</v>
      </c>
      <c r="D6" s="84" t="s">
        <v>146</v>
      </c>
      <c r="E6" s="84" t="s">
        <v>147</v>
      </c>
      <c r="F6" s="84" t="s">
        <v>148</v>
      </c>
      <c r="G6" s="84" t="s">
        <v>149</v>
      </c>
      <c r="H6" s="84" t="s">
        <v>150</v>
      </c>
      <c r="I6" s="84" t="s">
        <v>151</v>
      </c>
      <c r="J6" s="84" t="s">
        <v>152</v>
      </c>
      <c r="K6" s="84" t="s">
        <v>153</v>
      </c>
      <c r="L6" s="84" t="s">
        <v>154</v>
      </c>
      <c r="M6" s="84" t="s">
        <v>155</v>
      </c>
      <c r="N6" s="84" t="s">
        <v>156</v>
      </c>
      <c r="O6" s="84" t="s">
        <v>157</v>
      </c>
      <c r="P6" s="84" t="s">
        <v>158</v>
      </c>
      <c r="Q6" s="84" t="s">
        <v>159</v>
      </c>
      <c r="R6" s="84" t="s">
        <v>162</v>
      </c>
      <c r="S6" s="7"/>
      <c r="T6" s="293"/>
      <c r="U6" s="293"/>
      <c r="V6" s="293"/>
      <c r="W6" s="293"/>
      <c r="X6" s="293"/>
      <c r="Y6" s="293"/>
      <c r="Z6" s="293"/>
    </row>
    <row r="7" spans="1:26" ht="12" customHeight="1">
      <c r="A7" s="351" t="s">
        <v>163</v>
      </c>
      <c r="B7" s="86" t="s">
        <v>9</v>
      </c>
      <c r="C7" s="87">
        <f>SUM('Carpool Breakdown Entering'!C14,'Carpool Breakdown Entering'!C35,'Carpool Breakdown Entering'!C56,
'Carpool Breakdown Entering'!C77,'Carpool Breakdown Entering'!C98,'Carpool Breakdown Entering'!C119,
'Carpool Breakdown Entering'!C140,'Carpool Breakdown Entering'!C161, 'Carpool Breakdown Entering'!C182,'Carpool Breakdown Entering'!C203,
'Carpool Breakdown Entering'!C224,'Carpool Breakdown Entering'!C245,'Carpool Breakdown Entering'!C266,
'Carpool Breakdown Entering'!C287,'Carpool Breakdown Entering'!C308)</f>
        <v>86</v>
      </c>
      <c r="D7" s="14">
        <f>SUM('Carpool Breakdown Entering'!D14,'Carpool Breakdown Entering'!D35,'Carpool Breakdown Entering'!D56,
'Carpool Breakdown Entering'!D77,'Carpool Breakdown Entering'!D98,'Carpool Breakdown Entering'!D119,
'Carpool Breakdown Entering'!D140,'Carpool Breakdown Entering'!D161, 'Carpool Breakdown Entering'!D182,'Carpool Breakdown Entering'!D203,
'Carpool Breakdown Entering'!D224,'Carpool Breakdown Entering'!D245,'Carpool Breakdown Entering'!D266,
'Carpool Breakdown Entering'!D287,'Carpool Breakdown Entering'!D308)</f>
        <v>101</v>
      </c>
      <c r="E7" s="14">
        <f>SUM('Carpool Breakdown Entering'!E14,'Carpool Breakdown Entering'!E35,'Carpool Breakdown Entering'!E56,
'Carpool Breakdown Entering'!E77,'Carpool Breakdown Entering'!E98,'Carpool Breakdown Entering'!E119,
'Carpool Breakdown Entering'!E140,'Carpool Breakdown Entering'!E161, 'Carpool Breakdown Entering'!E182,'Carpool Breakdown Entering'!E203,
'Carpool Breakdown Entering'!E224,'Carpool Breakdown Entering'!E245,'Carpool Breakdown Entering'!E266,
'Carpool Breakdown Entering'!E287,'Carpool Breakdown Entering'!E308)</f>
        <v>84</v>
      </c>
      <c r="F7" s="14">
        <f>SUM('Carpool Breakdown Entering'!F14,'Carpool Breakdown Entering'!F35,'Carpool Breakdown Entering'!F56,
'Carpool Breakdown Entering'!F77,'Carpool Breakdown Entering'!F98,'Carpool Breakdown Entering'!F119,
'Carpool Breakdown Entering'!F140,'Carpool Breakdown Entering'!F161, 'Carpool Breakdown Entering'!F182,'Carpool Breakdown Entering'!F203,
'Carpool Breakdown Entering'!F224,'Carpool Breakdown Entering'!F245,'Carpool Breakdown Entering'!F266,
'Carpool Breakdown Entering'!F287,'Carpool Breakdown Entering'!F308)</f>
        <v>146</v>
      </c>
      <c r="G7" s="14">
        <f>SUM('Carpool Breakdown Entering'!G14,'Carpool Breakdown Entering'!G35,'Carpool Breakdown Entering'!G56,
'Carpool Breakdown Entering'!G77,'Carpool Breakdown Entering'!G98,'Carpool Breakdown Entering'!G119,
'Carpool Breakdown Entering'!G140,'Carpool Breakdown Entering'!G161, 'Carpool Breakdown Entering'!G182,'Carpool Breakdown Entering'!G203,
'Carpool Breakdown Entering'!G224,'Carpool Breakdown Entering'!G245,'Carpool Breakdown Entering'!G266,
'Carpool Breakdown Entering'!G287,'Carpool Breakdown Entering'!G308)</f>
        <v>114</v>
      </c>
      <c r="H7" s="14">
        <f>SUM('Carpool Breakdown Entering'!H14,'Carpool Breakdown Entering'!H35,'Carpool Breakdown Entering'!H56,
'Carpool Breakdown Entering'!H77,'Carpool Breakdown Entering'!H98,'Carpool Breakdown Entering'!H119,
'Carpool Breakdown Entering'!H140,'Carpool Breakdown Entering'!H161, 'Carpool Breakdown Entering'!H182,'Carpool Breakdown Entering'!H203,
'Carpool Breakdown Entering'!H224,'Carpool Breakdown Entering'!H245,'Carpool Breakdown Entering'!H266,
'Carpool Breakdown Entering'!H287,'Carpool Breakdown Entering'!H308)</f>
        <v>99</v>
      </c>
      <c r="I7" s="14">
        <f>SUM('Carpool Breakdown Entering'!I14,'Carpool Breakdown Entering'!I35,'Carpool Breakdown Entering'!I56,
'Carpool Breakdown Entering'!I77,'Carpool Breakdown Entering'!I98,'Carpool Breakdown Entering'!I119,
'Carpool Breakdown Entering'!I140,'Carpool Breakdown Entering'!I161, 'Carpool Breakdown Entering'!I182,'Carpool Breakdown Entering'!I203,
'Carpool Breakdown Entering'!I224,'Carpool Breakdown Entering'!I245,'Carpool Breakdown Entering'!I266,
'Carpool Breakdown Entering'!I287,'Carpool Breakdown Entering'!I308)</f>
        <v>160</v>
      </c>
      <c r="J7" s="14">
        <f>SUM('Carpool Breakdown Entering'!J14,'Carpool Breakdown Entering'!J35,'Carpool Breakdown Entering'!J56,
'Carpool Breakdown Entering'!J77,'Carpool Breakdown Entering'!J98,'Carpool Breakdown Entering'!J119,
'Carpool Breakdown Entering'!J140,'Carpool Breakdown Entering'!J161, 'Carpool Breakdown Entering'!J182,'Carpool Breakdown Entering'!J203,
'Carpool Breakdown Entering'!J224,'Carpool Breakdown Entering'!J245,'Carpool Breakdown Entering'!J266,
'Carpool Breakdown Entering'!J287,'Carpool Breakdown Entering'!J308)</f>
        <v>168</v>
      </c>
      <c r="K7" s="14">
        <f>SUM('Carpool Breakdown Entering'!K14,'Carpool Breakdown Entering'!K35,'Carpool Breakdown Entering'!K56,
'Carpool Breakdown Entering'!K77,'Carpool Breakdown Entering'!K98,'Carpool Breakdown Entering'!K119,
'Carpool Breakdown Entering'!K140,'Carpool Breakdown Entering'!K161, 'Carpool Breakdown Entering'!K182,'Carpool Breakdown Entering'!K203,
'Carpool Breakdown Entering'!K224,'Carpool Breakdown Entering'!K245,'Carpool Breakdown Entering'!K266,
'Carpool Breakdown Entering'!K287,'Carpool Breakdown Entering'!K308)</f>
        <v>187</v>
      </c>
      <c r="L7" s="14">
        <f>SUM('Carpool Breakdown Entering'!L14,'Carpool Breakdown Entering'!L35,'Carpool Breakdown Entering'!L56,
'Carpool Breakdown Entering'!L77,'Carpool Breakdown Entering'!L98,'Carpool Breakdown Entering'!L119,
'Carpool Breakdown Entering'!L140,'Carpool Breakdown Entering'!L161, 'Carpool Breakdown Entering'!L182,'Carpool Breakdown Entering'!L203,
'Carpool Breakdown Entering'!L224,'Carpool Breakdown Entering'!L245,'Carpool Breakdown Entering'!L266,
'Carpool Breakdown Entering'!L287,'Carpool Breakdown Entering'!L308)</f>
        <v>132</v>
      </c>
      <c r="M7" s="14">
        <f>SUM('Carpool Breakdown Entering'!M14,'Carpool Breakdown Entering'!M35,'Carpool Breakdown Entering'!M56,
'Carpool Breakdown Entering'!M77,'Carpool Breakdown Entering'!M98,'Carpool Breakdown Entering'!M119,
'Carpool Breakdown Entering'!M140,'Carpool Breakdown Entering'!M161, 'Carpool Breakdown Entering'!M182,'Carpool Breakdown Entering'!M203,
'Carpool Breakdown Entering'!M224,'Carpool Breakdown Entering'!M245,'Carpool Breakdown Entering'!M266,
'Carpool Breakdown Entering'!M287,'Carpool Breakdown Entering'!M308)</f>
        <v>229</v>
      </c>
      <c r="N7" s="14">
        <f>SUM('Carpool Breakdown Entering'!N14,'Carpool Breakdown Entering'!N35,'Carpool Breakdown Entering'!N56,
'Carpool Breakdown Entering'!N77,'Carpool Breakdown Entering'!N98,'Carpool Breakdown Entering'!N119,
'Carpool Breakdown Entering'!N140,'Carpool Breakdown Entering'!N161, 'Carpool Breakdown Entering'!N182,'Carpool Breakdown Entering'!N203,
'Carpool Breakdown Entering'!N224,'Carpool Breakdown Entering'!N245,'Carpool Breakdown Entering'!N266,
'Carpool Breakdown Entering'!N287,'Carpool Breakdown Entering'!N308)</f>
        <v>74</v>
      </c>
      <c r="O7" s="14">
        <f>SUM('Carpool Breakdown Entering'!O14,'Carpool Breakdown Entering'!O35,'Carpool Breakdown Entering'!O56,
'Carpool Breakdown Entering'!O77,'Carpool Breakdown Entering'!O98,'Carpool Breakdown Entering'!O119,
'Carpool Breakdown Entering'!O140,'Carpool Breakdown Entering'!O161, 'Carpool Breakdown Entering'!O182,'Carpool Breakdown Entering'!O203,
'Carpool Breakdown Entering'!O224,'Carpool Breakdown Entering'!O245,'Carpool Breakdown Entering'!O266,
'Carpool Breakdown Entering'!O287,'Carpool Breakdown Entering'!O308)</f>
        <v>50</v>
      </c>
      <c r="P7" s="14">
        <f>SUM('Carpool Breakdown Entering'!P14,'Carpool Breakdown Entering'!P35,'Carpool Breakdown Entering'!P56,
'Carpool Breakdown Entering'!P77,'Carpool Breakdown Entering'!P98,'Carpool Breakdown Entering'!P119,
'Carpool Breakdown Entering'!P140,'Carpool Breakdown Entering'!P161, 'Carpool Breakdown Entering'!P182,'Carpool Breakdown Entering'!P203,
'Carpool Breakdown Entering'!P224,'Carpool Breakdown Entering'!P245,'Carpool Breakdown Entering'!P266,
'Carpool Breakdown Entering'!P287,'Carpool Breakdown Entering'!P308)</f>
        <v>41</v>
      </c>
      <c r="Q7" s="14">
        <f>SUM('Carpool Breakdown Entering'!Q14,'Carpool Breakdown Entering'!Q35,'Carpool Breakdown Entering'!Q56,
'Carpool Breakdown Entering'!Q77,'Carpool Breakdown Entering'!Q98,'Carpool Breakdown Entering'!Q119,
'Carpool Breakdown Entering'!Q140,'Carpool Breakdown Entering'!Q161, 'Carpool Breakdown Entering'!Q182,'Carpool Breakdown Entering'!Q203,
'Carpool Breakdown Entering'!Q224,'Carpool Breakdown Entering'!Q245,'Carpool Breakdown Entering'!Q266,
'Carpool Breakdown Entering'!Q287,'Carpool Breakdown Entering'!Q308)</f>
        <v>23</v>
      </c>
      <c r="R7" s="14">
        <f>SUM('Carpool Breakdown Entering'!R14,'Carpool Breakdown Entering'!R35,'Carpool Breakdown Entering'!R56,
'Carpool Breakdown Entering'!R77,'Carpool Breakdown Entering'!R98,'Carpool Breakdown Entering'!R119,
'Carpool Breakdown Entering'!R140,'Carpool Breakdown Entering'!R161, 'Carpool Breakdown Entering'!R182,'Carpool Breakdown Entering'!R203,
'Carpool Breakdown Entering'!R224,'Carpool Breakdown Entering'!R245,'Carpool Breakdown Entering'!R266,
'Carpool Breakdown Entering'!R287,'Carpool Breakdown Entering'!R308)</f>
        <v>15</v>
      </c>
      <c r="S7" s="75">
        <f t="shared" ref="S7:S34" si="0">SUM(C7:R7)</f>
        <v>1709</v>
      </c>
      <c r="T7" s="293"/>
      <c r="U7" s="293"/>
      <c r="V7" s="293"/>
      <c r="W7" s="293"/>
      <c r="X7" s="293"/>
      <c r="Y7" s="293"/>
      <c r="Z7" s="293"/>
    </row>
    <row r="8" spans="1:26" ht="12" customHeight="1">
      <c r="A8" s="352"/>
      <c r="B8" s="86" t="s">
        <v>36</v>
      </c>
      <c r="C8" s="87">
        <f>SUM('Carpool Breakdown Entering'!C15,'Carpool Breakdown Entering'!C36,'Carpool Breakdown Entering'!C57,
'Carpool Breakdown Entering'!C78,'Carpool Breakdown Entering'!C99,'Carpool Breakdown Entering'!C120,
'Carpool Breakdown Entering'!C141,'Carpool Breakdown Entering'!C162, 'Carpool Breakdown Entering'!C183,'Carpool Breakdown Entering'!C204,
'Carpool Breakdown Entering'!C225,'Carpool Breakdown Entering'!C246,'Carpool Breakdown Entering'!C267,
'Carpool Breakdown Entering'!C288,'Carpool Breakdown Entering'!C309)</f>
        <v>175</v>
      </c>
      <c r="D8" s="14">
        <f>SUM('Carpool Breakdown Entering'!D15,'Carpool Breakdown Entering'!D36,'Carpool Breakdown Entering'!D57,
'Carpool Breakdown Entering'!D78,'Carpool Breakdown Entering'!D99,'Carpool Breakdown Entering'!D120,
'Carpool Breakdown Entering'!D141,'Carpool Breakdown Entering'!D162, 'Carpool Breakdown Entering'!D183,'Carpool Breakdown Entering'!D204,
'Carpool Breakdown Entering'!D225,'Carpool Breakdown Entering'!D246,'Carpool Breakdown Entering'!D267,
'Carpool Breakdown Entering'!D288,'Carpool Breakdown Entering'!D309)</f>
        <v>205</v>
      </c>
      <c r="E8" s="14">
        <f>SUM('Carpool Breakdown Entering'!E15,'Carpool Breakdown Entering'!E36,'Carpool Breakdown Entering'!E57,
'Carpool Breakdown Entering'!E78,'Carpool Breakdown Entering'!E99,'Carpool Breakdown Entering'!E120,
'Carpool Breakdown Entering'!E141,'Carpool Breakdown Entering'!E162, 'Carpool Breakdown Entering'!E183,'Carpool Breakdown Entering'!E204,
'Carpool Breakdown Entering'!E225,'Carpool Breakdown Entering'!E246,'Carpool Breakdown Entering'!E267,
'Carpool Breakdown Entering'!E288,'Carpool Breakdown Entering'!E309)</f>
        <v>170</v>
      </c>
      <c r="F8" s="14">
        <f>SUM('Carpool Breakdown Entering'!F15,'Carpool Breakdown Entering'!F36,'Carpool Breakdown Entering'!F57,
'Carpool Breakdown Entering'!F78,'Carpool Breakdown Entering'!F99,'Carpool Breakdown Entering'!F120,
'Carpool Breakdown Entering'!F141,'Carpool Breakdown Entering'!F162, 'Carpool Breakdown Entering'!F183,'Carpool Breakdown Entering'!F204,
'Carpool Breakdown Entering'!F225,'Carpool Breakdown Entering'!F246,'Carpool Breakdown Entering'!F267,
'Carpool Breakdown Entering'!F288,'Carpool Breakdown Entering'!F309)</f>
        <v>299</v>
      </c>
      <c r="G8" s="14">
        <f>SUM('Carpool Breakdown Entering'!G15,'Carpool Breakdown Entering'!G36,'Carpool Breakdown Entering'!G57,
'Carpool Breakdown Entering'!G78,'Carpool Breakdown Entering'!G99,'Carpool Breakdown Entering'!G120,
'Carpool Breakdown Entering'!G141,'Carpool Breakdown Entering'!G162, 'Carpool Breakdown Entering'!G183,'Carpool Breakdown Entering'!G204,
'Carpool Breakdown Entering'!G225,'Carpool Breakdown Entering'!G246,'Carpool Breakdown Entering'!G267,
'Carpool Breakdown Entering'!G288,'Carpool Breakdown Entering'!G309)</f>
        <v>231</v>
      </c>
      <c r="H8" s="14">
        <f>SUM('Carpool Breakdown Entering'!H15,'Carpool Breakdown Entering'!H36,'Carpool Breakdown Entering'!H57,
'Carpool Breakdown Entering'!H78,'Carpool Breakdown Entering'!H99,'Carpool Breakdown Entering'!H120,
'Carpool Breakdown Entering'!H141,'Carpool Breakdown Entering'!H162, 'Carpool Breakdown Entering'!H183,'Carpool Breakdown Entering'!H204,
'Carpool Breakdown Entering'!H225,'Carpool Breakdown Entering'!H246,'Carpool Breakdown Entering'!H267,
'Carpool Breakdown Entering'!H288,'Carpool Breakdown Entering'!H309)</f>
        <v>199</v>
      </c>
      <c r="I8" s="14">
        <f>SUM('Carpool Breakdown Entering'!I15,'Carpool Breakdown Entering'!I36,'Carpool Breakdown Entering'!I57,
'Carpool Breakdown Entering'!I78,'Carpool Breakdown Entering'!I99,'Carpool Breakdown Entering'!I120,
'Carpool Breakdown Entering'!I141,'Carpool Breakdown Entering'!I162, 'Carpool Breakdown Entering'!I183,'Carpool Breakdown Entering'!I204,
'Carpool Breakdown Entering'!I225,'Carpool Breakdown Entering'!I246,'Carpool Breakdown Entering'!I267,
'Carpool Breakdown Entering'!I288,'Carpool Breakdown Entering'!I309)</f>
        <v>325</v>
      </c>
      <c r="J8" s="14">
        <f>SUM('Carpool Breakdown Entering'!J15,'Carpool Breakdown Entering'!J36,'Carpool Breakdown Entering'!J57,
'Carpool Breakdown Entering'!J78,'Carpool Breakdown Entering'!J99,'Carpool Breakdown Entering'!J120,
'Carpool Breakdown Entering'!J141,'Carpool Breakdown Entering'!J162, 'Carpool Breakdown Entering'!J183,'Carpool Breakdown Entering'!J204,
'Carpool Breakdown Entering'!J225,'Carpool Breakdown Entering'!J246,'Carpool Breakdown Entering'!J267,
'Carpool Breakdown Entering'!J288,'Carpool Breakdown Entering'!J309)</f>
        <v>340</v>
      </c>
      <c r="K8" s="14">
        <f>SUM('Carpool Breakdown Entering'!K15,'Carpool Breakdown Entering'!K36,'Carpool Breakdown Entering'!K57,
'Carpool Breakdown Entering'!K78,'Carpool Breakdown Entering'!K99,'Carpool Breakdown Entering'!K120,
'Carpool Breakdown Entering'!K141,'Carpool Breakdown Entering'!K162, 'Carpool Breakdown Entering'!K183,'Carpool Breakdown Entering'!K204,
'Carpool Breakdown Entering'!K225,'Carpool Breakdown Entering'!K246,'Carpool Breakdown Entering'!K267,
'Carpool Breakdown Entering'!K288,'Carpool Breakdown Entering'!K309)</f>
        <v>390</v>
      </c>
      <c r="L8" s="14">
        <f>SUM('Carpool Breakdown Entering'!L15,'Carpool Breakdown Entering'!L36,'Carpool Breakdown Entering'!L57,
'Carpool Breakdown Entering'!L78,'Carpool Breakdown Entering'!L99,'Carpool Breakdown Entering'!L120,
'Carpool Breakdown Entering'!L141,'Carpool Breakdown Entering'!L162, 'Carpool Breakdown Entering'!L183,'Carpool Breakdown Entering'!L204,
'Carpool Breakdown Entering'!L225,'Carpool Breakdown Entering'!L246,'Carpool Breakdown Entering'!L267,
'Carpool Breakdown Entering'!L288,'Carpool Breakdown Entering'!L309)</f>
        <v>277</v>
      </c>
      <c r="M8" s="14">
        <f>SUM('Carpool Breakdown Entering'!M15,'Carpool Breakdown Entering'!M36,'Carpool Breakdown Entering'!M57,
'Carpool Breakdown Entering'!M78,'Carpool Breakdown Entering'!M99,'Carpool Breakdown Entering'!M120,
'Carpool Breakdown Entering'!M141,'Carpool Breakdown Entering'!M162, 'Carpool Breakdown Entering'!M183,'Carpool Breakdown Entering'!M204,
'Carpool Breakdown Entering'!M225,'Carpool Breakdown Entering'!M246,'Carpool Breakdown Entering'!M267,
'Carpool Breakdown Entering'!M288,'Carpool Breakdown Entering'!M309)</f>
        <v>461</v>
      </c>
      <c r="N8" s="14">
        <f>SUM('Carpool Breakdown Entering'!N15,'Carpool Breakdown Entering'!N36,'Carpool Breakdown Entering'!N57,
'Carpool Breakdown Entering'!N78,'Carpool Breakdown Entering'!N99,'Carpool Breakdown Entering'!N120,
'Carpool Breakdown Entering'!N141,'Carpool Breakdown Entering'!N162, 'Carpool Breakdown Entering'!N183,'Carpool Breakdown Entering'!N204,
'Carpool Breakdown Entering'!N225,'Carpool Breakdown Entering'!N246,'Carpool Breakdown Entering'!N267,
'Carpool Breakdown Entering'!N288,'Carpool Breakdown Entering'!N309)</f>
        <v>152</v>
      </c>
      <c r="O8" s="14">
        <f>SUM('Carpool Breakdown Entering'!O15,'Carpool Breakdown Entering'!O36,'Carpool Breakdown Entering'!O57,
'Carpool Breakdown Entering'!O78,'Carpool Breakdown Entering'!O99,'Carpool Breakdown Entering'!O120,
'Carpool Breakdown Entering'!O141,'Carpool Breakdown Entering'!O162, 'Carpool Breakdown Entering'!O183,'Carpool Breakdown Entering'!O204,
'Carpool Breakdown Entering'!O225,'Carpool Breakdown Entering'!O246,'Carpool Breakdown Entering'!O267,
'Carpool Breakdown Entering'!O288,'Carpool Breakdown Entering'!O309)</f>
        <v>104</v>
      </c>
      <c r="P8" s="14">
        <f>SUM('Carpool Breakdown Entering'!P15,'Carpool Breakdown Entering'!P36,'Carpool Breakdown Entering'!P57,
'Carpool Breakdown Entering'!P78,'Carpool Breakdown Entering'!P99,'Carpool Breakdown Entering'!P120,
'Carpool Breakdown Entering'!P141,'Carpool Breakdown Entering'!P162, 'Carpool Breakdown Entering'!P183,'Carpool Breakdown Entering'!P204,
'Carpool Breakdown Entering'!P225,'Carpool Breakdown Entering'!P246,'Carpool Breakdown Entering'!P267,
'Carpool Breakdown Entering'!P288,'Carpool Breakdown Entering'!P309)</f>
        <v>85</v>
      </c>
      <c r="Q8" s="14">
        <f>SUM('Carpool Breakdown Entering'!Q15,'Carpool Breakdown Entering'!Q36,'Carpool Breakdown Entering'!Q57,
'Carpool Breakdown Entering'!Q78,'Carpool Breakdown Entering'!Q99,'Carpool Breakdown Entering'!Q120,
'Carpool Breakdown Entering'!Q141,'Carpool Breakdown Entering'!Q162, 'Carpool Breakdown Entering'!Q183,'Carpool Breakdown Entering'!Q204,
'Carpool Breakdown Entering'!Q225,'Carpool Breakdown Entering'!Q246,'Carpool Breakdown Entering'!Q267,
'Carpool Breakdown Entering'!Q288,'Carpool Breakdown Entering'!Q309)</f>
        <v>49</v>
      </c>
      <c r="R8" s="14">
        <f>SUM('Carpool Breakdown Entering'!R15,'Carpool Breakdown Entering'!R36,'Carpool Breakdown Entering'!R57,
'Carpool Breakdown Entering'!R78,'Carpool Breakdown Entering'!R99,'Carpool Breakdown Entering'!R120,
'Carpool Breakdown Entering'!R141,'Carpool Breakdown Entering'!R162, 'Carpool Breakdown Entering'!R183,'Carpool Breakdown Entering'!R204,
'Carpool Breakdown Entering'!R225,'Carpool Breakdown Entering'!R246,'Carpool Breakdown Entering'!R267,
'Carpool Breakdown Entering'!R288,'Carpool Breakdown Entering'!R309)</f>
        <v>30</v>
      </c>
      <c r="S8" s="75">
        <f t="shared" si="0"/>
        <v>3492</v>
      </c>
      <c r="T8" s="293"/>
      <c r="U8" s="293"/>
      <c r="V8" s="293"/>
      <c r="W8" s="293"/>
      <c r="X8" s="293"/>
      <c r="Y8" s="293"/>
      <c r="Z8" s="293"/>
    </row>
    <row r="9" spans="1:26" ht="12" customHeight="1">
      <c r="A9" s="352"/>
      <c r="B9" s="65" t="s">
        <v>10</v>
      </c>
      <c r="C9" s="85">
        <f>SUM('Carpool Breakdown Entering'!C16,'Carpool Breakdown Entering'!C37,'Carpool Breakdown Entering'!C58,
'Carpool Breakdown Entering'!C79,'Carpool Breakdown Entering'!C100,'Carpool Breakdown Entering'!C121,
'Carpool Breakdown Entering'!C142,'Carpool Breakdown Entering'!C163, 'Carpool Breakdown Entering'!C184,'Carpool Breakdown Entering'!C205,
'Carpool Breakdown Entering'!C226,'Carpool Breakdown Entering'!C247,'Carpool Breakdown Entering'!C268,
'Carpool Breakdown Entering'!C289,'Carpool Breakdown Entering'!C310)</f>
        <v>36</v>
      </c>
      <c r="D9" s="293">
        <f>SUM('Carpool Breakdown Entering'!D16,'Carpool Breakdown Entering'!D37,'Carpool Breakdown Entering'!D58,
'Carpool Breakdown Entering'!D79,'Carpool Breakdown Entering'!D100,'Carpool Breakdown Entering'!D121,
'Carpool Breakdown Entering'!D142,'Carpool Breakdown Entering'!D163, 'Carpool Breakdown Entering'!D184,'Carpool Breakdown Entering'!D205,
'Carpool Breakdown Entering'!D226,'Carpool Breakdown Entering'!D247,'Carpool Breakdown Entering'!D268,
'Carpool Breakdown Entering'!D289,'Carpool Breakdown Entering'!D310)</f>
        <v>32</v>
      </c>
      <c r="E9" s="293">
        <f>SUM('Carpool Breakdown Entering'!E16,'Carpool Breakdown Entering'!E37,'Carpool Breakdown Entering'!E58,
'Carpool Breakdown Entering'!E79,'Carpool Breakdown Entering'!E100,'Carpool Breakdown Entering'!E121,
'Carpool Breakdown Entering'!E142,'Carpool Breakdown Entering'!E163, 'Carpool Breakdown Entering'!E184,'Carpool Breakdown Entering'!E205,
'Carpool Breakdown Entering'!E226,'Carpool Breakdown Entering'!E247,'Carpool Breakdown Entering'!E268,
'Carpool Breakdown Entering'!E289,'Carpool Breakdown Entering'!E310)</f>
        <v>41</v>
      </c>
      <c r="F9" s="293">
        <f>SUM('Carpool Breakdown Entering'!F16,'Carpool Breakdown Entering'!F37,'Carpool Breakdown Entering'!F58,
'Carpool Breakdown Entering'!F79,'Carpool Breakdown Entering'!F100,'Carpool Breakdown Entering'!F121,
'Carpool Breakdown Entering'!F142,'Carpool Breakdown Entering'!F163, 'Carpool Breakdown Entering'!F184,'Carpool Breakdown Entering'!F205,
'Carpool Breakdown Entering'!F226,'Carpool Breakdown Entering'!F247,'Carpool Breakdown Entering'!F268,
'Carpool Breakdown Entering'!F289,'Carpool Breakdown Entering'!F310)</f>
        <v>39</v>
      </c>
      <c r="G9" s="293">
        <f>SUM('Carpool Breakdown Entering'!G16,'Carpool Breakdown Entering'!G37,'Carpool Breakdown Entering'!G58,
'Carpool Breakdown Entering'!G79,'Carpool Breakdown Entering'!G100,'Carpool Breakdown Entering'!G121,
'Carpool Breakdown Entering'!G142,'Carpool Breakdown Entering'!G163, 'Carpool Breakdown Entering'!G184,'Carpool Breakdown Entering'!G205,
'Carpool Breakdown Entering'!G226,'Carpool Breakdown Entering'!G247,'Carpool Breakdown Entering'!G268,
'Carpool Breakdown Entering'!G289,'Carpool Breakdown Entering'!G310)</f>
        <v>15</v>
      </c>
      <c r="H9" s="293">
        <f>SUM('Carpool Breakdown Entering'!H16,'Carpool Breakdown Entering'!H37,'Carpool Breakdown Entering'!H58,
'Carpool Breakdown Entering'!H79,'Carpool Breakdown Entering'!H100,'Carpool Breakdown Entering'!H121,
'Carpool Breakdown Entering'!H142,'Carpool Breakdown Entering'!H163, 'Carpool Breakdown Entering'!H184,'Carpool Breakdown Entering'!H205,
'Carpool Breakdown Entering'!H226,'Carpool Breakdown Entering'!H247,'Carpool Breakdown Entering'!H268,
'Carpool Breakdown Entering'!H289,'Carpool Breakdown Entering'!H310)</f>
        <v>27</v>
      </c>
      <c r="I9" s="293">
        <f>SUM('Carpool Breakdown Entering'!I16,'Carpool Breakdown Entering'!I37,'Carpool Breakdown Entering'!I58,
'Carpool Breakdown Entering'!I79,'Carpool Breakdown Entering'!I100,'Carpool Breakdown Entering'!I121,
'Carpool Breakdown Entering'!I142,'Carpool Breakdown Entering'!I163, 'Carpool Breakdown Entering'!I184,'Carpool Breakdown Entering'!I205,
'Carpool Breakdown Entering'!I226,'Carpool Breakdown Entering'!I247,'Carpool Breakdown Entering'!I268,
'Carpool Breakdown Entering'!I289,'Carpool Breakdown Entering'!I310)</f>
        <v>17</v>
      </c>
      <c r="J9" s="293">
        <f>SUM('Carpool Breakdown Entering'!J16,'Carpool Breakdown Entering'!J37,'Carpool Breakdown Entering'!J58,
'Carpool Breakdown Entering'!J79,'Carpool Breakdown Entering'!J100,'Carpool Breakdown Entering'!J121,
'Carpool Breakdown Entering'!J142,'Carpool Breakdown Entering'!J163, 'Carpool Breakdown Entering'!J184,'Carpool Breakdown Entering'!J205,
'Carpool Breakdown Entering'!J226,'Carpool Breakdown Entering'!J247,'Carpool Breakdown Entering'!J268,
'Carpool Breakdown Entering'!J289,'Carpool Breakdown Entering'!J310)</f>
        <v>10</v>
      </c>
      <c r="K9" s="293">
        <f>SUM('Carpool Breakdown Entering'!K16,'Carpool Breakdown Entering'!K37,'Carpool Breakdown Entering'!K58,
'Carpool Breakdown Entering'!K79,'Carpool Breakdown Entering'!K100,'Carpool Breakdown Entering'!K121,
'Carpool Breakdown Entering'!K142,'Carpool Breakdown Entering'!K163, 'Carpool Breakdown Entering'!K184,'Carpool Breakdown Entering'!K205,
'Carpool Breakdown Entering'!K226,'Carpool Breakdown Entering'!K247,'Carpool Breakdown Entering'!K268,
'Carpool Breakdown Entering'!K289,'Carpool Breakdown Entering'!K310)</f>
        <v>22</v>
      </c>
      <c r="L9" s="293">
        <f>SUM('Carpool Breakdown Entering'!L16,'Carpool Breakdown Entering'!L37,'Carpool Breakdown Entering'!L58,
'Carpool Breakdown Entering'!L79,'Carpool Breakdown Entering'!L100,'Carpool Breakdown Entering'!L121,
'Carpool Breakdown Entering'!L142,'Carpool Breakdown Entering'!L163, 'Carpool Breakdown Entering'!L184,'Carpool Breakdown Entering'!L205,
'Carpool Breakdown Entering'!L226,'Carpool Breakdown Entering'!L247,'Carpool Breakdown Entering'!L268,
'Carpool Breakdown Entering'!L289,'Carpool Breakdown Entering'!L310)</f>
        <v>20</v>
      </c>
      <c r="M9" s="293">
        <f>SUM('Carpool Breakdown Entering'!M16,'Carpool Breakdown Entering'!M37,'Carpool Breakdown Entering'!M58,
'Carpool Breakdown Entering'!M79,'Carpool Breakdown Entering'!M100,'Carpool Breakdown Entering'!M121,
'Carpool Breakdown Entering'!M142,'Carpool Breakdown Entering'!M163, 'Carpool Breakdown Entering'!M184,'Carpool Breakdown Entering'!M205,
'Carpool Breakdown Entering'!M226,'Carpool Breakdown Entering'!M247,'Carpool Breakdown Entering'!M268,
'Carpool Breakdown Entering'!M289,'Carpool Breakdown Entering'!M310)</f>
        <v>24</v>
      </c>
      <c r="N9" s="293">
        <f>SUM('Carpool Breakdown Entering'!N16,'Carpool Breakdown Entering'!N37,'Carpool Breakdown Entering'!N58,
'Carpool Breakdown Entering'!N79,'Carpool Breakdown Entering'!N100,'Carpool Breakdown Entering'!N121,
'Carpool Breakdown Entering'!N142,'Carpool Breakdown Entering'!N163, 'Carpool Breakdown Entering'!N184,'Carpool Breakdown Entering'!N205,
'Carpool Breakdown Entering'!N226,'Carpool Breakdown Entering'!N247,'Carpool Breakdown Entering'!N268,
'Carpool Breakdown Entering'!N289,'Carpool Breakdown Entering'!N310)</f>
        <v>1</v>
      </c>
      <c r="O9" s="293">
        <f>SUM('Carpool Breakdown Entering'!O16,'Carpool Breakdown Entering'!O37,'Carpool Breakdown Entering'!O58,
'Carpool Breakdown Entering'!O79,'Carpool Breakdown Entering'!O100,'Carpool Breakdown Entering'!O121,
'Carpool Breakdown Entering'!O142,'Carpool Breakdown Entering'!O163, 'Carpool Breakdown Entering'!O184,'Carpool Breakdown Entering'!O205,
'Carpool Breakdown Entering'!O226,'Carpool Breakdown Entering'!O247,'Carpool Breakdown Entering'!O268,
'Carpool Breakdown Entering'!O289,'Carpool Breakdown Entering'!O310)</f>
        <v>18</v>
      </c>
      <c r="P9" s="293">
        <f>SUM('Carpool Breakdown Entering'!P16,'Carpool Breakdown Entering'!P37,'Carpool Breakdown Entering'!P58,
'Carpool Breakdown Entering'!P79,'Carpool Breakdown Entering'!P100,'Carpool Breakdown Entering'!P121,
'Carpool Breakdown Entering'!P142,'Carpool Breakdown Entering'!P163, 'Carpool Breakdown Entering'!P184,'Carpool Breakdown Entering'!P205,
'Carpool Breakdown Entering'!P226,'Carpool Breakdown Entering'!P247,'Carpool Breakdown Entering'!P268,
'Carpool Breakdown Entering'!P289,'Carpool Breakdown Entering'!P310)</f>
        <v>13</v>
      </c>
      <c r="Q9" s="293">
        <f>SUM('Carpool Breakdown Entering'!Q16,'Carpool Breakdown Entering'!Q37,'Carpool Breakdown Entering'!Q58,
'Carpool Breakdown Entering'!Q79,'Carpool Breakdown Entering'!Q100,'Carpool Breakdown Entering'!Q121,
'Carpool Breakdown Entering'!Q142,'Carpool Breakdown Entering'!Q163, 'Carpool Breakdown Entering'!Q184,'Carpool Breakdown Entering'!Q205,
'Carpool Breakdown Entering'!Q226,'Carpool Breakdown Entering'!Q247,'Carpool Breakdown Entering'!Q268,
'Carpool Breakdown Entering'!Q289,'Carpool Breakdown Entering'!Q310)</f>
        <v>13</v>
      </c>
      <c r="R9" s="293">
        <f>SUM('Carpool Breakdown Entering'!R16,'Carpool Breakdown Entering'!R37,'Carpool Breakdown Entering'!R58,
'Carpool Breakdown Entering'!R79,'Carpool Breakdown Entering'!R100,'Carpool Breakdown Entering'!R121,
'Carpool Breakdown Entering'!R142,'Carpool Breakdown Entering'!R163, 'Carpool Breakdown Entering'!R184,'Carpool Breakdown Entering'!R205,
'Carpool Breakdown Entering'!R226,'Carpool Breakdown Entering'!R247,'Carpool Breakdown Entering'!R268,
'Carpool Breakdown Entering'!R289,'Carpool Breakdown Entering'!R310)</f>
        <v>14</v>
      </c>
      <c r="S9" s="73">
        <f t="shared" si="0"/>
        <v>342</v>
      </c>
      <c r="T9" s="293"/>
      <c r="U9" s="293"/>
      <c r="V9" s="293"/>
      <c r="W9" s="293"/>
      <c r="X9" s="293"/>
      <c r="Y9" s="293"/>
      <c r="Z9" s="293"/>
    </row>
    <row r="10" spans="1:26" ht="12" customHeight="1">
      <c r="A10" s="352"/>
      <c r="B10" s="65" t="s">
        <v>37</v>
      </c>
      <c r="C10" s="85">
        <f>SUM('Carpool Breakdown Entering'!C21,'Carpool Breakdown Entering'!C42,'Carpool Breakdown Entering'!C63,
'Carpool Breakdown Entering'!C84,'Carpool Breakdown Entering'!C105,'Carpool Breakdown Entering'!C126,
'Carpool Breakdown Entering'!C147,'Carpool Breakdown Entering'!C168, 'Carpool Breakdown Entering'!C189,'Carpool Breakdown Entering'!C210,
'Carpool Breakdown Entering'!C231,'Carpool Breakdown Entering'!C252,'Carpool Breakdown Entering'!C273,
'Carpool Breakdown Entering'!C294,'Carpool Breakdown Entering'!C315)</f>
        <v>0</v>
      </c>
      <c r="D10" s="293">
        <f>SUM('Carpool Breakdown Entering'!D21,'Carpool Breakdown Entering'!D42,'Carpool Breakdown Entering'!D63,
'Carpool Breakdown Entering'!D84,'Carpool Breakdown Entering'!D105,'Carpool Breakdown Entering'!D126,
'Carpool Breakdown Entering'!D147,'Carpool Breakdown Entering'!D168, 'Carpool Breakdown Entering'!D189,'Carpool Breakdown Entering'!D210,
'Carpool Breakdown Entering'!D231,'Carpool Breakdown Entering'!D252,'Carpool Breakdown Entering'!D273,
'Carpool Breakdown Entering'!D294,'Carpool Breakdown Entering'!D315)</f>
        <v>0</v>
      </c>
      <c r="E10" s="293">
        <f>SUM('Carpool Breakdown Entering'!E21,'Carpool Breakdown Entering'!E42,'Carpool Breakdown Entering'!E63,
'Carpool Breakdown Entering'!E84,'Carpool Breakdown Entering'!E105,'Carpool Breakdown Entering'!E126,
'Carpool Breakdown Entering'!E147,'Carpool Breakdown Entering'!E168, 'Carpool Breakdown Entering'!E189,'Carpool Breakdown Entering'!E210,
'Carpool Breakdown Entering'!E231,'Carpool Breakdown Entering'!E252,'Carpool Breakdown Entering'!E273,
'Carpool Breakdown Entering'!E294,'Carpool Breakdown Entering'!E315)</f>
        <v>0</v>
      </c>
      <c r="F10" s="293">
        <f>SUM('Carpool Breakdown Entering'!F21,'Carpool Breakdown Entering'!F42,'Carpool Breakdown Entering'!F63,
'Carpool Breakdown Entering'!F84,'Carpool Breakdown Entering'!F105,'Carpool Breakdown Entering'!F126,
'Carpool Breakdown Entering'!F147,'Carpool Breakdown Entering'!F168, 'Carpool Breakdown Entering'!F189,'Carpool Breakdown Entering'!F210,
'Carpool Breakdown Entering'!F231,'Carpool Breakdown Entering'!F252,'Carpool Breakdown Entering'!F273,
'Carpool Breakdown Entering'!F294,'Carpool Breakdown Entering'!F315)</f>
        <v>0</v>
      </c>
      <c r="G10" s="293">
        <f>SUM('Carpool Breakdown Entering'!G21,'Carpool Breakdown Entering'!G42,'Carpool Breakdown Entering'!G63,
'Carpool Breakdown Entering'!G84,'Carpool Breakdown Entering'!G105,'Carpool Breakdown Entering'!G126,
'Carpool Breakdown Entering'!G147,'Carpool Breakdown Entering'!G168, 'Carpool Breakdown Entering'!G189,'Carpool Breakdown Entering'!G210,
'Carpool Breakdown Entering'!G231,'Carpool Breakdown Entering'!G252,'Carpool Breakdown Entering'!G273,
'Carpool Breakdown Entering'!G294,'Carpool Breakdown Entering'!G315)</f>
        <v>0</v>
      </c>
      <c r="H10" s="293">
        <f>SUM('Carpool Breakdown Entering'!H21,'Carpool Breakdown Entering'!H42,'Carpool Breakdown Entering'!H63,
'Carpool Breakdown Entering'!H84,'Carpool Breakdown Entering'!H105,'Carpool Breakdown Entering'!H126,
'Carpool Breakdown Entering'!H147,'Carpool Breakdown Entering'!H168, 'Carpool Breakdown Entering'!H189,'Carpool Breakdown Entering'!H210,
'Carpool Breakdown Entering'!H231,'Carpool Breakdown Entering'!H252,'Carpool Breakdown Entering'!H273,
'Carpool Breakdown Entering'!H294,'Carpool Breakdown Entering'!H315)</f>
        <v>0</v>
      </c>
      <c r="I10" s="293">
        <f>SUM('Carpool Breakdown Entering'!I21,'Carpool Breakdown Entering'!I42,'Carpool Breakdown Entering'!I63,
'Carpool Breakdown Entering'!I84,'Carpool Breakdown Entering'!I105,'Carpool Breakdown Entering'!I126,
'Carpool Breakdown Entering'!I147,'Carpool Breakdown Entering'!I168, 'Carpool Breakdown Entering'!I189,'Carpool Breakdown Entering'!I210,
'Carpool Breakdown Entering'!I231,'Carpool Breakdown Entering'!I252,'Carpool Breakdown Entering'!I273,
'Carpool Breakdown Entering'!I294,'Carpool Breakdown Entering'!I315)</f>
        <v>0</v>
      </c>
      <c r="J10" s="293">
        <f>SUM('Carpool Breakdown Entering'!J21,'Carpool Breakdown Entering'!J42,'Carpool Breakdown Entering'!J63,
'Carpool Breakdown Entering'!J84,'Carpool Breakdown Entering'!J105,'Carpool Breakdown Entering'!J126,
'Carpool Breakdown Entering'!J147,'Carpool Breakdown Entering'!J168, 'Carpool Breakdown Entering'!J189,'Carpool Breakdown Entering'!J210,
'Carpool Breakdown Entering'!J231,'Carpool Breakdown Entering'!J252,'Carpool Breakdown Entering'!J273,
'Carpool Breakdown Entering'!J294,'Carpool Breakdown Entering'!J315)</f>
        <v>0</v>
      </c>
      <c r="K10" s="293">
        <f>SUM('Carpool Breakdown Entering'!K21,'Carpool Breakdown Entering'!K42,'Carpool Breakdown Entering'!K63,
'Carpool Breakdown Entering'!K84,'Carpool Breakdown Entering'!K105,'Carpool Breakdown Entering'!K126,
'Carpool Breakdown Entering'!K147,'Carpool Breakdown Entering'!K168, 'Carpool Breakdown Entering'!K189,'Carpool Breakdown Entering'!K210,
'Carpool Breakdown Entering'!K231,'Carpool Breakdown Entering'!K252,'Carpool Breakdown Entering'!K273,
'Carpool Breakdown Entering'!K294,'Carpool Breakdown Entering'!K315)</f>
        <v>0</v>
      </c>
      <c r="L10" s="293">
        <f>SUM('Carpool Breakdown Entering'!L21,'Carpool Breakdown Entering'!L42,'Carpool Breakdown Entering'!L63,
'Carpool Breakdown Entering'!L84,'Carpool Breakdown Entering'!L105,'Carpool Breakdown Entering'!L126,
'Carpool Breakdown Entering'!L147,'Carpool Breakdown Entering'!L168, 'Carpool Breakdown Entering'!L189,'Carpool Breakdown Entering'!L210,
'Carpool Breakdown Entering'!L231,'Carpool Breakdown Entering'!L252,'Carpool Breakdown Entering'!L273,
'Carpool Breakdown Entering'!L294,'Carpool Breakdown Entering'!L315)</f>
        <v>0</v>
      </c>
      <c r="M10" s="293">
        <f>SUM('Carpool Breakdown Entering'!M21,'Carpool Breakdown Entering'!M42,'Carpool Breakdown Entering'!M63,
'Carpool Breakdown Entering'!M84,'Carpool Breakdown Entering'!M105,'Carpool Breakdown Entering'!M126,
'Carpool Breakdown Entering'!M147,'Carpool Breakdown Entering'!M168, 'Carpool Breakdown Entering'!M189,'Carpool Breakdown Entering'!M210,
'Carpool Breakdown Entering'!M231,'Carpool Breakdown Entering'!M252,'Carpool Breakdown Entering'!M273,
'Carpool Breakdown Entering'!M294,'Carpool Breakdown Entering'!M315)</f>
        <v>0</v>
      </c>
      <c r="N10" s="293">
        <f>SUM('Carpool Breakdown Entering'!N21,'Carpool Breakdown Entering'!N42,'Carpool Breakdown Entering'!N63,
'Carpool Breakdown Entering'!N84,'Carpool Breakdown Entering'!N105,'Carpool Breakdown Entering'!N126,
'Carpool Breakdown Entering'!N147,'Carpool Breakdown Entering'!N168, 'Carpool Breakdown Entering'!N189,'Carpool Breakdown Entering'!N210,
'Carpool Breakdown Entering'!N231,'Carpool Breakdown Entering'!N252,'Carpool Breakdown Entering'!N273,
'Carpool Breakdown Entering'!N294,'Carpool Breakdown Entering'!N315)</f>
        <v>0</v>
      </c>
      <c r="O10" s="293">
        <f>SUM('Carpool Breakdown Entering'!O21,'Carpool Breakdown Entering'!O42,'Carpool Breakdown Entering'!O63,
'Carpool Breakdown Entering'!O84,'Carpool Breakdown Entering'!O105,'Carpool Breakdown Entering'!O126,
'Carpool Breakdown Entering'!O147,'Carpool Breakdown Entering'!O168, 'Carpool Breakdown Entering'!O189,'Carpool Breakdown Entering'!O210,
'Carpool Breakdown Entering'!O231,'Carpool Breakdown Entering'!O252,'Carpool Breakdown Entering'!O273,
'Carpool Breakdown Entering'!O294,'Carpool Breakdown Entering'!O315)</f>
        <v>0</v>
      </c>
      <c r="P10" s="293">
        <f>SUM('Carpool Breakdown Entering'!P21,'Carpool Breakdown Entering'!P42,'Carpool Breakdown Entering'!P63,
'Carpool Breakdown Entering'!P84,'Carpool Breakdown Entering'!P105,'Carpool Breakdown Entering'!P126,
'Carpool Breakdown Entering'!P147,'Carpool Breakdown Entering'!P168, 'Carpool Breakdown Entering'!P189,'Carpool Breakdown Entering'!P210,
'Carpool Breakdown Entering'!P231,'Carpool Breakdown Entering'!P252,'Carpool Breakdown Entering'!P273,
'Carpool Breakdown Entering'!P294,'Carpool Breakdown Entering'!P315)</f>
        <v>0</v>
      </c>
      <c r="Q10" s="293">
        <f>SUM('Carpool Breakdown Entering'!Q21,'Carpool Breakdown Entering'!Q42,'Carpool Breakdown Entering'!Q63,
'Carpool Breakdown Entering'!Q84,'Carpool Breakdown Entering'!Q105,'Carpool Breakdown Entering'!Q126,
'Carpool Breakdown Entering'!Q147,'Carpool Breakdown Entering'!Q168, 'Carpool Breakdown Entering'!Q189,'Carpool Breakdown Entering'!Q210,
'Carpool Breakdown Entering'!Q231,'Carpool Breakdown Entering'!Q252,'Carpool Breakdown Entering'!Q273,
'Carpool Breakdown Entering'!Q294,'Carpool Breakdown Entering'!Q315)</f>
        <v>0</v>
      </c>
      <c r="R10" s="293">
        <f>SUM('Carpool Breakdown Entering'!R21,'Carpool Breakdown Entering'!R42,'Carpool Breakdown Entering'!R63,
'Carpool Breakdown Entering'!R84,'Carpool Breakdown Entering'!R105,'Carpool Breakdown Entering'!R126,
'Carpool Breakdown Entering'!R147,'Carpool Breakdown Entering'!R168, 'Carpool Breakdown Entering'!R189,'Carpool Breakdown Entering'!R210,
'Carpool Breakdown Entering'!R231,'Carpool Breakdown Entering'!R252,'Carpool Breakdown Entering'!R273,
'Carpool Breakdown Entering'!R294,'Carpool Breakdown Entering'!R315)</f>
        <v>0</v>
      </c>
      <c r="S10" s="73">
        <f t="shared" si="0"/>
        <v>0</v>
      </c>
      <c r="T10" s="293"/>
      <c r="U10" s="293"/>
      <c r="V10" s="293"/>
      <c r="W10" s="293"/>
      <c r="X10" s="293"/>
      <c r="Y10" s="293"/>
      <c r="Z10" s="293"/>
    </row>
    <row r="11" spans="1:26" ht="12" customHeight="1">
      <c r="A11" s="352"/>
      <c r="B11" s="86" t="s">
        <v>11</v>
      </c>
      <c r="C11" s="87">
        <f>SUM('Carpool Breakdown Entering'!C17,'Carpool Breakdown Entering'!C38,'Carpool Breakdown Entering'!C59,
'Carpool Breakdown Entering'!C80,'Carpool Breakdown Entering'!C101,'Carpool Breakdown Entering'!C122,
'Carpool Breakdown Entering'!C143,'Carpool Breakdown Entering'!C164, 'Carpool Breakdown Entering'!C185,'Carpool Breakdown Entering'!C206,
'Carpool Breakdown Entering'!C227,'Carpool Breakdown Entering'!C248,'Carpool Breakdown Entering'!C269,
'Carpool Breakdown Entering'!C290,'Carpool Breakdown Entering'!C311)</f>
        <v>2</v>
      </c>
      <c r="D11" s="14">
        <f>SUM('Carpool Breakdown Entering'!D17,'Carpool Breakdown Entering'!D38,'Carpool Breakdown Entering'!D59,
'Carpool Breakdown Entering'!D80,'Carpool Breakdown Entering'!D101,'Carpool Breakdown Entering'!D122,
'Carpool Breakdown Entering'!D143,'Carpool Breakdown Entering'!D164, 'Carpool Breakdown Entering'!D185,'Carpool Breakdown Entering'!D206,
'Carpool Breakdown Entering'!D227,'Carpool Breakdown Entering'!D248,'Carpool Breakdown Entering'!D269,
'Carpool Breakdown Entering'!D290,'Carpool Breakdown Entering'!D311)</f>
        <v>0</v>
      </c>
      <c r="E11" s="14">
        <f>SUM('Carpool Breakdown Entering'!E17,'Carpool Breakdown Entering'!E38,'Carpool Breakdown Entering'!E59,
'Carpool Breakdown Entering'!E80,'Carpool Breakdown Entering'!E101,'Carpool Breakdown Entering'!E122,
'Carpool Breakdown Entering'!E143,'Carpool Breakdown Entering'!E164, 'Carpool Breakdown Entering'!E185,'Carpool Breakdown Entering'!E206,
'Carpool Breakdown Entering'!E227,'Carpool Breakdown Entering'!E248,'Carpool Breakdown Entering'!E269,
'Carpool Breakdown Entering'!E290,'Carpool Breakdown Entering'!E311)</f>
        <v>0</v>
      </c>
      <c r="F11" s="14">
        <f>SUM('Carpool Breakdown Entering'!F17,'Carpool Breakdown Entering'!F38,'Carpool Breakdown Entering'!F59,
'Carpool Breakdown Entering'!F80,'Carpool Breakdown Entering'!F101,'Carpool Breakdown Entering'!F122,
'Carpool Breakdown Entering'!F143,'Carpool Breakdown Entering'!F164, 'Carpool Breakdown Entering'!F185,'Carpool Breakdown Entering'!F206,
'Carpool Breakdown Entering'!F227,'Carpool Breakdown Entering'!F248,'Carpool Breakdown Entering'!F269,
'Carpool Breakdown Entering'!F290,'Carpool Breakdown Entering'!F311)</f>
        <v>0</v>
      </c>
      <c r="G11" s="14">
        <f>SUM('Carpool Breakdown Entering'!G17,'Carpool Breakdown Entering'!G38,'Carpool Breakdown Entering'!G59,
'Carpool Breakdown Entering'!G80,'Carpool Breakdown Entering'!G101,'Carpool Breakdown Entering'!G122,
'Carpool Breakdown Entering'!G143,'Carpool Breakdown Entering'!G164, 'Carpool Breakdown Entering'!G185,'Carpool Breakdown Entering'!G206,
'Carpool Breakdown Entering'!G227,'Carpool Breakdown Entering'!G248,'Carpool Breakdown Entering'!G269,
'Carpool Breakdown Entering'!G290,'Carpool Breakdown Entering'!G311)</f>
        <v>14</v>
      </c>
      <c r="H11" s="14">
        <f>SUM('Carpool Breakdown Entering'!H17,'Carpool Breakdown Entering'!H38,'Carpool Breakdown Entering'!H59,
'Carpool Breakdown Entering'!H80,'Carpool Breakdown Entering'!H101,'Carpool Breakdown Entering'!H122,
'Carpool Breakdown Entering'!H143,'Carpool Breakdown Entering'!H164, 'Carpool Breakdown Entering'!H185,'Carpool Breakdown Entering'!H206,
'Carpool Breakdown Entering'!H227,'Carpool Breakdown Entering'!H248,'Carpool Breakdown Entering'!H269,
'Carpool Breakdown Entering'!H290,'Carpool Breakdown Entering'!H311)</f>
        <v>2</v>
      </c>
      <c r="I11" s="14">
        <f>SUM('Carpool Breakdown Entering'!I17,'Carpool Breakdown Entering'!I38,'Carpool Breakdown Entering'!I59,
'Carpool Breakdown Entering'!I80,'Carpool Breakdown Entering'!I101,'Carpool Breakdown Entering'!I122,
'Carpool Breakdown Entering'!I143,'Carpool Breakdown Entering'!I164, 'Carpool Breakdown Entering'!I185,'Carpool Breakdown Entering'!I206,
'Carpool Breakdown Entering'!I227,'Carpool Breakdown Entering'!I248,'Carpool Breakdown Entering'!I269,
'Carpool Breakdown Entering'!I290,'Carpool Breakdown Entering'!I311)</f>
        <v>1</v>
      </c>
      <c r="J11" s="14">
        <f>SUM('Carpool Breakdown Entering'!J17,'Carpool Breakdown Entering'!J38,'Carpool Breakdown Entering'!J59,
'Carpool Breakdown Entering'!J80,'Carpool Breakdown Entering'!J101,'Carpool Breakdown Entering'!J122,
'Carpool Breakdown Entering'!J143,'Carpool Breakdown Entering'!J164, 'Carpool Breakdown Entering'!J185,'Carpool Breakdown Entering'!J206,
'Carpool Breakdown Entering'!J227,'Carpool Breakdown Entering'!J248,'Carpool Breakdown Entering'!J269,
'Carpool Breakdown Entering'!J290,'Carpool Breakdown Entering'!J311)</f>
        <v>1</v>
      </c>
      <c r="K11" s="14">
        <f>SUM('Carpool Breakdown Entering'!K17,'Carpool Breakdown Entering'!K38,'Carpool Breakdown Entering'!K59,
'Carpool Breakdown Entering'!K80,'Carpool Breakdown Entering'!K101,'Carpool Breakdown Entering'!K122,
'Carpool Breakdown Entering'!K143,'Carpool Breakdown Entering'!K164, 'Carpool Breakdown Entering'!K185,'Carpool Breakdown Entering'!K206,
'Carpool Breakdown Entering'!K227,'Carpool Breakdown Entering'!K248,'Carpool Breakdown Entering'!K269,
'Carpool Breakdown Entering'!K290,'Carpool Breakdown Entering'!K311)</f>
        <v>1</v>
      </c>
      <c r="L11" s="14">
        <f>SUM('Carpool Breakdown Entering'!L17,'Carpool Breakdown Entering'!L38,'Carpool Breakdown Entering'!L59,
'Carpool Breakdown Entering'!L80,'Carpool Breakdown Entering'!L101,'Carpool Breakdown Entering'!L122,
'Carpool Breakdown Entering'!L143,'Carpool Breakdown Entering'!L164, 'Carpool Breakdown Entering'!L185,'Carpool Breakdown Entering'!L206,
'Carpool Breakdown Entering'!L227,'Carpool Breakdown Entering'!L248,'Carpool Breakdown Entering'!L269,
'Carpool Breakdown Entering'!L290,'Carpool Breakdown Entering'!L311)</f>
        <v>1</v>
      </c>
      <c r="M11" s="14">
        <f>SUM('Carpool Breakdown Entering'!M17,'Carpool Breakdown Entering'!M38,'Carpool Breakdown Entering'!M59,
'Carpool Breakdown Entering'!M80,'Carpool Breakdown Entering'!M101,'Carpool Breakdown Entering'!M122,
'Carpool Breakdown Entering'!M143,'Carpool Breakdown Entering'!M164, 'Carpool Breakdown Entering'!M185,'Carpool Breakdown Entering'!M206,
'Carpool Breakdown Entering'!M227,'Carpool Breakdown Entering'!M248,'Carpool Breakdown Entering'!M269,
'Carpool Breakdown Entering'!M290,'Carpool Breakdown Entering'!M311)</f>
        <v>1</v>
      </c>
      <c r="N11" s="14">
        <f>SUM('Carpool Breakdown Entering'!N17,'Carpool Breakdown Entering'!N38,'Carpool Breakdown Entering'!N59,
'Carpool Breakdown Entering'!N80,'Carpool Breakdown Entering'!N101,'Carpool Breakdown Entering'!N122,
'Carpool Breakdown Entering'!N143,'Carpool Breakdown Entering'!N164, 'Carpool Breakdown Entering'!N185,'Carpool Breakdown Entering'!N206,
'Carpool Breakdown Entering'!N227,'Carpool Breakdown Entering'!N248,'Carpool Breakdown Entering'!N269,
'Carpool Breakdown Entering'!N290,'Carpool Breakdown Entering'!N311)</f>
        <v>12</v>
      </c>
      <c r="O11" s="14">
        <f>SUM('Carpool Breakdown Entering'!O17,'Carpool Breakdown Entering'!O38,'Carpool Breakdown Entering'!O59,
'Carpool Breakdown Entering'!O80,'Carpool Breakdown Entering'!O101,'Carpool Breakdown Entering'!O122,
'Carpool Breakdown Entering'!O143,'Carpool Breakdown Entering'!O164, 'Carpool Breakdown Entering'!O185,'Carpool Breakdown Entering'!O206,
'Carpool Breakdown Entering'!O227,'Carpool Breakdown Entering'!O248,'Carpool Breakdown Entering'!O269,
'Carpool Breakdown Entering'!O290,'Carpool Breakdown Entering'!O311)</f>
        <v>2</v>
      </c>
      <c r="P11" s="14">
        <f>SUM('Carpool Breakdown Entering'!P17,'Carpool Breakdown Entering'!P38,'Carpool Breakdown Entering'!P59,
'Carpool Breakdown Entering'!P80,'Carpool Breakdown Entering'!P101,'Carpool Breakdown Entering'!P122,
'Carpool Breakdown Entering'!P143,'Carpool Breakdown Entering'!P164, 'Carpool Breakdown Entering'!P185,'Carpool Breakdown Entering'!P206,
'Carpool Breakdown Entering'!P227,'Carpool Breakdown Entering'!P248,'Carpool Breakdown Entering'!P269,
'Carpool Breakdown Entering'!P290,'Carpool Breakdown Entering'!P311)</f>
        <v>0</v>
      </c>
      <c r="Q11" s="14">
        <f>SUM('Carpool Breakdown Entering'!Q17,'Carpool Breakdown Entering'!Q38,'Carpool Breakdown Entering'!Q59,
'Carpool Breakdown Entering'!Q80,'Carpool Breakdown Entering'!Q101,'Carpool Breakdown Entering'!Q122,
'Carpool Breakdown Entering'!Q143,'Carpool Breakdown Entering'!Q164, 'Carpool Breakdown Entering'!Q185,'Carpool Breakdown Entering'!Q206,
'Carpool Breakdown Entering'!Q227,'Carpool Breakdown Entering'!Q248,'Carpool Breakdown Entering'!Q269,
'Carpool Breakdown Entering'!Q290,'Carpool Breakdown Entering'!Q311)</f>
        <v>2</v>
      </c>
      <c r="R11" s="14">
        <f>SUM('Carpool Breakdown Entering'!R17,'Carpool Breakdown Entering'!R38,'Carpool Breakdown Entering'!R59,
'Carpool Breakdown Entering'!R80,'Carpool Breakdown Entering'!R101,'Carpool Breakdown Entering'!R122,
'Carpool Breakdown Entering'!R143,'Carpool Breakdown Entering'!R164, 'Carpool Breakdown Entering'!R185,'Carpool Breakdown Entering'!R206,
'Carpool Breakdown Entering'!R227,'Carpool Breakdown Entering'!R248,'Carpool Breakdown Entering'!R269,
'Carpool Breakdown Entering'!R290,'Carpool Breakdown Entering'!R311)</f>
        <v>0</v>
      </c>
      <c r="S11" s="75">
        <f t="shared" si="0"/>
        <v>39</v>
      </c>
      <c r="T11" s="293"/>
      <c r="U11" s="293"/>
      <c r="V11" s="293"/>
      <c r="W11" s="293"/>
      <c r="X11" s="293"/>
      <c r="Y11" s="293"/>
      <c r="Z11" s="293"/>
    </row>
    <row r="12" spans="1:26" ht="12" customHeight="1">
      <c r="A12" s="352"/>
      <c r="B12" s="86" t="s">
        <v>38</v>
      </c>
      <c r="C12" s="87">
        <f>SUM('Carpool Breakdown Entering'!C22,'Carpool Breakdown Entering'!C43,'Carpool Breakdown Entering'!C64,
'Carpool Breakdown Entering'!C85,'Carpool Breakdown Entering'!C106,'Carpool Breakdown Entering'!C127,
'Carpool Breakdown Entering'!C148,'Carpool Breakdown Entering'!C169, 'Carpool Breakdown Entering'!C190,'Carpool Breakdown Entering'!C211,
'Carpool Breakdown Entering'!C232,'Carpool Breakdown Entering'!C253,'Carpool Breakdown Entering'!C274,
'Carpool Breakdown Entering'!C295,'Carpool Breakdown Entering'!C316)</f>
        <v>0</v>
      </c>
      <c r="D12" s="14">
        <f>SUM('Carpool Breakdown Entering'!D22,'Carpool Breakdown Entering'!D43,'Carpool Breakdown Entering'!D64,
'Carpool Breakdown Entering'!D85,'Carpool Breakdown Entering'!D106,'Carpool Breakdown Entering'!D127,
'Carpool Breakdown Entering'!D148,'Carpool Breakdown Entering'!D169, 'Carpool Breakdown Entering'!D190,'Carpool Breakdown Entering'!D211,
'Carpool Breakdown Entering'!D232,'Carpool Breakdown Entering'!D253,'Carpool Breakdown Entering'!D274,
'Carpool Breakdown Entering'!D295,'Carpool Breakdown Entering'!D316)</f>
        <v>0</v>
      </c>
      <c r="E12" s="14">
        <f>SUM('Carpool Breakdown Entering'!E22,'Carpool Breakdown Entering'!E43,'Carpool Breakdown Entering'!E64,
'Carpool Breakdown Entering'!E85,'Carpool Breakdown Entering'!E106,'Carpool Breakdown Entering'!E127,
'Carpool Breakdown Entering'!E148,'Carpool Breakdown Entering'!E169, 'Carpool Breakdown Entering'!E190,'Carpool Breakdown Entering'!E211,
'Carpool Breakdown Entering'!E232,'Carpool Breakdown Entering'!E253,'Carpool Breakdown Entering'!E274,
'Carpool Breakdown Entering'!E295,'Carpool Breakdown Entering'!E316)</f>
        <v>0</v>
      </c>
      <c r="F12" s="14">
        <f>SUM('Carpool Breakdown Entering'!F22,'Carpool Breakdown Entering'!F43,'Carpool Breakdown Entering'!F64,
'Carpool Breakdown Entering'!F85,'Carpool Breakdown Entering'!F106,'Carpool Breakdown Entering'!F127,
'Carpool Breakdown Entering'!F148,'Carpool Breakdown Entering'!F169, 'Carpool Breakdown Entering'!F190,'Carpool Breakdown Entering'!F211,
'Carpool Breakdown Entering'!F232,'Carpool Breakdown Entering'!F253,'Carpool Breakdown Entering'!F274,
'Carpool Breakdown Entering'!F295,'Carpool Breakdown Entering'!F316)</f>
        <v>0</v>
      </c>
      <c r="G12" s="14">
        <f>SUM('Carpool Breakdown Entering'!G22,'Carpool Breakdown Entering'!G43,'Carpool Breakdown Entering'!G64,
'Carpool Breakdown Entering'!G85,'Carpool Breakdown Entering'!G106,'Carpool Breakdown Entering'!G127,
'Carpool Breakdown Entering'!G148,'Carpool Breakdown Entering'!G169, 'Carpool Breakdown Entering'!G190,'Carpool Breakdown Entering'!G211,
'Carpool Breakdown Entering'!G232,'Carpool Breakdown Entering'!G253,'Carpool Breakdown Entering'!G274,
'Carpool Breakdown Entering'!G295,'Carpool Breakdown Entering'!G316)</f>
        <v>0</v>
      </c>
      <c r="H12" s="14">
        <f>SUM('Carpool Breakdown Entering'!H22,'Carpool Breakdown Entering'!H43,'Carpool Breakdown Entering'!H64,
'Carpool Breakdown Entering'!H85,'Carpool Breakdown Entering'!H106,'Carpool Breakdown Entering'!H127,
'Carpool Breakdown Entering'!H148,'Carpool Breakdown Entering'!H169, 'Carpool Breakdown Entering'!H190,'Carpool Breakdown Entering'!H211,
'Carpool Breakdown Entering'!H232,'Carpool Breakdown Entering'!H253,'Carpool Breakdown Entering'!H274,
'Carpool Breakdown Entering'!H295,'Carpool Breakdown Entering'!H316)</f>
        <v>0</v>
      </c>
      <c r="I12" s="14">
        <f>SUM('Carpool Breakdown Entering'!I22,'Carpool Breakdown Entering'!I43,'Carpool Breakdown Entering'!I64,
'Carpool Breakdown Entering'!I85,'Carpool Breakdown Entering'!I106,'Carpool Breakdown Entering'!I127,
'Carpool Breakdown Entering'!I148,'Carpool Breakdown Entering'!I169, 'Carpool Breakdown Entering'!I190,'Carpool Breakdown Entering'!I211,
'Carpool Breakdown Entering'!I232,'Carpool Breakdown Entering'!I253,'Carpool Breakdown Entering'!I274,
'Carpool Breakdown Entering'!I295,'Carpool Breakdown Entering'!I316)</f>
        <v>0</v>
      </c>
      <c r="J12" s="14">
        <f>SUM('Carpool Breakdown Entering'!J22,'Carpool Breakdown Entering'!J43,'Carpool Breakdown Entering'!J64,
'Carpool Breakdown Entering'!J85,'Carpool Breakdown Entering'!J106,'Carpool Breakdown Entering'!J127,
'Carpool Breakdown Entering'!J148,'Carpool Breakdown Entering'!J169, 'Carpool Breakdown Entering'!J190,'Carpool Breakdown Entering'!J211,
'Carpool Breakdown Entering'!J232,'Carpool Breakdown Entering'!J253,'Carpool Breakdown Entering'!J274,
'Carpool Breakdown Entering'!J295,'Carpool Breakdown Entering'!J316)</f>
        <v>0</v>
      </c>
      <c r="K12" s="14">
        <f>SUM('Carpool Breakdown Entering'!K22,'Carpool Breakdown Entering'!K43,'Carpool Breakdown Entering'!K64,
'Carpool Breakdown Entering'!K85,'Carpool Breakdown Entering'!K106,'Carpool Breakdown Entering'!K127,
'Carpool Breakdown Entering'!K148,'Carpool Breakdown Entering'!K169, 'Carpool Breakdown Entering'!K190,'Carpool Breakdown Entering'!K211,
'Carpool Breakdown Entering'!K232,'Carpool Breakdown Entering'!K253,'Carpool Breakdown Entering'!K274,
'Carpool Breakdown Entering'!K295,'Carpool Breakdown Entering'!K316)</f>
        <v>0</v>
      </c>
      <c r="L12" s="14">
        <f>SUM('Carpool Breakdown Entering'!L22,'Carpool Breakdown Entering'!L43,'Carpool Breakdown Entering'!L64,
'Carpool Breakdown Entering'!L85,'Carpool Breakdown Entering'!L106,'Carpool Breakdown Entering'!L127,
'Carpool Breakdown Entering'!L148,'Carpool Breakdown Entering'!L169, 'Carpool Breakdown Entering'!L190,'Carpool Breakdown Entering'!L211,
'Carpool Breakdown Entering'!L232,'Carpool Breakdown Entering'!L253,'Carpool Breakdown Entering'!L274,
'Carpool Breakdown Entering'!L295,'Carpool Breakdown Entering'!L316)</f>
        <v>0</v>
      </c>
      <c r="M12" s="14">
        <f>SUM('Carpool Breakdown Entering'!M22,'Carpool Breakdown Entering'!M43,'Carpool Breakdown Entering'!M64,
'Carpool Breakdown Entering'!M85,'Carpool Breakdown Entering'!M106,'Carpool Breakdown Entering'!M127,
'Carpool Breakdown Entering'!M148,'Carpool Breakdown Entering'!M169, 'Carpool Breakdown Entering'!M190,'Carpool Breakdown Entering'!M211,
'Carpool Breakdown Entering'!M232,'Carpool Breakdown Entering'!M253,'Carpool Breakdown Entering'!M274,
'Carpool Breakdown Entering'!M295,'Carpool Breakdown Entering'!M316)</f>
        <v>0</v>
      </c>
      <c r="N12" s="14">
        <f>SUM('Carpool Breakdown Entering'!N22,'Carpool Breakdown Entering'!N43,'Carpool Breakdown Entering'!N64,
'Carpool Breakdown Entering'!N85,'Carpool Breakdown Entering'!N106,'Carpool Breakdown Entering'!N127,
'Carpool Breakdown Entering'!N148,'Carpool Breakdown Entering'!N169, 'Carpool Breakdown Entering'!N190,'Carpool Breakdown Entering'!N211,
'Carpool Breakdown Entering'!N232,'Carpool Breakdown Entering'!N253,'Carpool Breakdown Entering'!N274,
'Carpool Breakdown Entering'!N295,'Carpool Breakdown Entering'!N316)</f>
        <v>0</v>
      </c>
      <c r="O12" s="14">
        <f>SUM('Carpool Breakdown Entering'!O22,'Carpool Breakdown Entering'!O43,'Carpool Breakdown Entering'!O64,
'Carpool Breakdown Entering'!O85,'Carpool Breakdown Entering'!O106,'Carpool Breakdown Entering'!O127,
'Carpool Breakdown Entering'!O148,'Carpool Breakdown Entering'!O169, 'Carpool Breakdown Entering'!O190,'Carpool Breakdown Entering'!O211,
'Carpool Breakdown Entering'!O232,'Carpool Breakdown Entering'!O253,'Carpool Breakdown Entering'!O274,
'Carpool Breakdown Entering'!O295,'Carpool Breakdown Entering'!O316)</f>
        <v>0</v>
      </c>
      <c r="P12" s="14">
        <f>SUM('Carpool Breakdown Entering'!P22,'Carpool Breakdown Entering'!P43,'Carpool Breakdown Entering'!P64,
'Carpool Breakdown Entering'!P85,'Carpool Breakdown Entering'!P106,'Carpool Breakdown Entering'!P127,
'Carpool Breakdown Entering'!P148,'Carpool Breakdown Entering'!P169, 'Carpool Breakdown Entering'!P190,'Carpool Breakdown Entering'!P211,
'Carpool Breakdown Entering'!P232,'Carpool Breakdown Entering'!P253,'Carpool Breakdown Entering'!P274,
'Carpool Breakdown Entering'!P295,'Carpool Breakdown Entering'!P316)</f>
        <v>0</v>
      </c>
      <c r="Q12" s="14">
        <f>SUM('Carpool Breakdown Entering'!Q22,'Carpool Breakdown Entering'!Q43,'Carpool Breakdown Entering'!Q64,
'Carpool Breakdown Entering'!Q85,'Carpool Breakdown Entering'!Q106,'Carpool Breakdown Entering'!Q127,
'Carpool Breakdown Entering'!Q148,'Carpool Breakdown Entering'!Q169, 'Carpool Breakdown Entering'!Q190,'Carpool Breakdown Entering'!Q211,
'Carpool Breakdown Entering'!Q232,'Carpool Breakdown Entering'!Q253,'Carpool Breakdown Entering'!Q274,
'Carpool Breakdown Entering'!Q295,'Carpool Breakdown Entering'!Q316)</f>
        <v>0</v>
      </c>
      <c r="R12" s="14">
        <f>SUM('Carpool Breakdown Entering'!R22,'Carpool Breakdown Entering'!R43,'Carpool Breakdown Entering'!R64,
'Carpool Breakdown Entering'!R85,'Carpool Breakdown Entering'!R106,'Carpool Breakdown Entering'!R127,
'Carpool Breakdown Entering'!R148,'Carpool Breakdown Entering'!R169, 'Carpool Breakdown Entering'!R190,'Carpool Breakdown Entering'!R211,
'Carpool Breakdown Entering'!R232,'Carpool Breakdown Entering'!R253,'Carpool Breakdown Entering'!R274,
'Carpool Breakdown Entering'!R295,'Carpool Breakdown Entering'!R316)</f>
        <v>0</v>
      </c>
      <c r="S12" s="75">
        <f t="shared" si="0"/>
        <v>0</v>
      </c>
      <c r="T12" s="293"/>
      <c r="U12" s="293"/>
      <c r="V12" s="293"/>
      <c r="W12" s="293"/>
      <c r="X12" s="293"/>
      <c r="Y12" s="293"/>
      <c r="Z12" s="293"/>
    </row>
    <row r="13" spans="1:26" ht="12" customHeight="1">
      <c r="A13" s="352"/>
      <c r="B13" s="65" t="s">
        <v>12</v>
      </c>
      <c r="C13" s="85">
        <f>SUM('Carpool Breakdown Entering'!C18,'Carpool Breakdown Entering'!C39,'Carpool Breakdown Entering'!C60,
'Carpool Breakdown Entering'!C81,'Carpool Breakdown Entering'!C102,'Carpool Breakdown Entering'!C123,
'Carpool Breakdown Entering'!C144,'Carpool Breakdown Entering'!C165, 'Carpool Breakdown Entering'!C186,'Carpool Breakdown Entering'!C207,
'Carpool Breakdown Entering'!C228,'Carpool Breakdown Entering'!C249,'Carpool Breakdown Entering'!C270,
'Carpool Breakdown Entering'!C291,'Carpool Breakdown Entering'!C312)</f>
        <v>0</v>
      </c>
      <c r="D13" s="293">
        <f>SUM('Carpool Breakdown Entering'!D18,'Carpool Breakdown Entering'!D39,'Carpool Breakdown Entering'!D60,
'Carpool Breakdown Entering'!D81,'Carpool Breakdown Entering'!D102,'Carpool Breakdown Entering'!D123,
'Carpool Breakdown Entering'!D144,'Carpool Breakdown Entering'!D165, 'Carpool Breakdown Entering'!D186,'Carpool Breakdown Entering'!D207,
'Carpool Breakdown Entering'!D228,'Carpool Breakdown Entering'!D249,'Carpool Breakdown Entering'!D270,
'Carpool Breakdown Entering'!D291,'Carpool Breakdown Entering'!D312)</f>
        <v>0</v>
      </c>
      <c r="E13" s="293">
        <f>SUM('Carpool Breakdown Entering'!E18,'Carpool Breakdown Entering'!E39,'Carpool Breakdown Entering'!E60,
'Carpool Breakdown Entering'!E81,'Carpool Breakdown Entering'!E102,'Carpool Breakdown Entering'!E123,
'Carpool Breakdown Entering'!E144,'Carpool Breakdown Entering'!E165, 'Carpool Breakdown Entering'!E186,'Carpool Breakdown Entering'!E207,
'Carpool Breakdown Entering'!E228,'Carpool Breakdown Entering'!E249,'Carpool Breakdown Entering'!E270,
'Carpool Breakdown Entering'!E291,'Carpool Breakdown Entering'!E312)</f>
        <v>0</v>
      </c>
      <c r="F13" s="293">
        <f>SUM('Carpool Breakdown Entering'!F18,'Carpool Breakdown Entering'!F39,'Carpool Breakdown Entering'!F60,
'Carpool Breakdown Entering'!F81,'Carpool Breakdown Entering'!F102,'Carpool Breakdown Entering'!F123,
'Carpool Breakdown Entering'!F144,'Carpool Breakdown Entering'!F165, 'Carpool Breakdown Entering'!F186,'Carpool Breakdown Entering'!F207,
'Carpool Breakdown Entering'!F228,'Carpool Breakdown Entering'!F249,'Carpool Breakdown Entering'!F270,
'Carpool Breakdown Entering'!F291,'Carpool Breakdown Entering'!F312)</f>
        <v>0</v>
      </c>
      <c r="G13" s="293">
        <f>SUM('Carpool Breakdown Entering'!G18,'Carpool Breakdown Entering'!G39,'Carpool Breakdown Entering'!G60,
'Carpool Breakdown Entering'!G81,'Carpool Breakdown Entering'!G102,'Carpool Breakdown Entering'!G123,
'Carpool Breakdown Entering'!G144,'Carpool Breakdown Entering'!G165, 'Carpool Breakdown Entering'!G186,'Carpool Breakdown Entering'!G207,
'Carpool Breakdown Entering'!G228,'Carpool Breakdown Entering'!G249,'Carpool Breakdown Entering'!G270,
'Carpool Breakdown Entering'!G291,'Carpool Breakdown Entering'!G312)</f>
        <v>0</v>
      </c>
      <c r="H13" s="293">
        <f>SUM('Carpool Breakdown Entering'!H18,'Carpool Breakdown Entering'!H39,'Carpool Breakdown Entering'!H60,
'Carpool Breakdown Entering'!H81,'Carpool Breakdown Entering'!H102,'Carpool Breakdown Entering'!H123,
'Carpool Breakdown Entering'!H144,'Carpool Breakdown Entering'!H165, 'Carpool Breakdown Entering'!H186,'Carpool Breakdown Entering'!H207,
'Carpool Breakdown Entering'!H228,'Carpool Breakdown Entering'!H249,'Carpool Breakdown Entering'!H270,
'Carpool Breakdown Entering'!H291,'Carpool Breakdown Entering'!H312)</f>
        <v>0</v>
      </c>
      <c r="I13" s="293">
        <f>SUM('Carpool Breakdown Entering'!I18,'Carpool Breakdown Entering'!I39,'Carpool Breakdown Entering'!I60,
'Carpool Breakdown Entering'!I81,'Carpool Breakdown Entering'!I102,'Carpool Breakdown Entering'!I123,
'Carpool Breakdown Entering'!I144,'Carpool Breakdown Entering'!I165, 'Carpool Breakdown Entering'!I186,'Carpool Breakdown Entering'!I207,
'Carpool Breakdown Entering'!I228,'Carpool Breakdown Entering'!I249,'Carpool Breakdown Entering'!I270,
'Carpool Breakdown Entering'!I291,'Carpool Breakdown Entering'!I312)</f>
        <v>2</v>
      </c>
      <c r="J13" s="293">
        <f>SUM('Carpool Breakdown Entering'!J18,'Carpool Breakdown Entering'!J39,'Carpool Breakdown Entering'!J60,
'Carpool Breakdown Entering'!J81,'Carpool Breakdown Entering'!J102,'Carpool Breakdown Entering'!J123,
'Carpool Breakdown Entering'!J144,'Carpool Breakdown Entering'!J165, 'Carpool Breakdown Entering'!J186,'Carpool Breakdown Entering'!J207,
'Carpool Breakdown Entering'!J228,'Carpool Breakdown Entering'!J249,'Carpool Breakdown Entering'!J270,
'Carpool Breakdown Entering'!J291,'Carpool Breakdown Entering'!J312)</f>
        <v>0</v>
      </c>
      <c r="K13" s="293">
        <f>SUM('Carpool Breakdown Entering'!K18,'Carpool Breakdown Entering'!K39,'Carpool Breakdown Entering'!K60,
'Carpool Breakdown Entering'!K81,'Carpool Breakdown Entering'!K102,'Carpool Breakdown Entering'!K123,
'Carpool Breakdown Entering'!K144,'Carpool Breakdown Entering'!K165, 'Carpool Breakdown Entering'!K186,'Carpool Breakdown Entering'!K207,
'Carpool Breakdown Entering'!K228,'Carpool Breakdown Entering'!K249,'Carpool Breakdown Entering'!K270,
'Carpool Breakdown Entering'!K291,'Carpool Breakdown Entering'!K312)</f>
        <v>0</v>
      </c>
      <c r="L13" s="293">
        <f>SUM('Carpool Breakdown Entering'!L18,'Carpool Breakdown Entering'!L39,'Carpool Breakdown Entering'!L60,
'Carpool Breakdown Entering'!L81,'Carpool Breakdown Entering'!L102,'Carpool Breakdown Entering'!L123,
'Carpool Breakdown Entering'!L144,'Carpool Breakdown Entering'!L165, 'Carpool Breakdown Entering'!L186,'Carpool Breakdown Entering'!L207,
'Carpool Breakdown Entering'!L228,'Carpool Breakdown Entering'!L249,'Carpool Breakdown Entering'!L270,
'Carpool Breakdown Entering'!L291,'Carpool Breakdown Entering'!L312)</f>
        <v>0</v>
      </c>
      <c r="M13" s="293">
        <f>SUM('Carpool Breakdown Entering'!M18,'Carpool Breakdown Entering'!M39,'Carpool Breakdown Entering'!M60,
'Carpool Breakdown Entering'!M81,'Carpool Breakdown Entering'!M102,'Carpool Breakdown Entering'!M123,
'Carpool Breakdown Entering'!M144,'Carpool Breakdown Entering'!M165, 'Carpool Breakdown Entering'!M186,'Carpool Breakdown Entering'!M207,
'Carpool Breakdown Entering'!M228,'Carpool Breakdown Entering'!M249,'Carpool Breakdown Entering'!M270,
'Carpool Breakdown Entering'!M291,'Carpool Breakdown Entering'!M312)</f>
        <v>0</v>
      </c>
      <c r="N13" s="293">
        <f>SUM('Carpool Breakdown Entering'!N18,'Carpool Breakdown Entering'!N39,'Carpool Breakdown Entering'!N60,
'Carpool Breakdown Entering'!N81,'Carpool Breakdown Entering'!N102,'Carpool Breakdown Entering'!N123,
'Carpool Breakdown Entering'!N144,'Carpool Breakdown Entering'!N165, 'Carpool Breakdown Entering'!N186,'Carpool Breakdown Entering'!N207,
'Carpool Breakdown Entering'!N228,'Carpool Breakdown Entering'!N249,'Carpool Breakdown Entering'!N270,
'Carpool Breakdown Entering'!N291,'Carpool Breakdown Entering'!N312)</f>
        <v>0</v>
      </c>
      <c r="O13" s="293">
        <f>SUM('Carpool Breakdown Entering'!O18,'Carpool Breakdown Entering'!O39,'Carpool Breakdown Entering'!O60,
'Carpool Breakdown Entering'!O81,'Carpool Breakdown Entering'!O102,'Carpool Breakdown Entering'!O123,
'Carpool Breakdown Entering'!O144,'Carpool Breakdown Entering'!O165, 'Carpool Breakdown Entering'!O186,'Carpool Breakdown Entering'!O207,
'Carpool Breakdown Entering'!O228,'Carpool Breakdown Entering'!O249,'Carpool Breakdown Entering'!O270,
'Carpool Breakdown Entering'!O291,'Carpool Breakdown Entering'!O312)</f>
        <v>0</v>
      </c>
      <c r="P13" s="293">
        <f>SUM('Carpool Breakdown Entering'!P18,'Carpool Breakdown Entering'!P39,'Carpool Breakdown Entering'!P60,
'Carpool Breakdown Entering'!P81,'Carpool Breakdown Entering'!P102,'Carpool Breakdown Entering'!P123,
'Carpool Breakdown Entering'!P144,'Carpool Breakdown Entering'!P165, 'Carpool Breakdown Entering'!P186,'Carpool Breakdown Entering'!P207,
'Carpool Breakdown Entering'!P228,'Carpool Breakdown Entering'!P249,'Carpool Breakdown Entering'!P270,
'Carpool Breakdown Entering'!P291,'Carpool Breakdown Entering'!P312)</f>
        <v>0</v>
      </c>
      <c r="Q13" s="293">
        <f>SUM('Carpool Breakdown Entering'!Q18,'Carpool Breakdown Entering'!Q39,'Carpool Breakdown Entering'!Q60,
'Carpool Breakdown Entering'!Q81,'Carpool Breakdown Entering'!Q102,'Carpool Breakdown Entering'!Q123,
'Carpool Breakdown Entering'!Q144,'Carpool Breakdown Entering'!Q165, 'Carpool Breakdown Entering'!Q186,'Carpool Breakdown Entering'!Q207,
'Carpool Breakdown Entering'!Q228,'Carpool Breakdown Entering'!Q249,'Carpool Breakdown Entering'!Q270,
'Carpool Breakdown Entering'!Q291,'Carpool Breakdown Entering'!Q312)</f>
        <v>0</v>
      </c>
      <c r="R13" s="293">
        <f>SUM('Carpool Breakdown Entering'!R18,'Carpool Breakdown Entering'!R39,'Carpool Breakdown Entering'!R60,
'Carpool Breakdown Entering'!R81,'Carpool Breakdown Entering'!R102,'Carpool Breakdown Entering'!R123,
'Carpool Breakdown Entering'!R144,'Carpool Breakdown Entering'!R165, 'Carpool Breakdown Entering'!R186,'Carpool Breakdown Entering'!R207,
'Carpool Breakdown Entering'!R228,'Carpool Breakdown Entering'!R249,'Carpool Breakdown Entering'!R270,
'Carpool Breakdown Entering'!R291,'Carpool Breakdown Entering'!R312)</f>
        <v>0</v>
      </c>
      <c r="S13" s="73">
        <f t="shared" si="0"/>
        <v>2</v>
      </c>
      <c r="T13" s="293"/>
      <c r="U13" s="293"/>
      <c r="V13" s="293"/>
      <c r="W13" s="293"/>
      <c r="X13" s="293"/>
      <c r="Y13" s="293"/>
      <c r="Z13" s="293"/>
    </row>
    <row r="14" spans="1:26" ht="12" customHeight="1">
      <c r="A14" s="352"/>
      <c r="B14" s="65" t="s">
        <v>39</v>
      </c>
      <c r="C14" s="85">
        <f>SUM('Carpool Breakdown Entering'!C23,'Carpool Breakdown Entering'!C44,'Carpool Breakdown Entering'!C65,
'Carpool Breakdown Entering'!C86,'Carpool Breakdown Entering'!C107,'Carpool Breakdown Entering'!C128,
'Carpool Breakdown Entering'!C149,'Carpool Breakdown Entering'!C170, 'Carpool Breakdown Entering'!C191,'Carpool Breakdown Entering'!C212,
'Carpool Breakdown Entering'!C233,'Carpool Breakdown Entering'!C254,'Carpool Breakdown Entering'!C275,
'Carpool Breakdown Entering'!C296,'Carpool Breakdown Entering'!C317)</f>
        <v>0</v>
      </c>
      <c r="D14" s="293">
        <f>SUM('Carpool Breakdown Entering'!D23,'Carpool Breakdown Entering'!D44,'Carpool Breakdown Entering'!D65,
'Carpool Breakdown Entering'!D86,'Carpool Breakdown Entering'!D107,'Carpool Breakdown Entering'!D128,
'Carpool Breakdown Entering'!D149,'Carpool Breakdown Entering'!D170, 'Carpool Breakdown Entering'!D191,'Carpool Breakdown Entering'!D212,
'Carpool Breakdown Entering'!D233,'Carpool Breakdown Entering'!D254,'Carpool Breakdown Entering'!D275,
'Carpool Breakdown Entering'!D296,'Carpool Breakdown Entering'!D317)</f>
        <v>0</v>
      </c>
      <c r="E14" s="293">
        <f>SUM('Carpool Breakdown Entering'!E23,'Carpool Breakdown Entering'!E44,'Carpool Breakdown Entering'!E65,
'Carpool Breakdown Entering'!E86,'Carpool Breakdown Entering'!E107,'Carpool Breakdown Entering'!E128,
'Carpool Breakdown Entering'!E149,'Carpool Breakdown Entering'!E170, 'Carpool Breakdown Entering'!E191,'Carpool Breakdown Entering'!E212,
'Carpool Breakdown Entering'!E233,'Carpool Breakdown Entering'!E254,'Carpool Breakdown Entering'!E275,
'Carpool Breakdown Entering'!E296,'Carpool Breakdown Entering'!E317)</f>
        <v>0</v>
      </c>
      <c r="F14" s="293">
        <f>SUM('Carpool Breakdown Entering'!F23,'Carpool Breakdown Entering'!F44,'Carpool Breakdown Entering'!F65,
'Carpool Breakdown Entering'!F86,'Carpool Breakdown Entering'!F107,'Carpool Breakdown Entering'!F128,
'Carpool Breakdown Entering'!F149,'Carpool Breakdown Entering'!F170, 'Carpool Breakdown Entering'!F191,'Carpool Breakdown Entering'!F212,
'Carpool Breakdown Entering'!F233,'Carpool Breakdown Entering'!F254,'Carpool Breakdown Entering'!F275,
'Carpool Breakdown Entering'!F296,'Carpool Breakdown Entering'!F317)</f>
        <v>0</v>
      </c>
      <c r="G14" s="293">
        <f>SUM('Carpool Breakdown Entering'!G23,'Carpool Breakdown Entering'!G44,'Carpool Breakdown Entering'!G65,
'Carpool Breakdown Entering'!G86,'Carpool Breakdown Entering'!G107,'Carpool Breakdown Entering'!G128,
'Carpool Breakdown Entering'!G149,'Carpool Breakdown Entering'!G170, 'Carpool Breakdown Entering'!G191,'Carpool Breakdown Entering'!G212,
'Carpool Breakdown Entering'!G233,'Carpool Breakdown Entering'!G254,'Carpool Breakdown Entering'!G275,
'Carpool Breakdown Entering'!G296,'Carpool Breakdown Entering'!G317)</f>
        <v>0</v>
      </c>
      <c r="H14" s="293">
        <f>SUM('Carpool Breakdown Entering'!H23,'Carpool Breakdown Entering'!H44,'Carpool Breakdown Entering'!H65,
'Carpool Breakdown Entering'!H86,'Carpool Breakdown Entering'!H107,'Carpool Breakdown Entering'!H128,
'Carpool Breakdown Entering'!H149,'Carpool Breakdown Entering'!H170, 'Carpool Breakdown Entering'!H191,'Carpool Breakdown Entering'!H212,
'Carpool Breakdown Entering'!H233,'Carpool Breakdown Entering'!H254,'Carpool Breakdown Entering'!H275,
'Carpool Breakdown Entering'!H296,'Carpool Breakdown Entering'!H317)</f>
        <v>0</v>
      </c>
      <c r="I14" s="293">
        <f>SUM('Carpool Breakdown Entering'!I23,'Carpool Breakdown Entering'!I44,'Carpool Breakdown Entering'!I65,
'Carpool Breakdown Entering'!I86,'Carpool Breakdown Entering'!I107,'Carpool Breakdown Entering'!I128,
'Carpool Breakdown Entering'!I149,'Carpool Breakdown Entering'!I170, 'Carpool Breakdown Entering'!I191,'Carpool Breakdown Entering'!I212,
'Carpool Breakdown Entering'!I233,'Carpool Breakdown Entering'!I254,'Carpool Breakdown Entering'!I275,
'Carpool Breakdown Entering'!I296,'Carpool Breakdown Entering'!I317)</f>
        <v>0</v>
      </c>
      <c r="J14" s="293">
        <f>SUM('Carpool Breakdown Entering'!J23,'Carpool Breakdown Entering'!J44,'Carpool Breakdown Entering'!J65,
'Carpool Breakdown Entering'!J86,'Carpool Breakdown Entering'!J107,'Carpool Breakdown Entering'!J128,
'Carpool Breakdown Entering'!J149,'Carpool Breakdown Entering'!J170, 'Carpool Breakdown Entering'!J191,'Carpool Breakdown Entering'!J212,
'Carpool Breakdown Entering'!J233,'Carpool Breakdown Entering'!J254,'Carpool Breakdown Entering'!J275,
'Carpool Breakdown Entering'!J296,'Carpool Breakdown Entering'!J317)</f>
        <v>0</v>
      </c>
      <c r="K14" s="293">
        <f>SUM('Carpool Breakdown Entering'!K23,'Carpool Breakdown Entering'!K44,'Carpool Breakdown Entering'!K65,
'Carpool Breakdown Entering'!K86,'Carpool Breakdown Entering'!K107,'Carpool Breakdown Entering'!K128,
'Carpool Breakdown Entering'!K149,'Carpool Breakdown Entering'!K170, 'Carpool Breakdown Entering'!K191,'Carpool Breakdown Entering'!K212,
'Carpool Breakdown Entering'!K233,'Carpool Breakdown Entering'!K254,'Carpool Breakdown Entering'!K275,
'Carpool Breakdown Entering'!K296,'Carpool Breakdown Entering'!K317)</f>
        <v>0</v>
      </c>
      <c r="L14" s="293">
        <f>SUM('Carpool Breakdown Entering'!L23,'Carpool Breakdown Entering'!L44,'Carpool Breakdown Entering'!L65,
'Carpool Breakdown Entering'!L86,'Carpool Breakdown Entering'!L107,'Carpool Breakdown Entering'!L128,
'Carpool Breakdown Entering'!L149,'Carpool Breakdown Entering'!L170, 'Carpool Breakdown Entering'!L191,'Carpool Breakdown Entering'!L212,
'Carpool Breakdown Entering'!L233,'Carpool Breakdown Entering'!L254,'Carpool Breakdown Entering'!L275,
'Carpool Breakdown Entering'!L296,'Carpool Breakdown Entering'!L317)</f>
        <v>0</v>
      </c>
      <c r="M14" s="293">
        <f>SUM('Carpool Breakdown Entering'!M23,'Carpool Breakdown Entering'!M44,'Carpool Breakdown Entering'!M65,
'Carpool Breakdown Entering'!M86,'Carpool Breakdown Entering'!M107,'Carpool Breakdown Entering'!M128,
'Carpool Breakdown Entering'!M149,'Carpool Breakdown Entering'!M170, 'Carpool Breakdown Entering'!M191,'Carpool Breakdown Entering'!M212,
'Carpool Breakdown Entering'!M233,'Carpool Breakdown Entering'!M254,'Carpool Breakdown Entering'!M275,
'Carpool Breakdown Entering'!M296,'Carpool Breakdown Entering'!M317)</f>
        <v>0</v>
      </c>
      <c r="N14" s="293">
        <f>SUM('Carpool Breakdown Entering'!N23,'Carpool Breakdown Entering'!N44,'Carpool Breakdown Entering'!N65,
'Carpool Breakdown Entering'!N86,'Carpool Breakdown Entering'!N107,'Carpool Breakdown Entering'!N128,
'Carpool Breakdown Entering'!N149,'Carpool Breakdown Entering'!N170, 'Carpool Breakdown Entering'!N191,'Carpool Breakdown Entering'!N212,
'Carpool Breakdown Entering'!N233,'Carpool Breakdown Entering'!N254,'Carpool Breakdown Entering'!N275,
'Carpool Breakdown Entering'!N296,'Carpool Breakdown Entering'!N317)</f>
        <v>0</v>
      </c>
      <c r="O14" s="293">
        <f>SUM('Carpool Breakdown Entering'!O23,'Carpool Breakdown Entering'!O44,'Carpool Breakdown Entering'!O65,
'Carpool Breakdown Entering'!O86,'Carpool Breakdown Entering'!O107,'Carpool Breakdown Entering'!O128,
'Carpool Breakdown Entering'!O149,'Carpool Breakdown Entering'!O170, 'Carpool Breakdown Entering'!O191,'Carpool Breakdown Entering'!O212,
'Carpool Breakdown Entering'!O233,'Carpool Breakdown Entering'!O254,'Carpool Breakdown Entering'!O275,
'Carpool Breakdown Entering'!O296,'Carpool Breakdown Entering'!O317)</f>
        <v>0</v>
      </c>
      <c r="P14" s="293">
        <f>SUM('Carpool Breakdown Entering'!P23,'Carpool Breakdown Entering'!P44,'Carpool Breakdown Entering'!P65,
'Carpool Breakdown Entering'!P86,'Carpool Breakdown Entering'!P107,'Carpool Breakdown Entering'!P128,
'Carpool Breakdown Entering'!P149,'Carpool Breakdown Entering'!P170, 'Carpool Breakdown Entering'!P191,'Carpool Breakdown Entering'!P212,
'Carpool Breakdown Entering'!P233,'Carpool Breakdown Entering'!P254,'Carpool Breakdown Entering'!P275,
'Carpool Breakdown Entering'!P296,'Carpool Breakdown Entering'!P317)</f>
        <v>0</v>
      </c>
      <c r="Q14" s="293">
        <f>SUM('Carpool Breakdown Entering'!Q23,'Carpool Breakdown Entering'!Q44,'Carpool Breakdown Entering'!Q65,
'Carpool Breakdown Entering'!Q86,'Carpool Breakdown Entering'!Q107,'Carpool Breakdown Entering'!Q128,
'Carpool Breakdown Entering'!Q149,'Carpool Breakdown Entering'!Q170, 'Carpool Breakdown Entering'!Q191,'Carpool Breakdown Entering'!Q212,
'Carpool Breakdown Entering'!Q233,'Carpool Breakdown Entering'!Q254,'Carpool Breakdown Entering'!Q275,
'Carpool Breakdown Entering'!Q296,'Carpool Breakdown Entering'!Q317)</f>
        <v>0</v>
      </c>
      <c r="R14" s="293">
        <f>SUM('Carpool Breakdown Entering'!R23,'Carpool Breakdown Entering'!R44,'Carpool Breakdown Entering'!R65,
'Carpool Breakdown Entering'!R86,'Carpool Breakdown Entering'!R107,'Carpool Breakdown Entering'!R128,
'Carpool Breakdown Entering'!R149,'Carpool Breakdown Entering'!R170, 'Carpool Breakdown Entering'!R191,'Carpool Breakdown Entering'!R212,
'Carpool Breakdown Entering'!R233,'Carpool Breakdown Entering'!R254,'Carpool Breakdown Entering'!R275,
'Carpool Breakdown Entering'!R296,'Carpool Breakdown Entering'!R317)</f>
        <v>0</v>
      </c>
      <c r="S14" s="73">
        <f t="shared" si="0"/>
        <v>0</v>
      </c>
      <c r="T14" s="293"/>
      <c r="U14" s="293"/>
      <c r="V14" s="293"/>
      <c r="W14" s="293"/>
      <c r="X14" s="293"/>
      <c r="Y14" s="293"/>
      <c r="Z14" s="293"/>
    </row>
    <row r="15" spans="1:26" ht="12" customHeight="1">
      <c r="A15" s="352"/>
      <c r="B15" s="86" t="s">
        <v>13</v>
      </c>
      <c r="C15" s="87">
        <f>SUM('Carpool Breakdown Entering'!C19,'Carpool Breakdown Entering'!C40,'Carpool Breakdown Entering'!C61,
'Carpool Breakdown Entering'!C82,'Carpool Breakdown Entering'!C103,'Carpool Breakdown Entering'!C124,
'Carpool Breakdown Entering'!C145,'Carpool Breakdown Entering'!C166, 'Carpool Breakdown Entering'!C187,'Carpool Breakdown Entering'!C208,
'Carpool Breakdown Entering'!C229,'Carpool Breakdown Entering'!C250,'Carpool Breakdown Entering'!C271,
'Carpool Breakdown Entering'!C292,'Carpool Breakdown Entering'!C313)</f>
        <v>4</v>
      </c>
      <c r="D15" s="14">
        <f>SUM('Carpool Breakdown Entering'!D19,'Carpool Breakdown Entering'!D40,'Carpool Breakdown Entering'!D61,
'Carpool Breakdown Entering'!D82,'Carpool Breakdown Entering'!D103,'Carpool Breakdown Entering'!D124,
'Carpool Breakdown Entering'!D145,'Carpool Breakdown Entering'!D166, 'Carpool Breakdown Entering'!D187,'Carpool Breakdown Entering'!D208,
'Carpool Breakdown Entering'!D229,'Carpool Breakdown Entering'!D250,'Carpool Breakdown Entering'!D271,
'Carpool Breakdown Entering'!D292,'Carpool Breakdown Entering'!D313)</f>
        <v>0</v>
      </c>
      <c r="E15" s="14">
        <f>SUM('Carpool Breakdown Entering'!E19,'Carpool Breakdown Entering'!E40,'Carpool Breakdown Entering'!E61,
'Carpool Breakdown Entering'!E82,'Carpool Breakdown Entering'!E103,'Carpool Breakdown Entering'!E124,
'Carpool Breakdown Entering'!E145,'Carpool Breakdown Entering'!E166, 'Carpool Breakdown Entering'!E187,'Carpool Breakdown Entering'!E208,
'Carpool Breakdown Entering'!E229,'Carpool Breakdown Entering'!E250,'Carpool Breakdown Entering'!E271,
'Carpool Breakdown Entering'!E292,'Carpool Breakdown Entering'!E313)</f>
        <v>0</v>
      </c>
      <c r="F15" s="14">
        <f>SUM('Carpool Breakdown Entering'!F19,'Carpool Breakdown Entering'!F40,'Carpool Breakdown Entering'!F61,
'Carpool Breakdown Entering'!F82,'Carpool Breakdown Entering'!F103,'Carpool Breakdown Entering'!F124,
'Carpool Breakdown Entering'!F145,'Carpool Breakdown Entering'!F166, 'Carpool Breakdown Entering'!F187,'Carpool Breakdown Entering'!F208,
'Carpool Breakdown Entering'!F229,'Carpool Breakdown Entering'!F250,'Carpool Breakdown Entering'!F271,
'Carpool Breakdown Entering'!F292,'Carpool Breakdown Entering'!F313)</f>
        <v>0</v>
      </c>
      <c r="G15" s="14">
        <f>SUM('Carpool Breakdown Entering'!G19,'Carpool Breakdown Entering'!G40,'Carpool Breakdown Entering'!G61,
'Carpool Breakdown Entering'!G82,'Carpool Breakdown Entering'!G103,'Carpool Breakdown Entering'!G124,
'Carpool Breakdown Entering'!G145,'Carpool Breakdown Entering'!G166, 'Carpool Breakdown Entering'!G187,'Carpool Breakdown Entering'!G208,
'Carpool Breakdown Entering'!G229,'Carpool Breakdown Entering'!G250,'Carpool Breakdown Entering'!G271,
'Carpool Breakdown Entering'!G292,'Carpool Breakdown Entering'!G313)</f>
        <v>0</v>
      </c>
      <c r="H15" s="14">
        <f>SUM('Carpool Breakdown Entering'!H19,'Carpool Breakdown Entering'!H40,'Carpool Breakdown Entering'!H61,
'Carpool Breakdown Entering'!H82,'Carpool Breakdown Entering'!H103,'Carpool Breakdown Entering'!H124,
'Carpool Breakdown Entering'!H145,'Carpool Breakdown Entering'!H166, 'Carpool Breakdown Entering'!H187,'Carpool Breakdown Entering'!H208,
'Carpool Breakdown Entering'!H229,'Carpool Breakdown Entering'!H250,'Carpool Breakdown Entering'!H271,
'Carpool Breakdown Entering'!H292,'Carpool Breakdown Entering'!H313)</f>
        <v>0</v>
      </c>
      <c r="I15" s="14">
        <f>SUM('Carpool Breakdown Entering'!I19,'Carpool Breakdown Entering'!I40,'Carpool Breakdown Entering'!I61,
'Carpool Breakdown Entering'!I82,'Carpool Breakdown Entering'!I103,'Carpool Breakdown Entering'!I124,
'Carpool Breakdown Entering'!I145,'Carpool Breakdown Entering'!I166, 'Carpool Breakdown Entering'!I187,'Carpool Breakdown Entering'!I208,
'Carpool Breakdown Entering'!I229,'Carpool Breakdown Entering'!I250,'Carpool Breakdown Entering'!I271,
'Carpool Breakdown Entering'!I292,'Carpool Breakdown Entering'!I313)</f>
        <v>0</v>
      </c>
      <c r="J15" s="14">
        <f>SUM('Carpool Breakdown Entering'!J19,'Carpool Breakdown Entering'!J40,'Carpool Breakdown Entering'!J61,
'Carpool Breakdown Entering'!J82,'Carpool Breakdown Entering'!J103,'Carpool Breakdown Entering'!J124,
'Carpool Breakdown Entering'!J145,'Carpool Breakdown Entering'!J166, 'Carpool Breakdown Entering'!J187,'Carpool Breakdown Entering'!J208,
'Carpool Breakdown Entering'!J229,'Carpool Breakdown Entering'!J250,'Carpool Breakdown Entering'!J271,
'Carpool Breakdown Entering'!J292,'Carpool Breakdown Entering'!J313)</f>
        <v>0</v>
      </c>
      <c r="K15" s="14">
        <f>SUM('Carpool Breakdown Entering'!K19,'Carpool Breakdown Entering'!K40,'Carpool Breakdown Entering'!K61,
'Carpool Breakdown Entering'!K82,'Carpool Breakdown Entering'!K103,'Carpool Breakdown Entering'!K124,
'Carpool Breakdown Entering'!K145,'Carpool Breakdown Entering'!K166, 'Carpool Breakdown Entering'!K187,'Carpool Breakdown Entering'!K208,
'Carpool Breakdown Entering'!K229,'Carpool Breakdown Entering'!K250,'Carpool Breakdown Entering'!K271,
'Carpool Breakdown Entering'!K292,'Carpool Breakdown Entering'!K313)</f>
        <v>0</v>
      </c>
      <c r="L15" s="14">
        <f>SUM('Carpool Breakdown Entering'!L19,'Carpool Breakdown Entering'!L40,'Carpool Breakdown Entering'!L61,
'Carpool Breakdown Entering'!L82,'Carpool Breakdown Entering'!L103,'Carpool Breakdown Entering'!L124,
'Carpool Breakdown Entering'!L145,'Carpool Breakdown Entering'!L166, 'Carpool Breakdown Entering'!L187,'Carpool Breakdown Entering'!L208,
'Carpool Breakdown Entering'!L229,'Carpool Breakdown Entering'!L250,'Carpool Breakdown Entering'!L271,
'Carpool Breakdown Entering'!L292,'Carpool Breakdown Entering'!L313)</f>
        <v>0</v>
      </c>
      <c r="M15" s="14">
        <f>SUM('Carpool Breakdown Entering'!M19,'Carpool Breakdown Entering'!M40,'Carpool Breakdown Entering'!M61,
'Carpool Breakdown Entering'!M82,'Carpool Breakdown Entering'!M103,'Carpool Breakdown Entering'!M124,
'Carpool Breakdown Entering'!M145,'Carpool Breakdown Entering'!M166, 'Carpool Breakdown Entering'!M187,'Carpool Breakdown Entering'!M208,
'Carpool Breakdown Entering'!M229,'Carpool Breakdown Entering'!M250,'Carpool Breakdown Entering'!M271,
'Carpool Breakdown Entering'!M292,'Carpool Breakdown Entering'!M313)</f>
        <v>0</v>
      </c>
      <c r="N15" s="14">
        <f>SUM('Carpool Breakdown Entering'!N19,'Carpool Breakdown Entering'!N40,'Carpool Breakdown Entering'!N61,
'Carpool Breakdown Entering'!N82,'Carpool Breakdown Entering'!N103,'Carpool Breakdown Entering'!N124,
'Carpool Breakdown Entering'!N145,'Carpool Breakdown Entering'!N166, 'Carpool Breakdown Entering'!N187,'Carpool Breakdown Entering'!N208,
'Carpool Breakdown Entering'!N229,'Carpool Breakdown Entering'!N250,'Carpool Breakdown Entering'!N271,
'Carpool Breakdown Entering'!N292,'Carpool Breakdown Entering'!N313)</f>
        <v>1</v>
      </c>
      <c r="O15" s="14">
        <f>SUM('Carpool Breakdown Entering'!O19,'Carpool Breakdown Entering'!O40,'Carpool Breakdown Entering'!O61,
'Carpool Breakdown Entering'!O82,'Carpool Breakdown Entering'!O103,'Carpool Breakdown Entering'!O124,
'Carpool Breakdown Entering'!O145,'Carpool Breakdown Entering'!O166, 'Carpool Breakdown Entering'!O187,'Carpool Breakdown Entering'!O208,
'Carpool Breakdown Entering'!O229,'Carpool Breakdown Entering'!O250,'Carpool Breakdown Entering'!O271,
'Carpool Breakdown Entering'!O292,'Carpool Breakdown Entering'!O313)</f>
        <v>0</v>
      </c>
      <c r="P15" s="14">
        <f>SUM('Carpool Breakdown Entering'!P19,'Carpool Breakdown Entering'!P40,'Carpool Breakdown Entering'!P61,
'Carpool Breakdown Entering'!P82,'Carpool Breakdown Entering'!P103,'Carpool Breakdown Entering'!P124,
'Carpool Breakdown Entering'!P145,'Carpool Breakdown Entering'!P166, 'Carpool Breakdown Entering'!P187,'Carpool Breakdown Entering'!P208,
'Carpool Breakdown Entering'!P229,'Carpool Breakdown Entering'!P250,'Carpool Breakdown Entering'!P271,
'Carpool Breakdown Entering'!P292,'Carpool Breakdown Entering'!P313)</f>
        <v>0</v>
      </c>
      <c r="Q15" s="14">
        <f>SUM('Carpool Breakdown Entering'!Q19,'Carpool Breakdown Entering'!Q40,'Carpool Breakdown Entering'!Q61,
'Carpool Breakdown Entering'!Q82,'Carpool Breakdown Entering'!Q103,'Carpool Breakdown Entering'!Q124,
'Carpool Breakdown Entering'!Q145,'Carpool Breakdown Entering'!Q166, 'Carpool Breakdown Entering'!Q187,'Carpool Breakdown Entering'!Q208,
'Carpool Breakdown Entering'!Q229,'Carpool Breakdown Entering'!Q250,'Carpool Breakdown Entering'!Q271,
'Carpool Breakdown Entering'!Q292,'Carpool Breakdown Entering'!Q313)</f>
        <v>0</v>
      </c>
      <c r="R15" s="14">
        <f>SUM('Carpool Breakdown Entering'!R19,'Carpool Breakdown Entering'!R40,'Carpool Breakdown Entering'!R61,
'Carpool Breakdown Entering'!R82,'Carpool Breakdown Entering'!R103,'Carpool Breakdown Entering'!R124,
'Carpool Breakdown Entering'!R145,'Carpool Breakdown Entering'!R166, 'Carpool Breakdown Entering'!R187,'Carpool Breakdown Entering'!R208,
'Carpool Breakdown Entering'!R229,'Carpool Breakdown Entering'!R250,'Carpool Breakdown Entering'!R271,
'Carpool Breakdown Entering'!R292,'Carpool Breakdown Entering'!R313)</f>
        <v>0</v>
      </c>
      <c r="S15" s="75">
        <f t="shared" si="0"/>
        <v>5</v>
      </c>
      <c r="T15" s="293"/>
      <c r="U15" s="293"/>
      <c r="V15" s="293"/>
      <c r="W15" s="293"/>
      <c r="X15" s="293"/>
      <c r="Y15" s="293"/>
      <c r="Z15" s="293"/>
    </row>
    <row r="16" spans="1:26" ht="12" customHeight="1">
      <c r="A16" s="352"/>
      <c r="B16" s="86" t="s">
        <v>40</v>
      </c>
      <c r="C16" s="87">
        <f>SUM('Carpool Breakdown Entering'!C24,'Carpool Breakdown Entering'!C45,'Carpool Breakdown Entering'!C66,
'Carpool Breakdown Entering'!C87,'Carpool Breakdown Entering'!C108,'Carpool Breakdown Entering'!C129,
'Carpool Breakdown Entering'!C150,'Carpool Breakdown Entering'!C171, 'Carpool Breakdown Entering'!C192,'Carpool Breakdown Entering'!C213,
'Carpool Breakdown Entering'!C234,'Carpool Breakdown Entering'!C255,'Carpool Breakdown Entering'!C276,
'Carpool Breakdown Entering'!C297,'Carpool Breakdown Entering'!C318)</f>
        <v>0</v>
      </c>
      <c r="D16" s="14">
        <f>SUM('Carpool Breakdown Entering'!D24,'Carpool Breakdown Entering'!D45,'Carpool Breakdown Entering'!D66,
'Carpool Breakdown Entering'!D87,'Carpool Breakdown Entering'!D108,'Carpool Breakdown Entering'!D129,
'Carpool Breakdown Entering'!D150,'Carpool Breakdown Entering'!D171, 'Carpool Breakdown Entering'!D192,'Carpool Breakdown Entering'!D213,
'Carpool Breakdown Entering'!D234,'Carpool Breakdown Entering'!D255,'Carpool Breakdown Entering'!D276,
'Carpool Breakdown Entering'!D297,'Carpool Breakdown Entering'!D318)</f>
        <v>0</v>
      </c>
      <c r="E16" s="14">
        <f>SUM('Carpool Breakdown Entering'!E24,'Carpool Breakdown Entering'!E45,'Carpool Breakdown Entering'!E66,
'Carpool Breakdown Entering'!E87,'Carpool Breakdown Entering'!E108,'Carpool Breakdown Entering'!E129,
'Carpool Breakdown Entering'!E150,'Carpool Breakdown Entering'!E171, 'Carpool Breakdown Entering'!E192,'Carpool Breakdown Entering'!E213,
'Carpool Breakdown Entering'!E234,'Carpool Breakdown Entering'!E255,'Carpool Breakdown Entering'!E276,
'Carpool Breakdown Entering'!E297,'Carpool Breakdown Entering'!E318)</f>
        <v>0</v>
      </c>
      <c r="F16" s="14">
        <f>SUM('Carpool Breakdown Entering'!F24,'Carpool Breakdown Entering'!F45,'Carpool Breakdown Entering'!F66,
'Carpool Breakdown Entering'!F87,'Carpool Breakdown Entering'!F108,'Carpool Breakdown Entering'!F129,
'Carpool Breakdown Entering'!F150,'Carpool Breakdown Entering'!F171, 'Carpool Breakdown Entering'!F192,'Carpool Breakdown Entering'!F213,
'Carpool Breakdown Entering'!F234,'Carpool Breakdown Entering'!F255,'Carpool Breakdown Entering'!F276,
'Carpool Breakdown Entering'!F297,'Carpool Breakdown Entering'!F318)</f>
        <v>0</v>
      </c>
      <c r="G16" s="14">
        <f>SUM('Carpool Breakdown Entering'!G24,'Carpool Breakdown Entering'!G45,'Carpool Breakdown Entering'!G66,
'Carpool Breakdown Entering'!G87,'Carpool Breakdown Entering'!G108,'Carpool Breakdown Entering'!G129,
'Carpool Breakdown Entering'!G150,'Carpool Breakdown Entering'!G171, 'Carpool Breakdown Entering'!G192,'Carpool Breakdown Entering'!G213,
'Carpool Breakdown Entering'!G234,'Carpool Breakdown Entering'!G255,'Carpool Breakdown Entering'!G276,
'Carpool Breakdown Entering'!G297,'Carpool Breakdown Entering'!G318)</f>
        <v>0</v>
      </c>
      <c r="H16" s="14">
        <f>SUM('Carpool Breakdown Entering'!H24,'Carpool Breakdown Entering'!H45,'Carpool Breakdown Entering'!H66,
'Carpool Breakdown Entering'!H87,'Carpool Breakdown Entering'!H108,'Carpool Breakdown Entering'!H129,
'Carpool Breakdown Entering'!H150,'Carpool Breakdown Entering'!H171, 'Carpool Breakdown Entering'!H192,'Carpool Breakdown Entering'!H213,
'Carpool Breakdown Entering'!H234,'Carpool Breakdown Entering'!H255,'Carpool Breakdown Entering'!H276,
'Carpool Breakdown Entering'!H297,'Carpool Breakdown Entering'!H318)</f>
        <v>0</v>
      </c>
      <c r="I16" s="14">
        <f>SUM('Carpool Breakdown Entering'!I24,'Carpool Breakdown Entering'!I45,'Carpool Breakdown Entering'!I66,
'Carpool Breakdown Entering'!I87,'Carpool Breakdown Entering'!I108,'Carpool Breakdown Entering'!I129,
'Carpool Breakdown Entering'!I150,'Carpool Breakdown Entering'!I171, 'Carpool Breakdown Entering'!I192,'Carpool Breakdown Entering'!I213,
'Carpool Breakdown Entering'!I234,'Carpool Breakdown Entering'!I255,'Carpool Breakdown Entering'!I276,
'Carpool Breakdown Entering'!I297,'Carpool Breakdown Entering'!I318)</f>
        <v>0</v>
      </c>
      <c r="J16" s="14">
        <f>SUM('Carpool Breakdown Entering'!J24,'Carpool Breakdown Entering'!J45,'Carpool Breakdown Entering'!J66,
'Carpool Breakdown Entering'!J87,'Carpool Breakdown Entering'!J108,'Carpool Breakdown Entering'!J129,
'Carpool Breakdown Entering'!J150,'Carpool Breakdown Entering'!J171, 'Carpool Breakdown Entering'!J192,'Carpool Breakdown Entering'!J213,
'Carpool Breakdown Entering'!J234,'Carpool Breakdown Entering'!J255,'Carpool Breakdown Entering'!J276,
'Carpool Breakdown Entering'!J297,'Carpool Breakdown Entering'!J318)</f>
        <v>0</v>
      </c>
      <c r="K16" s="14">
        <f>SUM('Carpool Breakdown Entering'!K24,'Carpool Breakdown Entering'!K45,'Carpool Breakdown Entering'!K66,
'Carpool Breakdown Entering'!K87,'Carpool Breakdown Entering'!K108,'Carpool Breakdown Entering'!K129,
'Carpool Breakdown Entering'!K150,'Carpool Breakdown Entering'!K171, 'Carpool Breakdown Entering'!K192,'Carpool Breakdown Entering'!K213,
'Carpool Breakdown Entering'!K234,'Carpool Breakdown Entering'!K255,'Carpool Breakdown Entering'!K276,
'Carpool Breakdown Entering'!K297,'Carpool Breakdown Entering'!K318)</f>
        <v>0</v>
      </c>
      <c r="L16" s="14">
        <f>SUM('Carpool Breakdown Entering'!L24,'Carpool Breakdown Entering'!L45,'Carpool Breakdown Entering'!L66,
'Carpool Breakdown Entering'!L87,'Carpool Breakdown Entering'!L108,'Carpool Breakdown Entering'!L129,
'Carpool Breakdown Entering'!L150,'Carpool Breakdown Entering'!L171, 'Carpool Breakdown Entering'!L192,'Carpool Breakdown Entering'!L213,
'Carpool Breakdown Entering'!L234,'Carpool Breakdown Entering'!L255,'Carpool Breakdown Entering'!L276,
'Carpool Breakdown Entering'!L297,'Carpool Breakdown Entering'!L318)</f>
        <v>0</v>
      </c>
      <c r="M16" s="14">
        <f>SUM('Carpool Breakdown Entering'!M24,'Carpool Breakdown Entering'!M45,'Carpool Breakdown Entering'!M66,
'Carpool Breakdown Entering'!M87,'Carpool Breakdown Entering'!M108,'Carpool Breakdown Entering'!M129,
'Carpool Breakdown Entering'!M150,'Carpool Breakdown Entering'!M171, 'Carpool Breakdown Entering'!M192,'Carpool Breakdown Entering'!M213,
'Carpool Breakdown Entering'!M234,'Carpool Breakdown Entering'!M255,'Carpool Breakdown Entering'!M276,
'Carpool Breakdown Entering'!M297,'Carpool Breakdown Entering'!M318)</f>
        <v>0</v>
      </c>
      <c r="N16" s="14">
        <f>SUM('Carpool Breakdown Entering'!N24,'Carpool Breakdown Entering'!N45,'Carpool Breakdown Entering'!N66,
'Carpool Breakdown Entering'!N87,'Carpool Breakdown Entering'!N108,'Carpool Breakdown Entering'!N129,
'Carpool Breakdown Entering'!N150,'Carpool Breakdown Entering'!N171, 'Carpool Breakdown Entering'!N192,'Carpool Breakdown Entering'!N213,
'Carpool Breakdown Entering'!N234,'Carpool Breakdown Entering'!N255,'Carpool Breakdown Entering'!N276,
'Carpool Breakdown Entering'!N297,'Carpool Breakdown Entering'!N318)</f>
        <v>0</v>
      </c>
      <c r="O16" s="14">
        <f>SUM('Carpool Breakdown Entering'!O24,'Carpool Breakdown Entering'!O45,'Carpool Breakdown Entering'!O66,
'Carpool Breakdown Entering'!O87,'Carpool Breakdown Entering'!O108,'Carpool Breakdown Entering'!O129,
'Carpool Breakdown Entering'!O150,'Carpool Breakdown Entering'!O171, 'Carpool Breakdown Entering'!O192,'Carpool Breakdown Entering'!O213,
'Carpool Breakdown Entering'!O234,'Carpool Breakdown Entering'!O255,'Carpool Breakdown Entering'!O276,
'Carpool Breakdown Entering'!O297,'Carpool Breakdown Entering'!O318)</f>
        <v>0</v>
      </c>
      <c r="P16" s="14">
        <f>SUM('Carpool Breakdown Entering'!P24,'Carpool Breakdown Entering'!P45,'Carpool Breakdown Entering'!P66,
'Carpool Breakdown Entering'!P87,'Carpool Breakdown Entering'!P108,'Carpool Breakdown Entering'!P129,
'Carpool Breakdown Entering'!P150,'Carpool Breakdown Entering'!P171, 'Carpool Breakdown Entering'!P192,'Carpool Breakdown Entering'!P213,
'Carpool Breakdown Entering'!P234,'Carpool Breakdown Entering'!P255,'Carpool Breakdown Entering'!P276,
'Carpool Breakdown Entering'!P297,'Carpool Breakdown Entering'!P318)</f>
        <v>0</v>
      </c>
      <c r="Q16" s="14">
        <f>SUM('Carpool Breakdown Entering'!Q24,'Carpool Breakdown Entering'!Q45,'Carpool Breakdown Entering'!Q66,
'Carpool Breakdown Entering'!Q87,'Carpool Breakdown Entering'!Q108,'Carpool Breakdown Entering'!Q129,
'Carpool Breakdown Entering'!Q150,'Carpool Breakdown Entering'!Q171, 'Carpool Breakdown Entering'!Q192,'Carpool Breakdown Entering'!Q213,
'Carpool Breakdown Entering'!Q234,'Carpool Breakdown Entering'!Q255,'Carpool Breakdown Entering'!Q276,
'Carpool Breakdown Entering'!Q297,'Carpool Breakdown Entering'!Q318)</f>
        <v>0</v>
      </c>
      <c r="R16" s="14">
        <f>SUM('Carpool Breakdown Entering'!R24,'Carpool Breakdown Entering'!R45,'Carpool Breakdown Entering'!R66,
'Carpool Breakdown Entering'!R87,'Carpool Breakdown Entering'!R108,'Carpool Breakdown Entering'!R129,
'Carpool Breakdown Entering'!R150,'Carpool Breakdown Entering'!R171, 'Carpool Breakdown Entering'!R192,'Carpool Breakdown Entering'!R213,
'Carpool Breakdown Entering'!R234,'Carpool Breakdown Entering'!R255,'Carpool Breakdown Entering'!R276,
'Carpool Breakdown Entering'!R297,'Carpool Breakdown Entering'!R318)</f>
        <v>0</v>
      </c>
      <c r="S16" s="75">
        <f t="shared" si="0"/>
        <v>0</v>
      </c>
      <c r="T16" s="293"/>
      <c r="U16" s="293"/>
      <c r="V16" s="293"/>
      <c r="W16" s="293"/>
      <c r="X16" s="293"/>
      <c r="Y16" s="293"/>
      <c r="Z16" s="293"/>
    </row>
    <row r="17" spans="1:26" ht="12" customHeight="1">
      <c r="A17" s="352"/>
      <c r="B17" s="65" t="s">
        <v>14</v>
      </c>
      <c r="C17" s="85">
        <f>SUM('Carpool Breakdown Entering'!C20,'Carpool Breakdown Entering'!C41,'Carpool Breakdown Entering'!C62,
'Carpool Breakdown Entering'!C83,'Carpool Breakdown Entering'!C104,'Carpool Breakdown Entering'!C125,
'Carpool Breakdown Entering'!C146,'Carpool Breakdown Entering'!C167, 'Carpool Breakdown Entering'!C188,'Carpool Breakdown Entering'!C209,
'Carpool Breakdown Entering'!C230,'Carpool Breakdown Entering'!C251,'Carpool Breakdown Entering'!C272,
'Carpool Breakdown Entering'!C293,'Carpool Breakdown Entering'!C314)</f>
        <v>0</v>
      </c>
      <c r="D17" s="293">
        <f>SUM('Carpool Breakdown Entering'!D20,'Carpool Breakdown Entering'!D41,'Carpool Breakdown Entering'!D62,
'Carpool Breakdown Entering'!D83,'Carpool Breakdown Entering'!D104,'Carpool Breakdown Entering'!D125,
'Carpool Breakdown Entering'!D146,'Carpool Breakdown Entering'!D167, 'Carpool Breakdown Entering'!D188,'Carpool Breakdown Entering'!D209,
'Carpool Breakdown Entering'!D230,'Carpool Breakdown Entering'!D251,'Carpool Breakdown Entering'!D272,
'Carpool Breakdown Entering'!D293,'Carpool Breakdown Entering'!D314)</f>
        <v>5</v>
      </c>
      <c r="E17" s="293">
        <f>SUM('Carpool Breakdown Entering'!E20,'Carpool Breakdown Entering'!E41,'Carpool Breakdown Entering'!E62,
'Carpool Breakdown Entering'!E83,'Carpool Breakdown Entering'!E104,'Carpool Breakdown Entering'!E125,
'Carpool Breakdown Entering'!E146,'Carpool Breakdown Entering'!E167, 'Carpool Breakdown Entering'!E188,'Carpool Breakdown Entering'!E209,
'Carpool Breakdown Entering'!E230,'Carpool Breakdown Entering'!E251,'Carpool Breakdown Entering'!E272,
'Carpool Breakdown Entering'!E293,'Carpool Breakdown Entering'!E314)</f>
        <v>8</v>
      </c>
      <c r="F17" s="293">
        <f>SUM('Carpool Breakdown Entering'!F20,'Carpool Breakdown Entering'!F41,'Carpool Breakdown Entering'!F62,
'Carpool Breakdown Entering'!F83,'Carpool Breakdown Entering'!F104,'Carpool Breakdown Entering'!F125,
'Carpool Breakdown Entering'!F146,'Carpool Breakdown Entering'!F167, 'Carpool Breakdown Entering'!F188,'Carpool Breakdown Entering'!F209,
'Carpool Breakdown Entering'!F230,'Carpool Breakdown Entering'!F251,'Carpool Breakdown Entering'!F272,
'Carpool Breakdown Entering'!F293,'Carpool Breakdown Entering'!F314)</f>
        <v>2</v>
      </c>
      <c r="G17" s="293">
        <f>SUM('Carpool Breakdown Entering'!G20,'Carpool Breakdown Entering'!G41,'Carpool Breakdown Entering'!G62,
'Carpool Breakdown Entering'!G83,'Carpool Breakdown Entering'!G104,'Carpool Breakdown Entering'!G125,
'Carpool Breakdown Entering'!G146,'Carpool Breakdown Entering'!G167, 'Carpool Breakdown Entering'!G188,'Carpool Breakdown Entering'!G209,
'Carpool Breakdown Entering'!G230,'Carpool Breakdown Entering'!G251,'Carpool Breakdown Entering'!G272,
'Carpool Breakdown Entering'!G293,'Carpool Breakdown Entering'!G314)</f>
        <v>2</v>
      </c>
      <c r="H17" s="293">
        <f>SUM('Carpool Breakdown Entering'!H20,'Carpool Breakdown Entering'!H41,'Carpool Breakdown Entering'!H62,
'Carpool Breakdown Entering'!H83,'Carpool Breakdown Entering'!H104,'Carpool Breakdown Entering'!H125,
'Carpool Breakdown Entering'!H146,'Carpool Breakdown Entering'!H167, 'Carpool Breakdown Entering'!H188,'Carpool Breakdown Entering'!H209,
'Carpool Breakdown Entering'!H230,'Carpool Breakdown Entering'!H251,'Carpool Breakdown Entering'!H272,
'Carpool Breakdown Entering'!H293,'Carpool Breakdown Entering'!H314)</f>
        <v>10</v>
      </c>
      <c r="I17" s="293">
        <f>SUM('Carpool Breakdown Entering'!I20,'Carpool Breakdown Entering'!I41,'Carpool Breakdown Entering'!I62,
'Carpool Breakdown Entering'!I83,'Carpool Breakdown Entering'!I104,'Carpool Breakdown Entering'!I125,
'Carpool Breakdown Entering'!I146,'Carpool Breakdown Entering'!I167, 'Carpool Breakdown Entering'!I188,'Carpool Breakdown Entering'!I209,
'Carpool Breakdown Entering'!I230,'Carpool Breakdown Entering'!I251,'Carpool Breakdown Entering'!I272,
'Carpool Breakdown Entering'!I293,'Carpool Breakdown Entering'!I314)</f>
        <v>8</v>
      </c>
      <c r="J17" s="293">
        <f>SUM('Carpool Breakdown Entering'!J20,'Carpool Breakdown Entering'!J41,'Carpool Breakdown Entering'!J62,
'Carpool Breakdown Entering'!J83,'Carpool Breakdown Entering'!J104,'Carpool Breakdown Entering'!J125,
'Carpool Breakdown Entering'!J146,'Carpool Breakdown Entering'!J167, 'Carpool Breakdown Entering'!J188,'Carpool Breakdown Entering'!J209,
'Carpool Breakdown Entering'!J230,'Carpool Breakdown Entering'!J251,'Carpool Breakdown Entering'!J272,
'Carpool Breakdown Entering'!J293,'Carpool Breakdown Entering'!J314)</f>
        <v>7</v>
      </c>
      <c r="K17" s="293">
        <f>SUM('Carpool Breakdown Entering'!K20,'Carpool Breakdown Entering'!K41,'Carpool Breakdown Entering'!K62,
'Carpool Breakdown Entering'!K83,'Carpool Breakdown Entering'!K104,'Carpool Breakdown Entering'!K125,
'Carpool Breakdown Entering'!K146,'Carpool Breakdown Entering'!K167, 'Carpool Breakdown Entering'!K188,'Carpool Breakdown Entering'!K209,
'Carpool Breakdown Entering'!K230,'Carpool Breakdown Entering'!K251,'Carpool Breakdown Entering'!K272,
'Carpool Breakdown Entering'!K293,'Carpool Breakdown Entering'!K314)</f>
        <v>6</v>
      </c>
      <c r="L17" s="293">
        <f>SUM('Carpool Breakdown Entering'!L20,'Carpool Breakdown Entering'!L41,'Carpool Breakdown Entering'!L62,
'Carpool Breakdown Entering'!L83,'Carpool Breakdown Entering'!L104,'Carpool Breakdown Entering'!L125,
'Carpool Breakdown Entering'!L146,'Carpool Breakdown Entering'!L167, 'Carpool Breakdown Entering'!L188,'Carpool Breakdown Entering'!L209,
'Carpool Breakdown Entering'!L230,'Carpool Breakdown Entering'!L251,'Carpool Breakdown Entering'!L272,
'Carpool Breakdown Entering'!L293,'Carpool Breakdown Entering'!L314)</f>
        <v>5</v>
      </c>
      <c r="M17" s="293">
        <f>SUM('Carpool Breakdown Entering'!M20,'Carpool Breakdown Entering'!M41,'Carpool Breakdown Entering'!M62,
'Carpool Breakdown Entering'!M83,'Carpool Breakdown Entering'!M104,'Carpool Breakdown Entering'!M125,
'Carpool Breakdown Entering'!M146,'Carpool Breakdown Entering'!M167, 'Carpool Breakdown Entering'!M188,'Carpool Breakdown Entering'!M209,
'Carpool Breakdown Entering'!M230,'Carpool Breakdown Entering'!M251,'Carpool Breakdown Entering'!M272,
'Carpool Breakdown Entering'!M293,'Carpool Breakdown Entering'!M314)</f>
        <v>4</v>
      </c>
      <c r="N17" s="293">
        <f>SUM('Carpool Breakdown Entering'!N20,'Carpool Breakdown Entering'!N41,'Carpool Breakdown Entering'!N62,
'Carpool Breakdown Entering'!N83,'Carpool Breakdown Entering'!N104,'Carpool Breakdown Entering'!N125,
'Carpool Breakdown Entering'!N146,'Carpool Breakdown Entering'!N167, 'Carpool Breakdown Entering'!N188,'Carpool Breakdown Entering'!N209,
'Carpool Breakdown Entering'!N230,'Carpool Breakdown Entering'!N251,'Carpool Breakdown Entering'!N272,
'Carpool Breakdown Entering'!N293,'Carpool Breakdown Entering'!N314)</f>
        <v>2</v>
      </c>
      <c r="O17" s="293">
        <f>SUM('Carpool Breakdown Entering'!O20,'Carpool Breakdown Entering'!O41,'Carpool Breakdown Entering'!O62,
'Carpool Breakdown Entering'!O83,'Carpool Breakdown Entering'!O104,'Carpool Breakdown Entering'!O125,
'Carpool Breakdown Entering'!O146,'Carpool Breakdown Entering'!O167, 'Carpool Breakdown Entering'!O188,'Carpool Breakdown Entering'!O209,
'Carpool Breakdown Entering'!O230,'Carpool Breakdown Entering'!O251,'Carpool Breakdown Entering'!O272,
'Carpool Breakdown Entering'!O293,'Carpool Breakdown Entering'!O314)</f>
        <v>2</v>
      </c>
      <c r="P17" s="293">
        <f>SUM('Carpool Breakdown Entering'!P20,'Carpool Breakdown Entering'!P41,'Carpool Breakdown Entering'!P62,
'Carpool Breakdown Entering'!P83,'Carpool Breakdown Entering'!P104,'Carpool Breakdown Entering'!P125,
'Carpool Breakdown Entering'!P146,'Carpool Breakdown Entering'!P167, 'Carpool Breakdown Entering'!P188,'Carpool Breakdown Entering'!P209,
'Carpool Breakdown Entering'!P230,'Carpool Breakdown Entering'!P251,'Carpool Breakdown Entering'!P272,
'Carpool Breakdown Entering'!P293,'Carpool Breakdown Entering'!P314)</f>
        <v>1</v>
      </c>
      <c r="Q17" s="293">
        <f>SUM('Carpool Breakdown Entering'!Q20,'Carpool Breakdown Entering'!Q41,'Carpool Breakdown Entering'!Q62,
'Carpool Breakdown Entering'!Q83,'Carpool Breakdown Entering'!Q104,'Carpool Breakdown Entering'!Q125,
'Carpool Breakdown Entering'!Q146,'Carpool Breakdown Entering'!Q167, 'Carpool Breakdown Entering'!Q188,'Carpool Breakdown Entering'!Q209,
'Carpool Breakdown Entering'!Q230,'Carpool Breakdown Entering'!Q251,'Carpool Breakdown Entering'!Q272,
'Carpool Breakdown Entering'!Q293,'Carpool Breakdown Entering'!Q314)</f>
        <v>0</v>
      </c>
      <c r="R17" s="293">
        <f>SUM('Carpool Breakdown Entering'!R20,'Carpool Breakdown Entering'!R41,'Carpool Breakdown Entering'!R62,
'Carpool Breakdown Entering'!R83,'Carpool Breakdown Entering'!R104,'Carpool Breakdown Entering'!R125,
'Carpool Breakdown Entering'!R146,'Carpool Breakdown Entering'!R167, 'Carpool Breakdown Entering'!R188,'Carpool Breakdown Entering'!R209,
'Carpool Breakdown Entering'!R230,'Carpool Breakdown Entering'!R251,'Carpool Breakdown Entering'!R272,
'Carpool Breakdown Entering'!R293,'Carpool Breakdown Entering'!R314)</f>
        <v>1</v>
      </c>
      <c r="S17" s="73">
        <f t="shared" si="0"/>
        <v>63</v>
      </c>
      <c r="T17" s="293"/>
      <c r="U17" s="293"/>
      <c r="V17" s="293"/>
      <c r="W17" s="293"/>
      <c r="X17" s="293"/>
      <c r="Y17" s="293"/>
      <c r="Z17" s="293"/>
    </row>
    <row r="18" spans="1:26" ht="12" customHeight="1">
      <c r="A18" s="352"/>
      <c r="B18" s="65" t="s">
        <v>41</v>
      </c>
      <c r="C18" s="85">
        <f>SUM('Carpool Breakdown Entering'!C25,'Carpool Breakdown Entering'!C46,'Carpool Breakdown Entering'!C67,
'Carpool Breakdown Entering'!C88,'Carpool Breakdown Entering'!C109,'Carpool Breakdown Entering'!C130,
'Carpool Breakdown Entering'!C151,'Carpool Breakdown Entering'!C172, 'Carpool Breakdown Entering'!C193,'Carpool Breakdown Entering'!C214,
'Carpool Breakdown Entering'!C235,'Carpool Breakdown Entering'!C256,'Carpool Breakdown Entering'!C277,
'Carpool Breakdown Entering'!C298,'Carpool Breakdown Entering'!C319)</f>
        <v>0</v>
      </c>
      <c r="D18" s="293">
        <f>SUM('Carpool Breakdown Entering'!D25,'Carpool Breakdown Entering'!D46,'Carpool Breakdown Entering'!D67,
'Carpool Breakdown Entering'!D88,'Carpool Breakdown Entering'!D109,'Carpool Breakdown Entering'!D130,
'Carpool Breakdown Entering'!D151,'Carpool Breakdown Entering'!D172, 'Carpool Breakdown Entering'!D193,'Carpool Breakdown Entering'!D214,
'Carpool Breakdown Entering'!D235,'Carpool Breakdown Entering'!D256,'Carpool Breakdown Entering'!D277,
'Carpool Breakdown Entering'!D298,'Carpool Breakdown Entering'!D319)</f>
        <v>6</v>
      </c>
      <c r="E18" s="293">
        <f>SUM('Carpool Breakdown Entering'!E25,'Carpool Breakdown Entering'!E46,'Carpool Breakdown Entering'!E67,
'Carpool Breakdown Entering'!E88,'Carpool Breakdown Entering'!E109,'Carpool Breakdown Entering'!E130,
'Carpool Breakdown Entering'!E151,'Carpool Breakdown Entering'!E172, 'Carpool Breakdown Entering'!E193,'Carpool Breakdown Entering'!E214,
'Carpool Breakdown Entering'!E235,'Carpool Breakdown Entering'!E256,'Carpool Breakdown Entering'!E277,
'Carpool Breakdown Entering'!E298,'Carpool Breakdown Entering'!E319)</f>
        <v>14</v>
      </c>
      <c r="F18" s="293">
        <f>SUM('Carpool Breakdown Entering'!F25,'Carpool Breakdown Entering'!F46,'Carpool Breakdown Entering'!F67,
'Carpool Breakdown Entering'!F88,'Carpool Breakdown Entering'!F109,'Carpool Breakdown Entering'!F130,
'Carpool Breakdown Entering'!F151,'Carpool Breakdown Entering'!F172, 'Carpool Breakdown Entering'!F193,'Carpool Breakdown Entering'!F214,
'Carpool Breakdown Entering'!F235,'Carpool Breakdown Entering'!F256,'Carpool Breakdown Entering'!F277,
'Carpool Breakdown Entering'!F298,'Carpool Breakdown Entering'!F319)</f>
        <v>4</v>
      </c>
      <c r="G18" s="293">
        <f>SUM('Carpool Breakdown Entering'!G25,'Carpool Breakdown Entering'!G46,'Carpool Breakdown Entering'!G67,
'Carpool Breakdown Entering'!G88,'Carpool Breakdown Entering'!G109,'Carpool Breakdown Entering'!G130,
'Carpool Breakdown Entering'!G151,'Carpool Breakdown Entering'!G172, 'Carpool Breakdown Entering'!G193,'Carpool Breakdown Entering'!G214,
'Carpool Breakdown Entering'!G235,'Carpool Breakdown Entering'!G256,'Carpool Breakdown Entering'!G277,
'Carpool Breakdown Entering'!G298,'Carpool Breakdown Entering'!G319)</f>
        <v>4</v>
      </c>
      <c r="H18" s="293">
        <f>SUM('Carpool Breakdown Entering'!H25,'Carpool Breakdown Entering'!H46,'Carpool Breakdown Entering'!H67,
'Carpool Breakdown Entering'!H88,'Carpool Breakdown Entering'!H109,'Carpool Breakdown Entering'!H130,
'Carpool Breakdown Entering'!H151,'Carpool Breakdown Entering'!H172, 'Carpool Breakdown Entering'!H193,'Carpool Breakdown Entering'!H214,
'Carpool Breakdown Entering'!H235,'Carpool Breakdown Entering'!H256,'Carpool Breakdown Entering'!H277,
'Carpool Breakdown Entering'!H298,'Carpool Breakdown Entering'!H319)</f>
        <v>20</v>
      </c>
      <c r="I18" s="293">
        <f>SUM('Carpool Breakdown Entering'!I25,'Carpool Breakdown Entering'!I46,'Carpool Breakdown Entering'!I67,
'Carpool Breakdown Entering'!I88,'Carpool Breakdown Entering'!I109,'Carpool Breakdown Entering'!I130,
'Carpool Breakdown Entering'!I151,'Carpool Breakdown Entering'!I172, 'Carpool Breakdown Entering'!I193,'Carpool Breakdown Entering'!I214,
'Carpool Breakdown Entering'!I235,'Carpool Breakdown Entering'!I256,'Carpool Breakdown Entering'!I277,
'Carpool Breakdown Entering'!I298,'Carpool Breakdown Entering'!I319)</f>
        <v>16</v>
      </c>
      <c r="J18" s="293">
        <f>SUM('Carpool Breakdown Entering'!J25,'Carpool Breakdown Entering'!J46,'Carpool Breakdown Entering'!J67,
'Carpool Breakdown Entering'!J88,'Carpool Breakdown Entering'!J109,'Carpool Breakdown Entering'!J130,
'Carpool Breakdown Entering'!J151,'Carpool Breakdown Entering'!J172, 'Carpool Breakdown Entering'!J193,'Carpool Breakdown Entering'!J214,
'Carpool Breakdown Entering'!J235,'Carpool Breakdown Entering'!J256,'Carpool Breakdown Entering'!J277,
'Carpool Breakdown Entering'!J298,'Carpool Breakdown Entering'!J319)</f>
        <v>14</v>
      </c>
      <c r="K18" s="293">
        <f>SUM('Carpool Breakdown Entering'!K25,'Carpool Breakdown Entering'!K46,'Carpool Breakdown Entering'!K67,
'Carpool Breakdown Entering'!K88,'Carpool Breakdown Entering'!K109,'Carpool Breakdown Entering'!K130,
'Carpool Breakdown Entering'!K151,'Carpool Breakdown Entering'!K172, 'Carpool Breakdown Entering'!K193,'Carpool Breakdown Entering'!K214,
'Carpool Breakdown Entering'!K235,'Carpool Breakdown Entering'!K256,'Carpool Breakdown Entering'!K277,
'Carpool Breakdown Entering'!K298,'Carpool Breakdown Entering'!K319)</f>
        <v>12</v>
      </c>
      <c r="L18" s="293">
        <f>SUM('Carpool Breakdown Entering'!L25,'Carpool Breakdown Entering'!L46,'Carpool Breakdown Entering'!L67,
'Carpool Breakdown Entering'!L88,'Carpool Breakdown Entering'!L109,'Carpool Breakdown Entering'!L130,
'Carpool Breakdown Entering'!L151,'Carpool Breakdown Entering'!L172, 'Carpool Breakdown Entering'!L193,'Carpool Breakdown Entering'!L214,
'Carpool Breakdown Entering'!L235,'Carpool Breakdown Entering'!L256,'Carpool Breakdown Entering'!L277,
'Carpool Breakdown Entering'!L298,'Carpool Breakdown Entering'!L319)</f>
        <v>10</v>
      </c>
      <c r="M18" s="293">
        <f>SUM('Carpool Breakdown Entering'!M25,'Carpool Breakdown Entering'!M46,'Carpool Breakdown Entering'!M67,
'Carpool Breakdown Entering'!M88,'Carpool Breakdown Entering'!M109,'Carpool Breakdown Entering'!M130,
'Carpool Breakdown Entering'!M151,'Carpool Breakdown Entering'!M172, 'Carpool Breakdown Entering'!M193,'Carpool Breakdown Entering'!M214,
'Carpool Breakdown Entering'!M235,'Carpool Breakdown Entering'!M256,'Carpool Breakdown Entering'!M277,
'Carpool Breakdown Entering'!M298,'Carpool Breakdown Entering'!M319)</f>
        <v>8</v>
      </c>
      <c r="N18" s="293">
        <f>SUM('Carpool Breakdown Entering'!N25,'Carpool Breakdown Entering'!N46,'Carpool Breakdown Entering'!N67,
'Carpool Breakdown Entering'!N88,'Carpool Breakdown Entering'!N109,'Carpool Breakdown Entering'!N130,
'Carpool Breakdown Entering'!N151,'Carpool Breakdown Entering'!N172, 'Carpool Breakdown Entering'!N193,'Carpool Breakdown Entering'!N214,
'Carpool Breakdown Entering'!N235,'Carpool Breakdown Entering'!N256,'Carpool Breakdown Entering'!N277,
'Carpool Breakdown Entering'!N298,'Carpool Breakdown Entering'!N319)</f>
        <v>4</v>
      </c>
      <c r="O18" s="293">
        <f>SUM('Carpool Breakdown Entering'!O25,'Carpool Breakdown Entering'!O46,'Carpool Breakdown Entering'!O67,
'Carpool Breakdown Entering'!O88,'Carpool Breakdown Entering'!O109,'Carpool Breakdown Entering'!O130,
'Carpool Breakdown Entering'!O151,'Carpool Breakdown Entering'!O172, 'Carpool Breakdown Entering'!O193,'Carpool Breakdown Entering'!O214,
'Carpool Breakdown Entering'!O235,'Carpool Breakdown Entering'!O256,'Carpool Breakdown Entering'!O277,
'Carpool Breakdown Entering'!O298,'Carpool Breakdown Entering'!O319)</f>
        <v>4</v>
      </c>
      <c r="P18" s="293">
        <f>SUM('Carpool Breakdown Entering'!P25,'Carpool Breakdown Entering'!P46,'Carpool Breakdown Entering'!P67,
'Carpool Breakdown Entering'!P88,'Carpool Breakdown Entering'!P109,'Carpool Breakdown Entering'!P130,
'Carpool Breakdown Entering'!P151,'Carpool Breakdown Entering'!P172, 'Carpool Breakdown Entering'!P193,'Carpool Breakdown Entering'!P214,
'Carpool Breakdown Entering'!P235,'Carpool Breakdown Entering'!P256,'Carpool Breakdown Entering'!P277,
'Carpool Breakdown Entering'!P298,'Carpool Breakdown Entering'!P319)</f>
        <v>2</v>
      </c>
      <c r="Q18" s="293">
        <f>SUM('Carpool Breakdown Entering'!Q25,'Carpool Breakdown Entering'!Q46,'Carpool Breakdown Entering'!Q67,
'Carpool Breakdown Entering'!Q88,'Carpool Breakdown Entering'!Q109,'Carpool Breakdown Entering'!Q130,
'Carpool Breakdown Entering'!Q151,'Carpool Breakdown Entering'!Q172, 'Carpool Breakdown Entering'!Q193,'Carpool Breakdown Entering'!Q214,
'Carpool Breakdown Entering'!Q235,'Carpool Breakdown Entering'!Q256,'Carpool Breakdown Entering'!Q277,
'Carpool Breakdown Entering'!Q298,'Carpool Breakdown Entering'!Q319)</f>
        <v>0</v>
      </c>
      <c r="R18" s="293">
        <f>SUM('Carpool Breakdown Entering'!R25,'Carpool Breakdown Entering'!R46,'Carpool Breakdown Entering'!R67,
'Carpool Breakdown Entering'!R88,'Carpool Breakdown Entering'!R109,'Carpool Breakdown Entering'!R130,
'Carpool Breakdown Entering'!R151,'Carpool Breakdown Entering'!R172, 'Carpool Breakdown Entering'!R193,'Carpool Breakdown Entering'!R214,
'Carpool Breakdown Entering'!R235,'Carpool Breakdown Entering'!R256,'Carpool Breakdown Entering'!R277,
'Carpool Breakdown Entering'!R298,'Carpool Breakdown Entering'!R319)</f>
        <v>2</v>
      </c>
      <c r="S18" s="73">
        <f t="shared" si="0"/>
        <v>120</v>
      </c>
      <c r="T18" s="293"/>
      <c r="U18" s="293"/>
      <c r="V18" s="293"/>
      <c r="W18" s="293"/>
      <c r="X18" s="293"/>
      <c r="Y18" s="293"/>
      <c r="Z18" s="293"/>
    </row>
    <row r="19" spans="1:26" ht="12" customHeight="1">
      <c r="A19" s="352"/>
      <c r="B19" s="8" t="s">
        <v>8</v>
      </c>
      <c r="C19" s="91">
        <f t="shared" ref="C19:R19" si="1">SUM(C7,C9,C13,C11,C15,C17)</f>
        <v>128</v>
      </c>
      <c r="D19" s="92">
        <f t="shared" si="1"/>
        <v>138</v>
      </c>
      <c r="E19" s="92">
        <f t="shared" si="1"/>
        <v>133</v>
      </c>
      <c r="F19" s="92">
        <f t="shared" si="1"/>
        <v>187</v>
      </c>
      <c r="G19" s="92">
        <f t="shared" si="1"/>
        <v>145</v>
      </c>
      <c r="H19" s="92">
        <f t="shared" si="1"/>
        <v>138</v>
      </c>
      <c r="I19" s="92">
        <f t="shared" si="1"/>
        <v>188</v>
      </c>
      <c r="J19" s="92">
        <f t="shared" si="1"/>
        <v>186</v>
      </c>
      <c r="K19" s="92">
        <f t="shared" si="1"/>
        <v>216</v>
      </c>
      <c r="L19" s="92">
        <f t="shared" si="1"/>
        <v>158</v>
      </c>
      <c r="M19" s="92">
        <f t="shared" si="1"/>
        <v>258</v>
      </c>
      <c r="N19" s="92">
        <f t="shared" si="1"/>
        <v>90</v>
      </c>
      <c r="O19" s="92">
        <f t="shared" si="1"/>
        <v>72</v>
      </c>
      <c r="P19" s="92">
        <f t="shared" si="1"/>
        <v>55</v>
      </c>
      <c r="Q19" s="92">
        <f t="shared" si="1"/>
        <v>38</v>
      </c>
      <c r="R19" s="92">
        <f t="shared" si="1"/>
        <v>30</v>
      </c>
      <c r="S19" s="9">
        <f t="shared" si="0"/>
        <v>2160</v>
      </c>
      <c r="T19" s="293"/>
      <c r="U19" s="293"/>
      <c r="V19" s="293"/>
      <c r="W19" s="293"/>
      <c r="X19" s="293"/>
      <c r="Y19" s="293"/>
      <c r="Z19" s="293"/>
    </row>
    <row r="20" spans="1:26" ht="12" customHeight="1">
      <c r="A20" s="352"/>
      <c r="B20" s="10" t="s">
        <v>35</v>
      </c>
      <c r="C20" s="93">
        <f t="shared" ref="C20:R20" si="2">SUM(C8,C10,C14,C12,C16,C18)</f>
        <v>175</v>
      </c>
      <c r="D20" s="94">
        <f t="shared" si="2"/>
        <v>211</v>
      </c>
      <c r="E20" s="94">
        <f t="shared" si="2"/>
        <v>184</v>
      </c>
      <c r="F20" s="94">
        <f t="shared" si="2"/>
        <v>303</v>
      </c>
      <c r="G20" s="94">
        <f t="shared" si="2"/>
        <v>235</v>
      </c>
      <c r="H20" s="94">
        <f t="shared" si="2"/>
        <v>219</v>
      </c>
      <c r="I20" s="94">
        <f t="shared" si="2"/>
        <v>341</v>
      </c>
      <c r="J20" s="94">
        <f t="shared" si="2"/>
        <v>354</v>
      </c>
      <c r="K20" s="94">
        <f t="shared" si="2"/>
        <v>402</v>
      </c>
      <c r="L20" s="94">
        <f t="shared" si="2"/>
        <v>287</v>
      </c>
      <c r="M20" s="94">
        <f t="shared" si="2"/>
        <v>469</v>
      </c>
      <c r="N20" s="94">
        <f t="shared" si="2"/>
        <v>156</v>
      </c>
      <c r="O20" s="94">
        <f t="shared" si="2"/>
        <v>108</v>
      </c>
      <c r="P20" s="94">
        <f t="shared" si="2"/>
        <v>87</v>
      </c>
      <c r="Q20" s="94">
        <f t="shared" si="2"/>
        <v>49</v>
      </c>
      <c r="R20" s="94">
        <f t="shared" si="2"/>
        <v>32</v>
      </c>
      <c r="S20" s="11">
        <f t="shared" si="0"/>
        <v>3612</v>
      </c>
      <c r="T20" s="293"/>
      <c r="U20" s="293"/>
      <c r="V20" s="293"/>
      <c r="W20" s="293"/>
      <c r="X20" s="293"/>
      <c r="Y20" s="293"/>
      <c r="Z20" s="293"/>
    </row>
    <row r="21" spans="1:26" ht="12" customHeight="1">
      <c r="A21" s="351" t="s">
        <v>186</v>
      </c>
      <c r="B21" s="86" t="s">
        <v>9</v>
      </c>
      <c r="C21" s="87">
        <f>SUM('Carpool Breakdown Entering'!C329,'Carpool Breakdown Entering'!C350,'Carpool Breakdown Entering'!C371,'Carpool Breakdown Entering'!C392,'Carpool Breakdown Entering'!C413)</f>
        <v>34</v>
      </c>
      <c r="D21" s="14">
        <f>SUM('Carpool Breakdown Entering'!D329,'Carpool Breakdown Entering'!D350,'Carpool Breakdown Entering'!D371,'Carpool Breakdown Entering'!D392,'Carpool Breakdown Entering'!D413)</f>
        <v>18</v>
      </c>
      <c r="E21" s="14">
        <f>SUM('Carpool Breakdown Entering'!E329,'Carpool Breakdown Entering'!E350,'Carpool Breakdown Entering'!E371,'Carpool Breakdown Entering'!E392,'Carpool Breakdown Entering'!E413)</f>
        <v>12</v>
      </c>
      <c r="F21" s="14">
        <f>SUM('Carpool Breakdown Entering'!F329,'Carpool Breakdown Entering'!F350,'Carpool Breakdown Entering'!F371,'Carpool Breakdown Entering'!F392,'Carpool Breakdown Entering'!F413)</f>
        <v>8</v>
      </c>
      <c r="G21" s="14">
        <f>SUM('Carpool Breakdown Entering'!G329,'Carpool Breakdown Entering'!G350,'Carpool Breakdown Entering'!G371,'Carpool Breakdown Entering'!G392,'Carpool Breakdown Entering'!G413)</f>
        <v>9</v>
      </c>
      <c r="H21" s="14">
        <f>SUM('Carpool Breakdown Entering'!H329,'Carpool Breakdown Entering'!H350,'Carpool Breakdown Entering'!H371,'Carpool Breakdown Entering'!H392,'Carpool Breakdown Entering'!H413)</f>
        <v>2</v>
      </c>
      <c r="I21" s="14">
        <f>SUM('Carpool Breakdown Entering'!I329,'Carpool Breakdown Entering'!I350,'Carpool Breakdown Entering'!I371,'Carpool Breakdown Entering'!I392,'Carpool Breakdown Entering'!I413)</f>
        <v>0</v>
      </c>
      <c r="J21" s="14">
        <f>SUM('Carpool Breakdown Entering'!J329,'Carpool Breakdown Entering'!J350,'Carpool Breakdown Entering'!J371,'Carpool Breakdown Entering'!J392,'Carpool Breakdown Entering'!J413)</f>
        <v>5</v>
      </c>
      <c r="K21" s="14">
        <f>SUM('Carpool Breakdown Entering'!K329,'Carpool Breakdown Entering'!K350,'Carpool Breakdown Entering'!K371,'Carpool Breakdown Entering'!K392,'Carpool Breakdown Entering'!K413)</f>
        <v>18</v>
      </c>
      <c r="L21" s="14">
        <f>SUM('Carpool Breakdown Entering'!L329,'Carpool Breakdown Entering'!L350,'Carpool Breakdown Entering'!L371,'Carpool Breakdown Entering'!L392,'Carpool Breakdown Entering'!L413)</f>
        <v>6</v>
      </c>
      <c r="M21" s="14">
        <f>SUM('Carpool Breakdown Entering'!M329,'Carpool Breakdown Entering'!M350,'Carpool Breakdown Entering'!M371,'Carpool Breakdown Entering'!M392,'Carpool Breakdown Entering'!M413)</f>
        <v>7</v>
      </c>
      <c r="N21" s="14">
        <f>SUM('Carpool Breakdown Entering'!N329,'Carpool Breakdown Entering'!N350,'Carpool Breakdown Entering'!N371,'Carpool Breakdown Entering'!N392,'Carpool Breakdown Entering'!N413)</f>
        <v>0</v>
      </c>
      <c r="O21" s="14">
        <f>SUM('Carpool Breakdown Entering'!O329,'Carpool Breakdown Entering'!O350,'Carpool Breakdown Entering'!O371,'Carpool Breakdown Entering'!O392,'Carpool Breakdown Entering'!O413)</f>
        <v>7</v>
      </c>
      <c r="P21" s="14">
        <f>SUM('Carpool Breakdown Entering'!P329,'Carpool Breakdown Entering'!P350,'Carpool Breakdown Entering'!P371,'Carpool Breakdown Entering'!P392,'Carpool Breakdown Entering'!P413)</f>
        <v>20</v>
      </c>
      <c r="Q21" s="14">
        <f>SUM('Carpool Breakdown Entering'!Q329,'Carpool Breakdown Entering'!Q350,'Carpool Breakdown Entering'!Q371,'Carpool Breakdown Entering'!Q392,'Carpool Breakdown Entering'!Q413)</f>
        <v>10</v>
      </c>
      <c r="R21" s="14">
        <f>SUM('Carpool Breakdown Entering'!R329,'Carpool Breakdown Entering'!R350,'Carpool Breakdown Entering'!R371,'Carpool Breakdown Entering'!R392,'Carpool Breakdown Entering'!R413)</f>
        <v>4</v>
      </c>
      <c r="S21" s="75">
        <f t="shared" si="0"/>
        <v>160</v>
      </c>
      <c r="T21" s="293"/>
      <c r="U21" s="293"/>
      <c r="V21" s="293"/>
      <c r="W21" s="293"/>
      <c r="X21" s="293"/>
      <c r="Y21" s="293"/>
      <c r="Z21" s="293"/>
    </row>
    <row r="22" spans="1:26" ht="12" customHeight="1">
      <c r="A22" s="352"/>
      <c r="B22" s="86" t="s">
        <v>36</v>
      </c>
      <c r="C22" s="87">
        <f>SUM('Carpool Breakdown Entering'!C330,'Carpool Breakdown Entering'!C351,'Carpool Breakdown Entering'!C372,'Carpool Breakdown Entering'!C393,'Carpool Breakdown Entering'!C414)</f>
        <v>72</v>
      </c>
      <c r="D22" s="14">
        <f>SUM('Carpool Breakdown Entering'!D330,'Carpool Breakdown Entering'!D351,'Carpool Breakdown Entering'!D372,'Carpool Breakdown Entering'!D393,'Carpool Breakdown Entering'!D414)</f>
        <v>39</v>
      </c>
      <c r="E22" s="14">
        <f>SUM('Carpool Breakdown Entering'!E330,'Carpool Breakdown Entering'!E351,'Carpool Breakdown Entering'!E372,'Carpool Breakdown Entering'!E393,'Carpool Breakdown Entering'!E414)</f>
        <v>25</v>
      </c>
      <c r="F22" s="14">
        <f>SUM('Carpool Breakdown Entering'!F330,'Carpool Breakdown Entering'!F351,'Carpool Breakdown Entering'!F372,'Carpool Breakdown Entering'!F393,'Carpool Breakdown Entering'!F414)</f>
        <v>17</v>
      </c>
      <c r="G22" s="14">
        <f>SUM('Carpool Breakdown Entering'!G330,'Carpool Breakdown Entering'!G351,'Carpool Breakdown Entering'!G372,'Carpool Breakdown Entering'!G393,'Carpool Breakdown Entering'!G414)</f>
        <v>20</v>
      </c>
      <c r="H22" s="14">
        <f>SUM('Carpool Breakdown Entering'!H330,'Carpool Breakdown Entering'!H351,'Carpool Breakdown Entering'!H372,'Carpool Breakdown Entering'!H393,'Carpool Breakdown Entering'!H414)</f>
        <v>4</v>
      </c>
      <c r="I22" s="14">
        <f>SUM('Carpool Breakdown Entering'!I330,'Carpool Breakdown Entering'!I351,'Carpool Breakdown Entering'!I372,'Carpool Breakdown Entering'!I393,'Carpool Breakdown Entering'!I414)</f>
        <v>0</v>
      </c>
      <c r="J22" s="14">
        <f>SUM('Carpool Breakdown Entering'!J330,'Carpool Breakdown Entering'!J351,'Carpool Breakdown Entering'!J372,'Carpool Breakdown Entering'!J393,'Carpool Breakdown Entering'!J414)</f>
        <v>13</v>
      </c>
      <c r="K22" s="14">
        <f>SUM('Carpool Breakdown Entering'!K330,'Carpool Breakdown Entering'!K351,'Carpool Breakdown Entering'!K372,'Carpool Breakdown Entering'!K393,'Carpool Breakdown Entering'!K414)</f>
        <v>36</v>
      </c>
      <c r="L22" s="14">
        <f>SUM('Carpool Breakdown Entering'!L330,'Carpool Breakdown Entering'!L351,'Carpool Breakdown Entering'!L372,'Carpool Breakdown Entering'!L393,'Carpool Breakdown Entering'!L414)</f>
        <v>12</v>
      </c>
      <c r="M22" s="14">
        <f>SUM('Carpool Breakdown Entering'!M330,'Carpool Breakdown Entering'!M351,'Carpool Breakdown Entering'!M372,'Carpool Breakdown Entering'!M393,'Carpool Breakdown Entering'!M414)</f>
        <v>14</v>
      </c>
      <c r="N22" s="14">
        <f>SUM('Carpool Breakdown Entering'!N330,'Carpool Breakdown Entering'!N351,'Carpool Breakdown Entering'!N372,'Carpool Breakdown Entering'!N393,'Carpool Breakdown Entering'!N414)</f>
        <v>0</v>
      </c>
      <c r="O22" s="14">
        <f>SUM('Carpool Breakdown Entering'!O330,'Carpool Breakdown Entering'!O351,'Carpool Breakdown Entering'!O372,'Carpool Breakdown Entering'!O393,'Carpool Breakdown Entering'!O414)</f>
        <v>14</v>
      </c>
      <c r="P22" s="14">
        <f>SUM('Carpool Breakdown Entering'!P330,'Carpool Breakdown Entering'!P351,'Carpool Breakdown Entering'!P372,'Carpool Breakdown Entering'!P393,'Carpool Breakdown Entering'!P414)</f>
        <v>40</v>
      </c>
      <c r="Q22" s="14">
        <f>SUM('Carpool Breakdown Entering'!Q330,'Carpool Breakdown Entering'!Q351,'Carpool Breakdown Entering'!Q372,'Carpool Breakdown Entering'!Q393,'Carpool Breakdown Entering'!Q414)</f>
        <v>20</v>
      </c>
      <c r="R22" s="14">
        <f>SUM('Carpool Breakdown Entering'!R330,'Carpool Breakdown Entering'!R351,'Carpool Breakdown Entering'!R372,'Carpool Breakdown Entering'!R393,'Carpool Breakdown Entering'!R414)</f>
        <v>8</v>
      </c>
      <c r="S22" s="75">
        <f t="shared" si="0"/>
        <v>334</v>
      </c>
      <c r="T22" s="293"/>
      <c r="U22" s="293"/>
      <c r="V22" s="293"/>
      <c r="W22" s="293"/>
      <c r="X22" s="293"/>
      <c r="Y22" s="293"/>
      <c r="Z22" s="293"/>
    </row>
    <row r="23" spans="1:26" ht="12" customHeight="1">
      <c r="A23" s="352"/>
      <c r="B23" s="65" t="s">
        <v>10</v>
      </c>
      <c r="C23" s="85">
        <f>SUM('Carpool Breakdown Entering'!C331,'Carpool Breakdown Entering'!C352,'Carpool Breakdown Entering'!C373,'Carpool Breakdown Entering'!C394,'Carpool Breakdown Entering'!C415)</f>
        <v>2</v>
      </c>
      <c r="D23" s="293">
        <f>SUM('Carpool Breakdown Entering'!D331,'Carpool Breakdown Entering'!D352,'Carpool Breakdown Entering'!D373,'Carpool Breakdown Entering'!D394,'Carpool Breakdown Entering'!D415)</f>
        <v>3</v>
      </c>
      <c r="E23" s="293">
        <f>SUM('Carpool Breakdown Entering'!E331,'Carpool Breakdown Entering'!E352,'Carpool Breakdown Entering'!E373,'Carpool Breakdown Entering'!E394,'Carpool Breakdown Entering'!E415)</f>
        <v>4</v>
      </c>
      <c r="F23" s="293">
        <f>SUM('Carpool Breakdown Entering'!F331,'Carpool Breakdown Entering'!F352,'Carpool Breakdown Entering'!F373,'Carpool Breakdown Entering'!F394,'Carpool Breakdown Entering'!F415)</f>
        <v>4</v>
      </c>
      <c r="G23" s="293">
        <f>SUM('Carpool Breakdown Entering'!G331,'Carpool Breakdown Entering'!G352,'Carpool Breakdown Entering'!G373,'Carpool Breakdown Entering'!G394,'Carpool Breakdown Entering'!G415)</f>
        <v>6</v>
      </c>
      <c r="H23" s="293">
        <f>SUM('Carpool Breakdown Entering'!H331,'Carpool Breakdown Entering'!H352,'Carpool Breakdown Entering'!H373,'Carpool Breakdown Entering'!H394,'Carpool Breakdown Entering'!H415)</f>
        <v>3</v>
      </c>
      <c r="I23" s="293">
        <f>SUM('Carpool Breakdown Entering'!I331,'Carpool Breakdown Entering'!I352,'Carpool Breakdown Entering'!I373,'Carpool Breakdown Entering'!I394,'Carpool Breakdown Entering'!I415)</f>
        <v>0</v>
      </c>
      <c r="J23" s="293">
        <f>SUM('Carpool Breakdown Entering'!J331,'Carpool Breakdown Entering'!J352,'Carpool Breakdown Entering'!J373,'Carpool Breakdown Entering'!J394,'Carpool Breakdown Entering'!J415)</f>
        <v>1</v>
      </c>
      <c r="K23" s="293">
        <f>SUM('Carpool Breakdown Entering'!K331,'Carpool Breakdown Entering'!K352,'Carpool Breakdown Entering'!K373,'Carpool Breakdown Entering'!K394,'Carpool Breakdown Entering'!K415)</f>
        <v>7</v>
      </c>
      <c r="L23" s="293">
        <f>SUM('Carpool Breakdown Entering'!L331,'Carpool Breakdown Entering'!L352,'Carpool Breakdown Entering'!L373,'Carpool Breakdown Entering'!L394,'Carpool Breakdown Entering'!L415)</f>
        <v>4</v>
      </c>
      <c r="M23" s="293">
        <f>SUM('Carpool Breakdown Entering'!M331,'Carpool Breakdown Entering'!M352,'Carpool Breakdown Entering'!M373,'Carpool Breakdown Entering'!M394,'Carpool Breakdown Entering'!M415)</f>
        <v>12</v>
      </c>
      <c r="N23" s="293">
        <f>SUM('Carpool Breakdown Entering'!N331,'Carpool Breakdown Entering'!N352,'Carpool Breakdown Entering'!N373,'Carpool Breakdown Entering'!N394,'Carpool Breakdown Entering'!N415)</f>
        <v>2</v>
      </c>
      <c r="O23" s="293">
        <f>SUM('Carpool Breakdown Entering'!O331,'Carpool Breakdown Entering'!O352,'Carpool Breakdown Entering'!O373,'Carpool Breakdown Entering'!O394,'Carpool Breakdown Entering'!O415)</f>
        <v>6</v>
      </c>
      <c r="P23" s="293">
        <f>SUM('Carpool Breakdown Entering'!P331,'Carpool Breakdown Entering'!P352,'Carpool Breakdown Entering'!P373,'Carpool Breakdown Entering'!P394,'Carpool Breakdown Entering'!P415)</f>
        <v>3</v>
      </c>
      <c r="Q23" s="293">
        <f>SUM('Carpool Breakdown Entering'!Q331,'Carpool Breakdown Entering'!Q352,'Carpool Breakdown Entering'!Q373,'Carpool Breakdown Entering'!Q394,'Carpool Breakdown Entering'!Q415)</f>
        <v>1</v>
      </c>
      <c r="R23" s="293">
        <f>SUM('Carpool Breakdown Entering'!R331,'Carpool Breakdown Entering'!R352,'Carpool Breakdown Entering'!R373,'Carpool Breakdown Entering'!R394,'Carpool Breakdown Entering'!R415)</f>
        <v>0</v>
      </c>
      <c r="S23" s="73">
        <f t="shared" si="0"/>
        <v>58</v>
      </c>
      <c r="T23" s="293"/>
      <c r="U23" s="293"/>
      <c r="V23" s="293"/>
      <c r="W23" s="293"/>
      <c r="X23" s="293"/>
      <c r="Y23" s="293"/>
      <c r="Z23" s="293"/>
    </row>
    <row r="24" spans="1:26" ht="12" customHeight="1">
      <c r="A24" s="352"/>
      <c r="B24" s="65" t="s">
        <v>37</v>
      </c>
      <c r="C24" s="85">
        <f>SUM('Carpool Breakdown Entering'!C337,'Carpool Breakdown Entering'!C358,'Carpool Breakdown Entering'!C379,'Carpool Breakdown Entering'!C400,'Carpool Breakdown Entering'!C421)</f>
        <v>0</v>
      </c>
      <c r="D24" s="293">
        <f>SUM('Carpool Breakdown Entering'!D337,'Carpool Breakdown Entering'!D358,'Carpool Breakdown Entering'!D379,'Carpool Breakdown Entering'!D400,'Carpool Breakdown Entering'!D421)</f>
        <v>0</v>
      </c>
      <c r="E24" s="293">
        <f>SUM('Carpool Breakdown Entering'!E337,'Carpool Breakdown Entering'!E358,'Carpool Breakdown Entering'!E379,'Carpool Breakdown Entering'!E400,'Carpool Breakdown Entering'!E421)</f>
        <v>0</v>
      </c>
      <c r="F24" s="293">
        <f>SUM('Carpool Breakdown Entering'!F337,'Carpool Breakdown Entering'!F358,'Carpool Breakdown Entering'!F379,'Carpool Breakdown Entering'!F400,'Carpool Breakdown Entering'!F421)</f>
        <v>0</v>
      </c>
      <c r="G24" s="293">
        <f>SUM('Carpool Breakdown Entering'!G337,'Carpool Breakdown Entering'!G358,'Carpool Breakdown Entering'!G379,'Carpool Breakdown Entering'!G400,'Carpool Breakdown Entering'!G421)</f>
        <v>0</v>
      </c>
      <c r="H24" s="293">
        <f>SUM('Carpool Breakdown Entering'!H337,'Carpool Breakdown Entering'!H358,'Carpool Breakdown Entering'!H379,'Carpool Breakdown Entering'!H400,'Carpool Breakdown Entering'!H421)</f>
        <v>0</v>
      </c>
      <c r="I24" s="293">
        <f>SUM('Carpool Breakdown Entering'!I337,'Carpool Breakdown Entering'!I358,'Carpool Breakdown Entering'!I379,'Carpool Breakdown Entering'!I400,'Carpool Breakdown Entering'!I421)</f>
        <v>0</v>
      </c>
      <c r="J24" s="293">
        <f>SUM('Carpool Breakdown Entering'!J337,'Carpool Breakdown Entering'!J358,'Carpool Breakdown Entering'!J379,'Carpool Breakdown Entering'!J400,'Carpool Breakdown Entering'!J421)</f>
        <v>0</v>
      </c>
      <c r="K24" s="293">
        <f>SUM('Carpool Breakdown Entering'!K337,'Carpool Breakdown Entering'!K358,'Carpool Breakdown Entering'!K379,'Carpool Breakdown Entering'!K400,'Carpool Breakdown Entering'!K421)</f>
        <v>0</v>
      </c>
      <c r="L24" s="293">
        <f>SUM('Carpool Breakdown Entering'!L337,'Carpool Breakdown Entering'!L358,'Carpool Breakdown Entering'!L379,'Carpool Breakdown Entering'!L400,'Carpool Breakdown Entering'!L421)</f>
        <v>0</v>
      </c>
      <c r="M24" s="293">
        <f>SUM('Carpool Breakdown Entering'!M337,'Carpool Breakdown Entering'!M358,'Carpool Breakdown Entering'!M379,'Carpool Breakdown Entering'!M400,'Carpool Breakdown Entering'!M421)</f>
        <v>0</v>
      </c>
      <c r="N24" s="293">
        <f>SUM('Carpool Breakdown Entering'!N337,'Carpool Breakdown Entering'!N358,'Carpool Breakdown Entering'!N379,'Carpool Breakdown Entering'!N400,'Carpool Breakdown Entering'!N421)</f>
        <v>0</v>
      </c>
      <c r="O24" s="293">
        <f>SUM('Carpool Breakdown Entering'!O337,'Carpool Breakdown Entering'!O358,'Carpool Breakdown Entering'!O379,'Carpool Breakdown Entering'!O400,'Carpool Breakdown Entering'!O421)</f>
        <v>0</v>
      </c>
      <c r="P24" s="293">
        <f>SUM('Carpool Breakdown Entering'!P337,'Carpool Breakdown Entering'!P358,'Carpool Breakdown Entering'!P379,'Carpool Breakdown Entering'!P400,'Carpool Breakdown Entering'!P421)</f>
        <v>0</v>
      </c>
      <c r="Q24" s="293">
        <f>SUM('Carpool Breakdown Entering'!Q337,'Carpool Breakdown Entering'!Q358,'Carpool Breakdown Entering'!Q379,'Carpool Breakdown Entering'!Q400,'Carpool Breakdown Entering'!Q421)</f>
        <v>0</v>
      </c>
      <c r="R24" s="293">
        <f>SUM('Carpool Breakdown Entering'!R337,'Carpool Breakdown Entering'!R358,'Carpool Breakdown Entering'!R379,'Carpool Breakdown Entering'!R400,'Carpool Breakdown Entering'!R421)</f>
        <v>0</v>
      </c>
      <c r="S24" s="73">
        <f t="shared" si="0"/>
        <v>0</v>
      </c>
      <c r="T24" s="293"/>
      <c r="U24" s="293"/>
      <c r="V24" s="293"/>
      <c r="W24" s="293"/>
      <c r="X24" s="293"/>
      <c r="Y24" s="293"/>
      <c r="Z24" s="293"/>
    </row>
    <row r="25" spans="1:26" ht="12" customHeight="1">
      <c r="A25" s="352"/>
      <c r="B25" s="86" t="s">
        <v>11</v>
      </c>
      <c r="C25" s="87">
        <f>SUM('Carpool Breakdown Entering'!C332,'Carpool Breakdown Entering'!C353,'Carpool Breakdown Entering'!C374,'Carpool Breakdown Entering'!C395,'Carpool Breakdown Entering'!C416)</f>
        <v>0</v>
      </c>
      <c r="D25" s="14">
        <f>SUM('Carpool Breakdown Entering'!D332,'Carpool Breakdown Entering'!D353,'Carpool Breakdown Entering'!D374,'Carpool Breakdown Entering'!D395,'Carpool Breakdown Entering'!D416)</f>
        <v>0</v>
      </c>
      <c r="E25" s="14">
        <f>SUM('Carpool Breakdown Entering'!E332,'Carpool Breakdown Entering'!E353,'Carpool Breakdown Entering'!E374,'Carpool Breakdown Entering'!E395,'Carpool Breakdown Entering'!E416)</f>
        <v>0</v>
      </c>
      <c r="F25" s="14">
        <f>SUM('Carpool Breakdown Entering'!F332,'Carpool Breakdown Entering'!F353,'Carpool Breakdown Entering'!F374,'Carpool Breakdown Entering'!F395,'Carpool Breakdown Entering'!F416)</f>
        <v>0</v>
      </c>
      <c r="G25" s="14">
        <f>SUM('Carpool Breakdown Entering'!G332,'Carpool Breakdown Entering'!G353,'Carpool Breakdown Entering'!G374,'Carpool Breakdown Entering'!G395,'Carpool Breakdown Entering'!G416)</f>
        <v>0</v>
      </c>
      <c r="H25" s="14">
        <f>SUM('Carpool Breakdown Entering'!H332,'Carpool Breakdown Entering'!H353,'Carpool Breakdown Entering'!H374,'Carpool Breakdown Entering'!H395,'Carpool Breakdown Entering'!H416)</f>
        <v>0</v>
      </c>
      <c r="I25" s="14">
        <f>SUM('Carpool Breakdown Entering'!I332,'Carpool Breakdown Entering'!I353,'Carpool Breakdown Entering'!I374,'Carpool Breakdown Entering'!I395,'Carpool Breakdown Entering'!I416)</f>
        <v>0</v>
      </c>
      <c r="J25" s="14">
        <f>SUM('Carpool Breakdown Entering'!J332,'Carpool Breakdown Entering'!J353,'Carpool Breakdown Entering'!J374,'Carpool Breakdown Entering'!J395,'Carpool Breakdown Entering'!J416)</f>
        <v>0</v>
      </c>
      <c r="K25" s="14">
        <f>SUM('Carpool Breakdown Entering'!K332,'Carpool Breakdown Entering'!K353,'Carpool Breakdown Entering'!K374,'Carpool Breakdown Entering'!K395,'Carpool Breakdown Entering'!K416)</f>
        <v>0</v>
      </c>
      <c r="L25" s="14">
        <f>SUM('Carpool Breakdown Entering'!L332,'Carpool Breakdown Entering'!L353,'Carpool Breakdown Entering'!L374,'Carpool Breakdown Entering'!L395,'Carpool Breakdown Entering'!L416)</f>
        <v>0</v>
      </c>
      <c r="M25" s="14">
        <f>SUM('Carpool Breakdown Entering'!M332,'Carpool Breakdown Entering'!M353,'Carpool Breakdown Entering'!M374,'Carpool Breakdown Entering'!M395,'Carpool Breakdown Entering'!M416)</f>
        <v>0</v>
      </c>
      <c r="N25" s="14">
        <f>SUM('Carpool Breakdown Entering'!N332,'Carpool Breakdown Entering'!N353,'Carpool Breakdown Entering'!N374,'Carpool Breakdown Entering'!N395,'Carpool Breakdown Entering'!N416)</f>
        <v>0</v>
      </c>
      <c r="O25" s="14">
        <f>SUM('Carpool Breakdown Entering'!O332,'Carpool Breakdown Entering'!O353,'Carpool Breakdown Entering'!O374,'Carpool Breakdown Entering'!O395,'Carpool Breakdown Entering'!O416)</f>
        <v>0</v>
      </c>
      <c r="P25" s="14">
        <f>SUM('Carpool Breakdown Entering'!P332,'Carpool Breakdown Entering'!P353,'Carpool Breakdown Entering'!P374,'Carpool Breakdown Entering'!P395,'Carpool Breakdown Entering'!P416)</f>
        <v>0</v>
      </c>
      <c r="Q25" s="14">
        <f>SUM('Carpool Breakdown Entering'!Q332,'Carpool Breakdown Entering'!Q353,'Carpool Breakdown Entering'!Q374,'Carpool Breakdown Entering'!Q395,'Carpool Breakdown Entering'!Q416)</f>
        <v>0</v>
      </c>
      <c r="R25" s="14">
        <f>SUM('Carpool Breakdown Entering'!R332,'Carpool Breakdown Entering'!R353,'Carpool Breakdown Entering'!R374,'Carpool Breakdown Entering'!R395,'Carpool Breakdown Entering'!R416)</f>
        <v>0</v>
      </c>
      <c r="S25" s="75">
        <f t="shared" si="0"/>
        <v>0</v>
      </c>
      <c r="T25" s="293"/>
      <c r="U25" s="293"/>
      <c r="V25" s="293"/>
      <c r="W25" s="293"/>
      <c r="X25" s="293"/>
      <c r="Y25" s="293"/>
      <c r="Z25" s="293"/>
    </row>
    <row r="26" spans="1:26" ht="12" customHeight="1">
      <c r="A26" s="352"/>
      <c r="B26" s="86" t="s">
        <v>38</v>
      </c>
      <c r="C26" s="87">
        <f>SUM('Carpool Breakdown Entering'!C336,'Carpool Breakdown Entering'!C357,'Carpool Breakdown Entering'!C378,'Carpool Breakdown Entering'!C399,'Carpool Breakdown Entering'!C420)</f>
        <v>2</v>
      </c>
      <c r="D26" s="14">
        <f>SUM('Carpool Breakdown Entering'!D336,'Carpool Breakdown Entering'!D357,'Carpool Breakdown Entering'!D378,'Carpool Breakdown Entering'!D399,'Carpool Breakdown Entering'!D420)</f>
        <v>3</v>
      </c>
      <c r="E26" s="14">
        <f>SUM('Carpool Breakdown Entering'!E336,'Carpool Breakdown Entering'!E357,'Carpool Breakdown Entering'!E378,'Carpool Breakdown Entering'!E399,'Carpool Breakdown Entering'!E420)</f>
        <v>0</v>
      </c>
      <c r="F26" s="14">
        <f>SUM('Carpool Breakdown Entering'!F336,'Carpool Breakdown Entering'!F357,'Carpool Breakdown Entering'!F378,'Carpool Breakdown Entering'!F399,'Carpool Breakdown Entering'!F420)</f>
        <v>0</v>
      </c>
      <c r="G26" s="14">
        <f>SUM('Carpool Breakdown Entering'!G336,'Carpool Breakdown Entering'!G357,'Carpool Breakdown Entering'!G378,'Carpool Breakdown Entering'!G399,'Carpool Breakdown Entering'!G420)</f>
        <v>0</v>
      </c>
      <c r="H26" s="14">
        <f>SUM('Carpool Breakdown Entering'!H336,'Carpool Breakdown Entering'!H357,'Carpool Breakdown Entering'!H378,'Carpool Breakdown Entering'!H399,'Carpool Breakdown Entering'!H420)</f>
        <v>0</v>
      </c>
      <c r="I26" s="14">
        <f>SUM('Carpool Breakdown Entering'!I336,'Carpool Breakdown Entering'!I357,'Carpool Breakdown Entering'!I378,'Carpool Breakdown Entering'!I399,'Carpool Breakdown Entering'!I420)</f>
        <v>0</v>
      </c>
      <c r="J26" s="14">
        <f>SUM('Carpool Breakdown Entering'!J336,'Carpool Breakdown Entering'!J357,'Carpool Breakdown Entering'!J378,'Carpool Breakdown Entering'!J399,'Carpool Breakdown Entering'!J420)</f>
        <v>0</v>
      </c>
      <c r="K26" s="14">
        <f>SUM('Carpool Breakdown Entering'!K336,'Carpool Breakdown Entering'!K357,'Carpool Breakdown Entering'!K378,'Carpool Breakdown Entering'!K399,'Carpool Breakdown Entering'!K420)</f>
        <v>0</v>
      </c>
      <c r="L26" s="14">
        <f>SUM('Carpool Breakdown Entering'!L336,'Carpool Breakdown Entering'!L357,'Carpool Breakdown Entering'!L378,'Carpool Breakdown Entering'!L399,'Carpool Breakdown Entering'!L420)</f>
        <v>0</v>
      </c>
      <c r="M26" s="14">
        <f>SUM('Carpool Breakdown Entering'!M336,'Carpool Breakdown Entering'!M357,'Carpool Breakdown Entering'!M378,'Carpool Breakdown Entering'!M399,'Carpool Breakdown Entering'!M420)</f>
        <v>0</v>
      </c>
      <c r="N26" s="14">
        <f>SUM('Carpool Breakdown Entering'!N336,'Carpool Breakdown Entering'!N357,'Carpool Breakdown Entering'!N378,'Carpool Breakdown Entering'!N399,'Carpool Breakdown Entering'!N420)</f>
        <v>0</v>
      </c>
      <c r="O26" s="14">
        <f>SUM('Carpool Breakdown Entering'!O336,'Carpool Breakdown Entering'!O357,'Carpool Breakdown Entering'!O378,'Carpool Breakdown Entering'!O399,'Carpool Breakdown Entering'!O420)</f>
        <v>0</v>
      </c>
      <c r="P26" s="14">
        <f>SUM('Carpool Breakdown Entering'!P336,'Carpool Breakdown Entering'!P357,'Carpool Breakdown Entering'!P378,'Carpool Breakdown Entering'!P399,'Carpool Breakdown Entering'!P420)</f>
        <v>0</v>
      </c>
      <c r="Q26" s="14">
        <f>SUM('Carpool Breakdown Entering'!Q336,'Carpool Breakdown Entering'!Q357,'Carpool Breakdown Entering'!Q378,'Carpool Breakdown Entering'!Q399,'Carpool Breakdown Entering'!Q420)</f>
        <v>0</v>
      </c>
      <c r="R26" s="14">
        <f>SUM('Carpool Breakdown Entering'!R336,'Carpool Breakdown Entering'!R357,'Carpool Breakdown Entering'!R378,'Carpool Breakdown Entering'!R399,'Carpool Breakdown Entering'!R420)</f>
        <v>0</v>
      </c>
      <c r="S26" s="75">
        <f t="shared" si="0"/>
        <v>5</v>
      </c>
      <c r="T26" s="293"/>
      <c r="U26" s="293"/>
      <c r="V26" s="293"/>
      <c r="W26" s="293"/>
      <c r="X26" s="293"/>
      <c r="Y26" s="293"/>
      <c r="Z26" s="293"/>
    </row>
    <row r="27" spans="1:26" ht="12" customHeight="1">
      <c r="A27" s="352"/>
      <c r="B27" s="65" t="s">
        <v>12</v>
      </c>
      <c r="C27" s="85">
        <f>SUM('Carpool Breakdown Entering'!C333,'Carpool Breakdown Entering'!C354,'Carpool Breakdown Entering'!C375,'Carpool Breakdown Entering'!C396,'Carpool Breakdown Entering'!C417)</f>
        <v>0</v>
      </c>
      <c r="D27" s="293">
        <f>SUM('Carpool Breakdown Entering'!D333,'Carpool Breakdown Entering'!D354,'Carpool Breakdown Entering'!D375,'Carpool Breakdown Entering'!D396,'Carpool Breakdown Entering'!D417)</f>
        <v>0</v>
      </c>
      <c r="E27" s="293">
        <f>SUM('Carpool Breakdown Entering'!E333,'Carpool Breakdown Entering'!E354,'Carpool Breakdown Entering'!E375,'Carpool Breakdown Entering'!E396,'Carpool Breakdown Entering'!E417)</f>
        <v>0</v>
      </c>
      <c r="F27" s="293">
        <f>SUM('Carpool Breakdown Entering'!F333,'Carpool Breakdown Entering'!F354,'Carpool Breakdown Entering'!F375,'Carpool Breakdown Entering'!F396,'Carpool Breakdown Entering'!F417)</f>
        <v>0</v>
      </c>
      <c r="G27" s="293">
        <f>SUM('Carpool Breakdown Entering'!G333,'Carpool Breakdown Entering'!G354,'Carpool Breakdown Entering'!G375,'Carpool Breakdown Entering'!G396,'Carpool Breakdown Entering'!G417)</f>
        <v>0</v>
      </c>
      <c r="H27" s="293">
        <f>SUM('Carpool Breakdown Entering'!H333,'Carpool Breakdown Entering'!H354,'Carpool Breakdown Entering'!H375,'Carpool Breakdown Entering'!H396,'Carpool Breakdown Entering'!H417)</f>
        <v>0</v>
      </c>
      <c r="I27" s="293">
        <f>SUM('Carpool Breakdown Entering'!I333,'Carpool Breakdown Entering'!I354,'Carpool Breakdown Entering'!I375,'Carpool Breakdown Entering'!I396,'Carpool Breakdown Entering'!I417)</f>
        <v>0</v>
      </c>
      <c r="J27" s="293">
        <f>SUM('Carpool Breakdown Entering'!J333,'Carpool Breakdown Entering'!J354,'Carpool Breakdown Entering'!J375,'Carpool Breakdown Entering'!J396,'Carpool Breakdown Entering'!J417)</f>
        <v>0</v>
      </c>
      <c r="K27" s="293">
        <f>SUM('Carpool Breakdown Entering'!K333,'Carpool Breakdown Entering'!K354,'Carpool Breakdown Entering'!K375,'Carpool Breakdown Entering'!K396,'Carpool Breakdown Entering'!K417)</f>
        <v>0</v>
      </c>
      <c r="L27" s="293">
        <f>SUM('Carpool Breakdown Entering'!L333,'Carpool Breakdown Entering'!L354,'Carpool Breakdown Entering'!L375,'Carpool Breakdown Entering'!L396,'Carpool Breakdown Entering'!L417)</f>
        <v>0</v>
      </c>
      <c r="M27" s="293">
        <f>SUM('Carpool Breakdown Entering'!M333,'Carpool Breakdown Entering'!M354,'Carpool Breakdown Entering'!M375,'Carpool Breakdown Entering'!M396,'Carpool Breakdown Entering'!M417)</f>
        <v>0</v>
      </c>
      <c r="N27" s="293">
        <f>SUM('Carpool Breakdown Entering'!N333,'Carpool Breakdown Entering'!N354,'Carpool Breakdown Entering'!N375,'Carpool Breakdown Entering'!N396,'Carpool Breakdown Entering'!N417)</f>
        <v>0</v>
      </c>
      <c r="O27" s="293">
        <f>SUM('Carpool Breakdown Entering'!O333,'Carpool Breakdown Entering'!O354,'Carpool Breakdown Entering'!O375,'Carpool Breakdown Entering'!O396,'Carpool Breakdown Entering'!O417)</f>
        <v>0</v>
      </c>
      <c r="P27" s="293">
        <f>SUM('Carpool Breakdown Entering'!P333,'Carpool Breakdown Entering'!P354,'Carpool Breakdown Entering'!P375,'Carpool Breakdown Entering'!P396,'Carpool Breakdown Entering'!P417)</f>
        <v>0</v>
      </c>
      <c r="Q27" s="293">
        <f>SUM('Carpool Breakdown Entering'!Q333,'Carpool Breakdown Entering'!Q354,'Carpool Breakdown Entering'!Q375,'Carpool Breakdown Entering'!Q396,'Carpool Breakdown Entering'!Q417)</f>
        <v>0</v>
      </c>
      <c r="R27" s="293">
        <f>SUM('Carpool Breakdown Entering'!R333,'Carpool Breakdown Entering'!R354,'Carpool Breakdown Entering'!R375,'Carpool Breakdown Entering'!R396,'Carpool Breakdown Entering'!R417)</f>
        <v>0</v>
      </c>
      <c r="S27" s="73">
        <f t="shared" si="0"/>
        <v>0</v>
      </c>
      <c r="T27" s="293"/>
      <c r="U27" s="293"/>
      <c r="V27" s="293"/>
      <c r="W27" s="293"/>
      <c r="X27" s="293"/>
      <c r="Y27" s="293"/>
      <c r="Z27" s="293"/>
    </row>
    <row r="28" spans="1:26" ht="12" customHeight="1">
      <c r="A28" s="352"/>
      <c r="B28" s="65" t="s">
        <v>39</v>
      </c>
      <c r="C28" s="85">
        <f>SUM('Carpool Breakdown Entering'!C338,'Carpool Breakdown Entering'!C359,'Carpool Breakdown Entering'!C380,'Carpool Breakdown Entering'!C401,'Carpool Breakdown Entering'!C422)</f>
        <v>0</v>
      </c>
      <c r="D28" s="293">
        <f>SUM('Carpool Breakdown Entering'!D338,'Carpool Breakdown Entering'!D359,'Carpool Breakdown Entering'!D380,'Carpool Breakdown Entering'!D401,'Carpool Breakdown Entering'!D422)</f>
        <v>0</v>
      </c>
      <c r="E28" s="293">
        <f>SUM('Carpool Breakdown Entering'!E338,'Carpool Breakdown Entering'!E359,'Carpool Breakdown Entering'!E380,'Carpool Breakdown Entering'!E401,'Carpool Breakdown Entering'!E422)</f>
        <v>0</v>
      </c>
      <c r="F28" s="293">
        <f>SUM('Carpool Breakdown Entering'!F338,'Carpool Breakdown Entering'!F359,'Carpool Breakdown Entering'!F380,'Carpool Breakdown Entering'!F401,'Carpool Breakdown Entering'!F422)</f>
        <v>0</v>
      </c>
      <c r="G28" s="293">
        <f>SUM('Carpool Breakdown Entering'!G338,'Carpool Breakdown Entering'!G359,'Carpool Breakdown Entering'!G380,'Carpool Breakdown Entering'!G401,'Carpool Breakdown Entering'!G422)</f>
        <v>0</v>
      </c>
      <c r="H28" s="293">
        <f>SUM('Carpool Breakdown Entering'!H338,'Carpool Breakdown Entering'!H359,'Carpool Breakdown Entering'!H380,'Carpool Breakdown Entering'!H401,'Carpool Breakdown Entering'!H422)</f>
        <v>0</v>
      </c>
      <c r="I28" s="293">
        <f>SUM('Carpool Breakdown Entering'!I338,'Carpool Breakdown Entering'!I359,'Carpool Breakdown Entering'!I380,'Carpool Breakdown Entering'!I401,'Carpool Breakdown Entering'!I422)</f>
        <v>0</v>
      </c>
      <c r="J28" s="293">
        <f>SUM('Carpool Breakdown Entering'!J338,'Carpool Breakdown Entering'!J359,'Carpool Breakdown Entering'!J380,'Carpool Breakdown Entering'!J401,'Carpool Breakdown Entering'!J422)</f>
        <v>0</v>
      </c>
      <c r="K28" s="293">
        <f>SUM('Carpool Breakdown Entering'!K338,'Carpool Breakdown Entering'!K359,'Carpool Breakdown Entering'!K380,'Carpool Breakdown Entering'!K401,'Carpool Breakdown Entering'!K422)</f>
        <v>0</v>
      </c>
      <c r="L28" s="293">
        <f>SUM('Carpool Breakdown Entering'!L338,'Carpool Breakdown Entering'!L359,'Carpool Breakdown Entering'!L380,'Carpool Breakdown Entering'!L401,'Carpool Breakdown Entering'!L422)</f>
        <v>0</v>
      </c>
      <c r="M28" s="293">
        <f>SUM('Carpool Breakdown Entering'!M338,'Carpool Breakdown Entering'!M359,'Carpool Breakdown Entering'!M380,'Carpool Breakdown Entering'!M401,'Carpool Breakdown Entering'!M422)</f>
        <v>0</v>
      </c>
      <c r="N28" s="293">
        <f>SUM('Carpool Breakdown Entering'!N338,'Carpool Breakdown Entering'!N359,'Carpool Breakdown Entering'!N380,'Carpool Breakdown Entering'!N401,'Carpool Breakdown Entering'!N422)</f>
        <v>0</v>
      </c>
      <c r="O28" s="293">
        <f>SUM('Carpool Breakdown Entering'!O338,'Carpool Breakdown Entering'!O359,'Carpool Breakdown Entering'!O380,'Carpool Breakdown Entering'!O401,'Carpool Breakdown Entering'!O422)</f>
        <v>0</v>
      </c>
      <c r="P28" s="293">
        <f>SUM('Carpool Breakdown Entering'!P338,'Carpool Breakdown Entering'!P359,'Carpool Breakdown Entering'!P380,'Carpool Breakdown Entering'!P401,'Carpool Breakdown Entering'!P422)</f>
        <v>0</v>
      </c>
      <c r="Q28" s="293">
        <f>SUM('Carpool Breakdown Entering'!Q338,'Carpool Breakdown Entering'!Q359,'Carpool Breakdown Entering'!Q380,'Carpool Breakdown Entering'!Q401,'Carpool Breakdown Entering'!Q422)</f>
        <v>0</v>
      </c>
      <c r="R28" s="293">
        <f>SUM('Carpool Breakdown Entering'!R338,'Carpool Breakdown Entering'!R359,'Carpool Breakdown Entering'!R380,'Carpool Breakdown Entering'!R401,'Carpool Breakdown Entering'!R422)</f>
        <v>0</v>
      </c>
      <c r="S28" s="73">
        <f t="shared" si="0"/>
        <v>0</v>
      </c>
      <c r="T28" s="293"/>
      <c r="U28" s="293"/>
      <c r="V28" s="293"/>
      <c r="W28" s="293"/>
      <c r="X28" s="293"/>
      <c r="Y28" s="293"/>
      <c r="Z28" s="293"/>
    </row>
    <row r="29" spans="1:26" ht="12" customHeight="1">
      <c r="A29" s="352"/>
      <c r="B29" s="86" t="s">
        <v>13</v>
      </c>
      <c r="C29" s="87">
        <f>SUM('Carpool Breakdown Entering'!C334,'Carpool Breakdown Entering'!C355,'Carpool Breakdown Entering'!C376,'Carpool Breakdown Entering'!C397,'Carpool Breakdown Entering'!C418)</f>
        <v>1</v>
      </c>
      <c r="D29" s="14">
        <f>SUM('Carpool Breakdown Entering'!D334,'Carpool Breakdown Entering'!D355,'Carpool Breakdown Entering'!D376,'Carpool Breakdown Entering'!D397,'Carpool Breakdown Entering'!D418)</f>
        <v>0</v>
      </c>
      <c r="E29" s="14">
        <f>SUM('Carpool Breakdown Entering'!E334,'Carpool Breakdown Entering'!E355,'Carpool Breakdown Entering'!E376,'Carpool Breakdown Entering'!E397,'Carpool Breakdown Entering'!E418)</f>
        <v>0</v>
      </c>
      <c r="F29" s="14">
        <f>SUM('Carpool Breakdown Entering'!F334,'Carpool Breakdown Entering'!F355,'Carpool Breakdown Entering'!F376,'Carpool Breakdown Entering'!F397,'Carpool Breakdown Entering'!F418)</f>
        <v>0</v>
      </c>
      <c r="G29" s="14">
        <f>SUM('Carpool Breakdown Entering'!G334,'Carpool Breakdown Entering'!G355,'Carpool Breakdown Entering'!G376,'Carpool Breakdown Entering'!G397,'Carpool Breakdown Entering'!G418)</f>
        <v>0</v>
      </c>
      <c r="H29" s="14">
        <f>SUM('Carpool Breakdown Entering'!H334,'Carpool Breakdown Entering'!H355,'Carpool Breakdown Entering'!H376,'Carpool Breakdown Entering'!H397,'Carpool Breakdown Entering'!H418)</f>
        <v>0</v>
      </c>
      <c r="I29" s="14">
        <f>SUM('Carpool Breakdown Entering'!I334,'Carpool Breakdown Entering'!I355,'Carpool Breakdown Entering'!I376,'Carpool Breakdown Entering'!I397,'Carpool Breakdown Entering'!I418)</f>
        <v>0</v>
      </c>
      <c r="J29" s="14">
        <f>SUM('Carpool Breakdown Entering'!J334,'Carpool Breakdown Entering'!J355,'Carpool Breakdown Entering'!J376,'Carpool Breakdown Entering'!J397,'Carpool Breakdown Entering'!J418)</f>
        <v>0</v>
      </c>
      <c r="K29" s="14">
        <f>SUM('Carpool Breakdown Entering'!K334,'Carpool Breakdown Entering'!K355,'Carpool Breakdown Entering'!K376,'Carpool Breakdown Entering'!K397,'Carpool Breakdown Entering'!K418)</f>
        <v>0</v>
      </c>
      <c r="L29" s="14">
        <f>SUM('Carpool Breakdown Entering'!L334,'Carpool Breakdown Entering'!L355,'Carpool Breakdown Entering'!L376,'Carpool Breakdown Entering'!L397,'Carpool Breakdown Entering'!L418)</f>
        <v>0</v>
      </c>
      <c r="M29" s="14">
        <f>SUM('Carpool Breakdown Entering'!M334,'Carpool Breakdown Entering'!M355,'Carpool Breakdown Entering'!M376,'Carpool Breakdown Entering'!M397,'Carpool Breakdown Entering'!M418)</f>
        <v>0</v>
      </c>
      <c r="N29" s="14">
        <f>SUM('Carpool Breakdown Entering'!N334,'Carpool Breakdown Entering'!N355,'Carpool Breakdown Entering'!N376,'Carpool Breakdown Entering'!N397,'Carpool Breakdown Entering'!N418)</f>
        <v>0</v>
      </c>
      <c r="O29" s="14">
        <f>SUM('Carpool Breakdown Entering'!O334,'Carpool Breakdown Entering'!O355,'Carpool Breakdown Entering'!O376,'Carpool Breakdown Entering'!O397,'Carpool Breakdown Entering'!O418)</f>
        <v>0</v>
      </c>
      <c r="P29" s="14">
        <f>SUM('Carpool Breakdown Entering'!P334,'Carpool Breakdown Entering'!P355,'Carpool Breakdown Entering'!P376,'Carpool Breakdown Entering'!P397,'Carpool Breakdown Entering'!P418)</f>
        <v>0</v>
      </c>
      <c r="Q29" s="14">
        <f>SUM('Carpool Breakdown Entering'!Q334,'Carpool Breakdown Entering'!Q355,'Carpool Breakdown Entering'!Q376,'Carpool Breakdown Entering'!Q397,'Carpool Breakdown Entering'!Q418)</f>
        <v>0</v>
      </c>
      <c r="R29" s="14">
        <f>SUM('Carpool Breakdown Entering'!R334,'Carpool Breakdown Entering'!R355,'Carpool Breakdown Entering'!R376,'Carpool Breakdown Entering'!R397,'Carpool Breakdown Entering'!R418)</f>
        <v>0</v>
      </c>
      <c r="S29" s="75">
        <f t="shared" si="0"/>
        <v>1</v>
      </c>
      <c r="T29" s="293"/>
      <c r="U29" s="293"/>
      <c r="V29" s="293"/>
      <c r="W29" s="293"/>
      <c r="X29" s="293"/>
      <c r="Y29" s="293"/>
      <c r="Z29" s="293"/>
    </row>
    <row r="30" spans="1:26" ht="12" customHeight="1">
      <c r="A30" s="352"/>
      <c r="B30" s="86" t="s">
        <v>40</v>
      </c>
      <c r="C30" s="87">
        <f>SUM('Carpool Breakdown Entering'!C339,'Carpool Breakdown Entering'!C360,'Carpool Breakdown Entering'!C381,'Carpool Breakdown Entering'!C402,'Carpool Breakdown Entering'!C423)</f>
        <v>0</v>
      </c>
      <c r="D30" s="14">
        <f>SUM('Carpool Breakdown Entering'!D339,'Carpool Breakdown Entering'!D360,'Carpool Breakdown Entering'!D381,'Carpool Breakdown Entering'!D402,'Carpool Breakdown Entering'!D423)</f>
        <v>0</v>
      </c>
      <c r="E30" s="14">
        <f>SUM('Carpool Breakdown Entering'!E339,'Carpool Breakdown Entering'!E360,'Carpool Breakdown Entering'!E381,'Carpool Breakdown Entering'!E402,'Carpool Breakdown Entering'!E423)</f>
        <v>0</v>
      </c>
      <c r="F30" s="14">
        <f>SUM('Carpool Breakdown Entering'!F339,'Carpool Breakdown Entering'!F360,'Carpool Breakdown Entering'!F381,'Carpool Breakdown Entering'!F402,'Carpool Breakdown Entering'!F423)</f>
        <v>0</v>
      </c>
      <c r="G30" s="14">
        <f>SUM('Carpool Breakdown Entering'!G339,'Carpool Breakdown Entering'!G360,'Carpool Breakdown Entering'!G381,'Carpool Breakdown Entering'!G402,'Carpool Breakdown Entering'!G423)</f>
        <v>0</v>
      </c>
      <c r="H30" s="14">
        <f>SUM('Carpool Breakdown Entering'!H339,'Carpool Breakdown Entering'!H360,'Carpool Breakdown Entering'!H381,'Carpool Breakdown Entering'!H402,'Carpool Breakdown Entering'!H423)</f>
        <v>0</v>
      </c>
      <c r="I30" s="14">
        <f>SUM('Carpool Breakdown Entering'!I339,'Carpool Breakdown Entering'!I360,'Carpool Breakdown Entering'!I381,'Carpool Breakdown Entering'!I402,'Carpool Breakdown Entering'!I423)</f>
        <v>0</v>
      </c>
      <c r="J30" s="14">
        <f>SUM('Carpool Breakdown Entering'!J339,'Carpool Breakdown Entering'!J360,'Carpool Breakdown Entering'!J381,'Carpool Breakdown Entering'!J402,'Carpool Breakdown Entering'!J423)</f>
        <v>0</v>
      </c>
      <c r="K30" s="14">
        <f>SUM('Carpool Breakdown Entering'!K339,'Carpool Breakdown Entering'!K360,'Carpool Breakdown Entering'!K381,'Carpool Breakdown Entering'!K402,'Carpool Breakdown Entering'!K423)</f>
        <v>0</v>
      </c>
      <c r="L30" s="14">
        <f>SUM('Carpool Breakdown Entering'!L339,'Carpool Breakdown Entering'!L360,'Carpool Breakdown Entering'!L381,'Carpool Breakdown Entering'!L402,'Carpool Breakdown Entering'!L423)</f>
        <v>0</v>
      </c>
      <c r="M30" s="14">
        <f>SUM('Carpool Breakdown Entering'!M339,'Carpool Breakdown Entering'!M360,'Carpool Breakdown Entering'!M381,'Carpool Breakdown Entering'!M402,'Carpool Breakdown Entering'!M423)</f>
        <v>0</v>
      </c>
      <c r="N30" s="14">
        <f>SUM('Carpool Breakdown Entering'!N339,'Carpool Breakdown Entering'!N360,'Carpool Breakdown Entering'!N381,'Carpool Breakdown Entering'!N402,'Carpool Breakdown Entering'!N423)</f>
        <v>0</v>
      </c>
      <c r="O30" s="14">
        <f>SUM('Carpool Breakdown Entering'!O339,'Carpool Breakdown Entering'!O360,'Carpool Breakdown Entering'!O381,'Carpool Breakdown Entering'!O402,'Carpool Breakdown Entering'!O423)</f>
        <v>0</v>
      </c>
      <c r="P30" s="14">
        <f>SUM('Carpool Breakdown Entering'!P339,'Carpool Breakdown Entering'!P360,'Carpool Breakdown Entering'!P381,'Carpool Breakdown Entering'!P402,'Carpool Breakdown Entering'!P423)</f>
        <v>0</v>
      </c>
      <c r="Q30" s="14">
        <f>SUM('Carpool Breakdown Entering'!Q339,'Carpool Breakdown Entering'!Q360,'Carpool Breakdown Entering'!Q381,'Carpool Breakdown Entering'!Q402,'Carpool Breakdown Entering'!Q423)</f>
        <v>0</v>
      </c>
      <c r="R30" s="14">
        <f>SUM('Carpool Breakdown Entering'!R339,'Carpool Breakdown Entering'!R360,'Carpool Breakdown Entering'!R381,'Carpool Breakdown Entering'!R402,'Carpool Breakdown Entering'!R423)</f>
        <v>0</v>
      </c>
      <c r="S30" s="75">
        <f t="shared" si="0"/>
        <v>0</v>
      </c>
      <c r="T30" s="293"/>
      <c r="U30" s="293"/>
      <c r="V30" s="293"/>
      <c r="W30" s="293"/>
      <c r="X30" s="293"/>
      <c r="Y30" s="293"/>
      <c r="Z30" s="293"/>
    </row>
    <row r="31" spans="1:26" ht="12" customHeight="1">
      <c r="A31" s="352"/>
      <c r="B31" s="65" t="s">
        <v>14</v>
      </c>
      <c r="C31" s="85">
        <f>SUM('Carpool Breakdown Entering'!C335,'Carpool Breakdown Entering'!C356,'Carpool Breakdown Entering'!C377,'Carpool Breakdown Entering'!C398,'Carpool Breakdown Entering'!C419)</f>
        <v>0</v>
      </c>
      <c r="D31" s="293">
        <f>SUM('Carpool Breakdown Entering'!D335,'Carpool Breakdown Entering'!D356,'Carpool Breakdown Entering'!D377,'Carpool Breakdown Entering'!D398,'Carpool Breakdown Entering'!D419)</f>
        <v>0</v>
      </c>
      <c r="E31" s="293">
        <f>SUM('Carpool Breakdown Entering'!E335,'Carpool Breakdown Entering'!E356,'Carpool Breakdown Entering'!E377,'Carpool Breakdown Entering'!E398,'Carpool Breakdown Entering'!E419)</f>
        <v>0</v>
      </c>
      <c r="F31" s="293">
        <f>SUM('Carpool Breakdown Entering'!F335,'Carpool Breakdown Entering'!F356,'Carpool Breakdown Entering'!F377,'Carpool Breakdown Entering'!F398,'Carpool Breakdown Entering'!F419)</f>
        <v>0</v>
      </c>
      <c r="G31" s="293">
        <f>SUM('Carpool Breakdown Entering'!G335,'Carpool Breakdown Entering'!G356,'Carpool Breakdown Entering'!G377,'Carpool Breakdown Entering'!G398,'Carpool Breakdown Entering'!G419)</f>
        <v>0</v>
      </c>
      <c r="H31" s="293">
        <f>SUM('Carpool Breakdown Entering'!H335,'Carpool Breakdown Entering'!H356,'Carpool Breakdown Entering'!H377,'Carpool Breakdown Entering'!H398,'Carpool Breakdown Entering'!H419)</f>
        <v>0</v>
      </c>
      <c r="I31" s="293">
        <f>SUM('Carpool Breakdown Entering'!I335,'Carpool Breakdown Entering'!I356,'Carpool Breakdown Entering'!I377,'Carpool Breakdown Entering'!I398,'Carpool Breakdown Entering'!I419)</f>
        <v>0</v>
      </c>
      <c r="J31" s="293">
        <f>SUM('Carpool Breakdown Entering'!J335,'Carpool Breakdown Entering'!J356,'Carpool Breakdown Entering'!J377,'Carpool Breakdown Entering'!J398,'Carpool Breakdown Entering'!J419)</f>
        <v>0</v>
      </c>
      <c r="K31" s="293">
        <f>SUM('Carpool Breakdown Entering'!K335,'Carpool Breakdown Entering'!K356,'Carpool Breakdown Entering'!K377,'Carpool Breakdown Entering'!K398,'Carpool Breakdown Entering'!K419)</f>
        <v>0</v>
      </c>
      <c r="L31" s="293">
        <f>SUM('Carpool Breakdown Entering'!L335,'Carpool Breakdown Entering'!L356,'Carpool Breakdown Entering'!L377,'Carpool Breakdown Entering'!L398,'Carpool Breakdown Entering'!L419)</f>
        <v>0</v>
      </c>
      <c r="M31" s="293">
        <f>SUM('Carpool Breakdown Entering'!M335,'Carpool Breakdown Entering'!M356,'Carpool Breakdown Entering'!M377,'Carpool Breakdown Entering'!M398,'Carpool Breakdown Entering'!M419)</f>
        <v>0</v>
      </c>
      <c r="N31" s="293">
        <f>SUM('Carpool Breakdown Entering'!N335,'Carpool Breakdown Entering'!N356,'Carpool Breakdown Entering'!N377,'Carpool Breakdown Entering'!N398,'Carpool Breakdown Entering'!N419)</f>
        <v>0</v>
      </c>
      <c r="O31" s="293">
        <f>SUM('Carpool Breakdown Entering'!O335,'Carpool Breakdown Entering'!O356,'Carpool Breakdown Entering'!O377,'Carpool Breakdown Entering'!O398,'Carpool Breakdown Entering'!O419)</f>
        <v>0</v>
      </c>
      <c r="P31" s="293">
        <f>SUM('Carpool Breakdown Entering'!P335,'Carpool Breakdown Entering'!P356,'Carpool Breakdown Entering'!P377,'Carpool Breakdown Entering'!P398,'Carpool Breakdown Entering'!P419)</f>
        <v>0</v>
      </c>
      <c r="Q31" s="293">
        <f>SUM('Carpool Breakdown Entering'!Q335,'Carpool Breakdown Entering'!Q356,'Carpool Breakdown Entering'!Q377,'Carpool Breakdown Entering'!Q398,'Carpool Breakdown Entering'!Q419)</f>
        <v>0</v>
      </c>
      <c r="R31" s="293">
        <f>SUM('Carpool Breakdown Entering'!R335,'Carpool Breakdown Entering'!R356,'Carpool Breakdown Entering'!R377,'Carpool Breakdown Entering'!R398,'Carpool Breakdown Entering'!R419)</f>
        <v>0</v>
      </c>
      <c r="S31" s="73">
        <f t="shared" si="0"/>
        <v>0</v>
      </c>
      <c r="T31" s="293"/>
      <c r="U31" s="293"/>
      <c r="V31" s="293"/>
      <c r="W31" s="293"/>
      <c r="X31" s="293"/>
      <c r="Y31" s="293"/>
      <c r="Z31" s="293"/>
    </row>
    <row r="32" spans="1:26" ht="12" customHeight="1">
      <c r="A32" s="352"/>
      <c r="B32" s="65" t="s">
        <v>41</v>
      </c>
      <c r="C32" s="85">
        <f>SUM('Carpool Breakdown Entering'!C340,'Carpool Breakdown Entering'!C361,'Carpool Breakdown Entering'!C382,'Carpool Breakdown Entering'!C403,'Carpool Breakdown Entering'!C424)</f>
        <v>0</v>
      </c>
      <c r="D32" s="293">
        <f>SUM('Carpool Breakdown Entering'!D340,'Carpool Breakdown Entering'!D361,'Carpool Breakdown Entering'!D382,'Carpool Breakdown Entering'!D403,'Carpool Breakdown Entering'!D424)</f>
        <v>0</v>
      </c>
      <c r="E32" s="293">
        <f>SUM('Carpool Breakdown Entering'!E340,'Carpool Breakdown Entering'!E361,'Carpool Breakdown Entering'!E382,'Carpool Breakdown Entering'!E403,'Carpool Breakdown Entering'!E424)</f>
        <v>0</v>
      </c>
      <c r="F32" s="293">
        <f>SUM('Carpool Breakdown Entering'!F340,'Carpool Breakdown Entering'!F361,'Carpool Breakdown Entering'!F382,'Carpool Breakdown Entering'!F403,'Carpool Breakdown Entering'!F424)</f>
        <v>0</v>
      </c>
      <c r="G32" s="293">
        <f>SUM('Carpool Breakdown Entering'!G340,'Carpool Breakdown Entering'!G361,'Carpool Breakdown Entering'!G382,'Carpool Breakdown Entering'!G403,'Carpool Breakdown Entering'!G424)</f>
        <v>0</v>
      </c>
      <c r="H32" s="293">
        <f>SUM('Carpool Breakdown Entering'!H340,'Carpool Breakdown Entering'!H361,'Carpool Breakdown Entering'!H382,'Carpool Breakdown Entering'!H403,'Carpool Breakdown Entering'!H424)</f>
        <v>0</v>
      </c>
      <c r="I32" s="293">
        <f>SUM('Carpool Breakdown Entering'!I340,'Carpool Breakdown Entering'!I361,'Carpool Breakdown Entering'!I382,'Carpool Breakdown Entering'!I403,'Carpool Breakdown Entering'!I424)</f>
        <v>0</v>
      </c>
      <c r="J32" s="293">
        <f>SUM('Carpool Breakdown Entering'!J340,'Carpool Breakdown Entering'!J361,'Carpool Breakdown Entering'!J382,'Carpool Breakdown Entering'!J403,'Carpool Breakdown Entering'!J424)</f>
        <v>0</v>
      </c>
      <c r="K32" s="293">
        <f>SUM('Carpool Breakdown Entering'!K340,'Carpool Breakdown Entering'!K361,'Carpool Breakdown Entering'!K382,'Carpool Breakdown Entering'!K403,'Carpool Breakdown Entering'!K424)</f>
        <v>0</v>
      </c>
      <c r="L32" s="293">
        <f>SUM('Carpool Breakdown Entering'!L340,'Carpool Breakdown Entering'!L361,'Carpool Breakdown Entering'!L382,'Carpool Breakdown Entering'!L403,'Carpool Breakdown Entering'!L424)</f>
        <v>0</v>
      </c>
      <c r="M32" s="293">
        <f>SUM('Carpool Breakdown Entering'!M340,'Carpool Breakdown Entering'!M361,'Carpool Breakdown Entering'!M382,'Carpool Breakdown Entering'!M403,'Carpool Breakdown Entering'!M424)</f>
        <v>0</v>
      </c>
      <c r="N32" s="293">
        <f>SUM('Carpool Breakdown Entering'!N340,'Carpool Breakdown Entering'!N361,'Carpool Breakdown Entering'!N382,'Carpool Breakdown Entering'!N403,'Carpool Breakdown Entering'!N424)</f>
        <v>0</v>
      </c>
      <c r="O32" s="293">
        <f>SUM('Carpool Breakdown Entering'!O340,'Carpool Breakdown Entering'!O361,'Carpool Breakdown Entering'!O382,'Carpool Breakdown Entering'!O403,'Carpool Breakdown Entering'!O424)</f>
        <v>0</v>
      </c>
      <c r="P32" s="293">
        <f>SUM('Carpool Breakdown Entering'!P340,'Carpool Breakdown Entering'!P361,'Carpool Breakdown Entering'!P382,'Carpool Breakdown Entering'!P403,'Carpool Breakdown Entering'!P424)</f>
        <v>0</v>
      </c>
      <c r="Q32" s="293">
        <f>SUM('Carpool Breakdown Entering'!Q340,'Carpool Breakdown Entering'!Q361,'Carpool Breakdown Entering'!Q382,'Carpool Breakdown Entering'!Q403,'Carpool Breakdown Entering'!Q424)</f>
        <v>0</v>
      </c>
      <c r="R32" s="293">
        <f>SUM('Carpool Breakdown Entering'!R340,'Carpool Breakdown Entering'!R361,'Carpool Breakdown Entering'!R382,'Carpool Breakdown Entering'!R403,'Carpool Breakdown Entering'!R424)</f>
        <v>0</v>
      </c>
      <c r="S32" s="73">
        <f t="shared" si="0"/>
        <v>0</v>
      </c>
      <c r="T32" s="293"/>
      <c r="U32" s="293"/>
      <c r="V32" s="293"/>
      <c r="W32" s="293"/>
      <c r="X32" s="293"/>
      <c r="Y32" s="293"/>
      <c r="Z32" s="293"/>
    </row>
    <row r="33" spans="1:26" ht="12" customHeight="1">
      <c r="A33" s="352"/>
      <c r="B33" s="8" t="s">
        <v>8</v>
      </c>
      <c r="C33" s="91">
        <f t="shared" ref="C33:R33" si="3">SUM(C21,C23,C27,C25,C29,C31)</f>
        <v>37</v>
      </c>
      <c r="D33" s="92">
        <f t="shared" si="3"/>
        <v>21</v>
      </c>
      <c r="E33" s="92">
        <f t="shared" si="3"/>
        <v>16</v>
      </c>
      <c r="F33" s="92">
        <f t="shared" si="3"/>
        <v>12</v>
      </c>
      <c r="G33" s="92">
        <f t="shared" si="3"/>
        <v>15</v>
      </c>
      <c r="H33" s="92">
        <f t="shared" si="3"/>
        <v>5</v>
      </c>
      <c r="I33" s="92">
        <f t="shared" si="3"/>
        <v>0</v>
      </c>
      <c r="J33" s="92">
        <f t="shared" si="3"/>
        <v>6</v>
      </c>
      <c r="K33" s="92">
        <f t="shared" si="3"/>
        <v>25</v>
      </c>
      <c r="L33" s="92">
        <f t="shared" si="3"/>
        <v>10</v>
      </c>
      <c r="M33" s="92">
        <f t="shared" si="3"/>
        <v>19</v>
      </c>
      <c r="N33" s="92">
        <f t="shared" si="3"/>
        <v>2</v>
      </c>
      <c r="O33" s="92">
        <f t="shared" si="3"/>
        <v>13</v>
      </c>
      <c r="P33" s="92">
        <f t="shared" si="3"/>
        <v>23</v>
      </c>
      <c r="Q33" s="92">
        <f t="shared" si="3"/>
        <v>11</v>
      </c>
      <c r="R33" s="92">
        <f t="shared" si="3"/>
        <v>4</v>
      </c>
      <c r="S33" s="9">
        <f t="shared" si="0"/>
        <v>219</v>
      </c>
      <c r="T33" s="293"/>
      <c r="U33" s="293"/>
      <c r="V33" s="293"/>
      <c r="W33" s="293"/>
      <c r="X33" s="293"/>
      <c r="Y33" s="293"/>
      <c r="Z33" s="293"/>
    </row>
    <row r="34" spans="1:26" ht="12" customHeight="1">
      <c r="A34" s="353"/>
      <c r="B34" s="10" t="s">
        <v>35</v>
      </c>
      <c r="C34" s="93">
        <f t="shared" ref="C34:R34" si="4">SUM(C22,C24,C28,C26,C30,C32)</f>
        <v>74</v>
      </c>
      <c r="D34" s="94">
        <f t="shared" si="4"/>
        <v>42</v>
      </c>
      <c r="E34" s="94">
        <f t="shared" si="4"/>
        <v>25</v>
      </c>
      <c r="F34" s="94">
        <f t="shared" si="4"/>
        <v>17</v>
      </c>
      <c r="G34" s="94">
        <f t="shared" si="4"/>
        <v>20</v>
      </c>
      <c r="H34" s="94">
        <f t="shared" si="4"/>
        <v>4</v>
      </c>
      <c r="I34" s="94">
        <f t="shared" si="4"/>
        <v>0</v>
      </c>
      <c r="J34" s="94">
        <f t="shared" si="4"/>
        <v>13</v>
      </c>
      <c r="K34" s="94">
        <f t="shared" si="4"/>
        <v>36</v>
      </c>
      <c r="L34" s="94">
        <f t="shared" si="4"/>
        <v>12</v>
      </c>
      <c r="M34" s="94">
        <f t="shared" si="4"/>
        <v>14</v>
      </c>
      <c r="N34" s="94">
        <f t="shared" si="4"/>
        <v>0</v>
      </c>
      <c r="O34" s="94">
        <f t="shared" si="4"/>
        <v>14</v>
      </c>
      <c r="P34" s="94">
        <f t="shared" si="4"/>
        <v>40</v>
      </c>
      <c r="Q34" s="94">
        <f t="shared" si="4"/>
        <v>20</v>
      </c>
      <c r="R34" s="94">
        <f t="shared" si="4"/>
        <v>8</v>
      </c>
      <c r="S34" s="11">
        <f t="shared" si="0"/>
        <v>339</v>
      </c>
      <c r="T34" s="293"/>
      <c r="U34" s="293"/>
      <c r="V34" s="293"/>
      <c r="W34" s="293"/>
      <c r="X34" s="293"/>
      <c r="Y34" s="293"/>
      <c r="Z34" s="293"/>
    </row>
    <row r="35" spans="1:26" ht="12"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row>
    <row r="36" spans="1:26" ht="12" customHeight="1">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row>
    <row r="37" spans="1:26" ht="12"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row>
    <row r="38" spans="1:26" ht="12" customHeight="1">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row>
    <row r="39" spans="1:26" ht="12"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row>
    <row r="40" spans="1:26" ht="12" customHeight="1">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row>
    <row r="41" spans="1:26" ht="12"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row>
    <row r="42" spans="1:26" ht="12" customHeight="1">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row>
    <row r="43" spans="1:26" ht="12" customHeight="1">
      <c r="A43" s="293"/>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1:26" ht="12" customHeight="1">
      <c r="A44" s="293"/>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row>
    <row r="45" spans="1:26" ht="12" customHeight="1">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row>
    <row r="46" spans="1:26" ht="12" customHeight="1">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row>
    <row r="47" spans="1:26" ht="12" customHeight="1">
      <c r="A47" s="29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row>
    <row r="48" spans="1:26" ht="12" customHeight="1">
      <c r="A48" s="293"/>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row>
    <row r="49" spans="1:26" ht="12" customHeight="1">
      <c r="A49" s="293"/>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26" ht="12" customHeight="1">
      <c r="A50" s="293"/>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row>
    <row r="51" spans="1:26" ht="12" customHeight="1">
      <c r="A51" s="293"/>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row>
    <row r="52" spans="1:26" ht="12" customHeight="1">
      <c r="A52" s="293"/>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row>
    <row r="53" spans="1:26" ht="12" customHeight="1">
      <c r="A53" s="293"/>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row>
    <row r="54" spans="1:26" ht="12" customHeight="1">
      <c r="A54" s="293"/>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row>
    <row r="55" spans="1:26" ht="12" customHeight="1">
      <c r="A55" s="293"/>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row>
    <row r="56" spans="1:26" ht="12" customHeight="1">
      <c r="A56" s="293"/>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row>
    <row r="57" spans="1:26" ht="12" customHeight="1">
      <c r="A57" s="293"/>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row>
    <row r="58" spans="1:26" ht="12" customHeight="1">
      <c r="A58" s="293"/>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row>
    <row r="59" spans="1:26" ht="12" customHeight="1">
      <c r="A59" s="293"/>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row>
    <row r="60" spans="1:26" ht="12" customHeight="1">
      <c r="A60" s="293"/>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row>
    <row r="61" spans="1:26" ht="12" customHeight="1">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row>
    <row r="62" spans="1:26" ht="12" customHeight="1">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row>
    <row r="63" spans="1:26" ht="12" customHeight="1">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row>
    <row r="64" spans="1:26" ht="12" customHeight="1">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row>
    <row r="65" spans="1:26" ht="12" customHeight="1">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row>
    <row r="66" spans="1:26" ht="12" customHeight="1">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row>
    <row r="67" spans="1:26" ht="12" customHeight="1">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row>
    <row r="68" spans="1:26" ht="12" customHeight="1">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row>
    <row r="69" spans="1:26" ht="12" customHeight="1">
      <c r="A69" s="29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row>
    <row r="70" spans="1:26" ht="12" customHeight="1">
      <c r="A70" s="293"/>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row>
    <row r="71" spans="1:26" ht="12" customHeight="1">
      <c r="A71" s="293"/>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row>
    <row r="72" spans="1:26" ht="12" customHeight="1">
      <c r="A72" s="293"/>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row>
    <row r="73" spans="1:26" ht="12" customHeight="1">
      <c r="A73" s="293"/>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row>
    <row r="74" spans="1:26" ht="12" customHeight="1">
      <c r="A74" s="293"/>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row>
    <row r="75" spans="1:26" ht="12" customHeight="1">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row>
    <row r="76" spans="1:26" ht="12" customHeight="1">
      <c r="A76" s="293"/>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row>
    <row r="77" spans="1:26" ht="12" customHeight="1">
      <c r="A77" s="293"/>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row>
    <row r="78" spans="1:26" ht="12" customHeight="1">
      <c r="A78" s="293"/>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row>
    <row r="79" spans="1:26" ht="12" customHeight="1">
      <c r="A79" s="293"/>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row>
    <row r="80" spans="1:26" ht="12" customHeight="1">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row>
    <row r="81" spans="1:26" ht="12" customHeight="1">
      <c r="A81" s="293"/>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row>
    <row r="82" spans="1:26" ht="12" customHeight="1">
      <c r="A82" s="293"/>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row>
    <row r="83" spans="1:26" ht="12" customHeight="1">
      <c r="A83" s="293"/>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row>
    <row r="84" spans="1:26" ht="12" customHeight="1">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row>
    <row r="85" spans="1:26" ht="12" customHeight="1">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row>
    <row r="86" spans="1:26" ht="12" customHeight="1">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row>
    <row r="87" spans="1:26" ht="12" customHeight="1">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row>
    <row r="88" spans="1:26" ht="12" customHeight="1">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row>
    <row r="89" spans="1:26" ht="12" customHeight="1">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row>
    <row r="90" spans="1:26" ht="12" customHeight="1">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row>
    <row r="91" spans="1:26" ht="12" customHeight="1">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row>
    <row r="92" spans="1:26" ht="12" customHeight="1">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row>
    <row r="93" spans="1:26" ht="12" customHeight="1">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row>
    <row r="94" spans="1:26" ht="12" customHeight="1">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row>
    <row r="95" spans="1:26" ht="12" customHeight="1">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row>
    <row r="96" spans="1:26" ht="12" customHeight="1">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row>
    <row r="97" spans="1:26" ht="12" customHeight="1">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row>
    <row r="98" spans="1:26" ht="12" customHeight="1">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row>
    <row r="99" spans="1:26" ht="12" customHeight="1">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row>
    <row r="100" spans="1:26" ht="12" customHeight="1">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row>
    <row r="101" spans="1:26" ht="12" customHeight="1">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row>
    <row r="102" spans="1:26" ht="12" customHeight="1">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row>
    <row r="103" spans="1:26" ht="12" customHeight="1">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row>
    <row r="104" spans="1:26" ht="12" customHeight="1">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row>
    <row r="105" spans="1:26" ht="12" customHeight="1">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row>
    <row r="106" spans="1:26" ht="12" customHeight="1">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row>
    <row r="107" spans="1:26" ht="12" customHeight="1">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row>
    <row r="108" spans="1:26" ht="12" customHeight="1">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row>
    <row r="109" spans="1:26" ht="12" customHeight="1">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row>
    <row r="110" spans="1:26" ht="12" customHeight="1">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row>
    <row r="111" spans="1:26" ht="12" customHeight="1">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row>
    <row r="112" spans="1:26" ht="12" customHeight="1">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row>
    <row r="113" spans="1:26" ht="12" customHeight="1">
      <c r="A113" s="293"/>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row>
    <row r="114" spans="1:26" ht="12" customHeight="1">
      <c r="A114" s="293"/>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row>
    <row r="115" spans="1:26" ht="12" customHeight="1">
      <c r="A115" s="293"/>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row>
    <row r="116" spans="1:26" ht="12" customHeight="1">
      <c r="A116" s="29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row>
    <row r="117" spans="1:26" ht="12" customHeight="1">
      <c r="A117" s="29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row>
    <row r="118" spans="1:26" ht="12" customHeight="1">
      <c r="A118" s="293"/>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row>
    <row r="119" spans="1:26" ht="12" customHeight="1">
      <c r="A119" s="293"/>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row>
    <row r="120" spans="1:26" ht="12" customHeight="1">
      <c r="A120" s="293"/>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row>
    <row r="121" spans="1:26" ht="12" customHeight="1">
      <c r="A121" s="293"/>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row>
    <row r="122" spans="1:26" ht="12" customHeight="1">
      <c r="A122" s="293"/>
      <c r="B122" s="29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row>
    <row r="123" spans="1:26" ht="12" customHeight="1">
      <c r="A123" s="29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row>
    <row r="124" spans="1:26" ht="12" customHeight="1">
      <c r="A124" s="293"/>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row>
    <row r="125" spans="1:26" ht="12" customHeight="1">
      <c r="A125" s="293"/>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row>
    <row r="126" spans="1:26" ht="12" customHeight="1">
      <c r="A126" s="293"/>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row>
    <row r="127" spans="1:26" ht="12" customHeight="1">
      <c r="A127" s="293"/>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row>
    <row r="128" spans="1:26" ht="12" customHeight="1">
      <c r="A128" s="293"/>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row>
    <row r="129" spans="1:26" ht="12" customHeight="1">
      <c r="A129" s="293"/>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row>
    <row r="130" spans="1:26" ht="12" customHeight="1">
      <c r="A130" s="293"/>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row>
    <row r="131" spans="1:26" ht="12" customHeight="1">
      <c r="A131" s="293"/>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row>
    <row r="132" spans="1:26" ht="12" customHeight="1">
      <c r="A132" s="293"/>
      <c r="B132" s="293"/>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row>
    <row r="133" spans="1:26" ht="12" customHeight="1">
      <c r="A133" s="293"/>
      <c r="B133" s="293"/>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row>
    <row r="134" spans="1:26" ht="12" customHeight="1">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row>
    <row r="135" spans="1:26" ht="12" customHeight="1">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row>
    <row r="136" spans="1:26" ht="12" customHeight="1">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row>
    <row r="137" spans="1:26" ht="12" customHeight="1">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row>
    <row r="138" spans="1:26" ht="12" customHeight="1">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row>
    <row r="139" spans="1:26" ht="12" customHeight="1">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row>
    <row r="140" spans="1:26" ht="12" customHeight="1">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row>
    <row r="141" spans="1:26" ht="12" customHeight="1">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row>
    <row r="142" spans="1:26" ht="12" customHeight="1">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row>
    <row r="143" spans="1:26" ht="12" customHeight="1">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row>
    <row r="144" spans="1:26" ht="12" customHeight="1">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row>
    <row r="145" spans="1:26" ht="12" customHeight="1">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row>
    <row r="146" spans="1:26" ht="12" customHeight="1">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row>
    <row r="147" spans="1:26" ht="12" customHeight="1">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row>
    <row r="148" spans="1:26" ht="12" customHeight="1">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row>
    <row r="149" spans="1:26" ht="12" customHeight="1">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row>
    <row r="150" spans="1:26" ht="12" customHeight="1">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row>
    <row r="151" spans="1:26" ht="12" customHeight="1">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row>
    <row r="152" spans="1:26" ht="12" customHeight="1">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row>
    <row r="153" spans="1:26" ht="12" customHeight="1">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row>
    <row r="154" spans="1:26" ht="12" customHeight="1">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row>
    <row r="155" spans="1:26" ht="12" customHeight="1">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row>
    <row r="156" spans="1:26" ht="12" customHeight="1">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row>
    <row r="157" spans="1:26" ht="12" customHeight="1">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row>
    <row r="158" spans="1:26" ht="12" customHeight="1">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row>
    <row r="159" spans="1:26" ht="12" customHeight="1">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row>
    <row r="160" spans="1:26" ht="12" customHeight="1">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row>
    <row r="161" spans="1:26" ht="12" customHeight="1">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row>
    <row r="162" spans="1:26" ht="12" customHeight="1">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row>
    <row r="163" spans="1:26" ht="12" customHeight="1">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row>
    <row r="164" spans="1:26" ht="12" customHeight="1">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row>
    <row r="165" spans="1:26" ht="12" customHeight="1">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row>
    <row r="166" spans="1:26" ht="12" customHeight="1">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row>
    <row r="167" spans="1:26" ht="12" customHeight="1">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row>
    <row r="168" spans="1:26" ht="12" customHeight="1">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row>
    <row r="169" spans="1:26" ht="12" customHeight="1">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row>
    <row r="170" spans="1:26" ht="12" customHeight="1">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row>
    <row r="171" spans="1:26" ht="12" customHeight="1">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row>
    <row r="172" spans="1:26" ht="12" customHeight="1">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row>
    <row r="173" spans="1:26" ht="12" customHeight="1">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row>
    <row r="174" spans="1:26" ht="12" customHeight="1">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row>
    <row r="175" spans="1:26" ht="12" customHeight="1">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row>
    <row r="176" spans="1:26" ht="12" customHeight="1">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row>
    <row r="177" spans="1:26" ht="12" customHeight="1">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row>
    <row r="178" spans="1:26" ht="12" customHeight="1">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row>
    <row r="179" spans="1:26" ht="12" customHeight="1">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row>
    <row r="180" spans="1:26" ht="12" customHeight="1">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row>
    <row r="181" spans="1:26" ht="12" customHeight="1">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row>
    <row r="182" spans="1:26" ht="12" customHeight="1">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row>
    <row r="183" spans="1:26" ht="12" customHeight="1">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row>
    <row r="184" spans="1:26" ht="12" customHeight="1">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row>
    <row r="185" spans="1:26" ht="12" customHeight="1">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row>
    <row r="186" spans="1:26" ht="12" customHeight="1">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row>
    <row r="187" spans="1:26" ht="12" customHeight="1">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row>
    <row r="188" spans="1:26" ht="12" customHeight="1">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row>
    <row r="189" spans="1:26" ht="12" customHeight="1">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row>
    <row r="190" spans="1:26" ht="12" customHeight="1">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row>
    <row r="191" spans="1:26" ht="12" customHeight="1">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row>
    <row r="192" spans="1:26" ht="12" customHeight="1">
      <c r="A192" s="293"/>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row>
    <row r="193" spans="1:26" ht="12" customHeight="1">
      <c r="A193" s="293"/>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row>
    <row r="194" spans="1:26" ht="12" customHeight="1">
      <c r="A194" s="293"/>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row>
    <row r="195" spans="1:26" ht="12" customHeight="1">
      <c r="A195" s="293"/>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row>
    <row r="196" spans="1:26" ht="12" customHeight="1">
      <c r="A196" s="293"/>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row>
    <row r="197" spans="1:26" ht="12" customHeight="1">
      <c r="A197" s="293"/>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row>
    <row r="198" spans="1:26" ht="12" customHeight="1">
      <c r="A198" s="293"/>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row>
    <row r="199" spans="1:26" ht="12" customHeight="1">
      <c r="A199" s="293"/>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3"/>
    </row>
    <row r="200" spans="1:26" ht="12" customHeight="1">
      <c r="A200" s="293"/>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row>
    <row r="201" spans="1:26" ht="12" customHeight="1">
      <c r="A201" s="293"/>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row>
    <row r="202" spans="1:26" ht="12" customHeight="1">
      <c r="A202" s="293"/>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row>
    <row r="203" spans="1:26" ht="12" customHeight="1">
      <c r="A203" s="293"/>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c r="Z203" s="293"/>
    </row>
    <row r="204" spans="1:26" ht="12" customHeight="1">
      <c r="A204" s="293"/>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row>
    <row r="205" spans="1:26" ht="12" customHeight="1">
      <c r="A205" s="293"/>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row>
    <row r="206" spans="1:26" ht="12" customHeight="1">
      <c r="A206" s="293"/>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c r="Z206" s="293"/>
    </row>
    <row r="207" spans="1:26" ht="12" customHeight="1">
      <c r="A207" s="293"/>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row>
    <row r="208" spans="1:26" ht="12" customHeight="1">
      <c r="A208" s="293"/>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row>
    <row r="209" spans="1:26" ht="12" customHeight="1">
      <c r="A209" s="293"/>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row>
    <row r="210" spans="1:26" ht="12" customHeight="1">
      <c r="A210" s="293"/>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row>
    <row r="211" spans="1:26" ht="12" customHeight="1">
      <c r="A211" s="293"/>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row>
    <row r="212" spans="1:26" ht="12" customHeight="1">
      <c r="A212" s="293"/>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row>
    <row r="213" spans="1:26" ht="12"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row>
    <row r="214" spans="1:26" ht="12"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row>
    <row r="215" spans="1:26" ht="12" customHeight="1">
      <c r="A215" s="293"/>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row>
    <row r="216" spans="1:26" ht="12" customHeight="1">
      <c r="A216" s="293"/>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c r="Z216" s="293"/>
    </row>
    <row r="217" spans="1:26" ht="12" customHeight="1">
      <c r="A217" s="293"/>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row>
    <row r="218" spans="1:26" ht="12" customHeight="1">
      <c r="A218" s="293"/>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c r="Z218" s="293"/>
    </row>
    <row r="219" spans="1:26" ht="12" customHeight="1">
      <c r="A219" s="293"/>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row>
    <row r="220" spans="1:26" ht="12" customHeight="1">
      <c r="A220" s="293"/>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row>
    <row r="221" spans="1:26" ht="12" customHeight="1">
      <c r="A221" s="293"/>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row>
    <row r="222" spans="1:26" ht="12" customHeight="1">
      <c r="A222" s="293"/>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row>
    <row r="223" spans="1:26" ht="12" customHeight="1">
      <c r="A223" s="293"/>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3"/>
    </row>
    <row r="224" spans="1:26" ht="12" customHeight="1">
      <c r="A224" s="293"/>
      <c r="B224" s="293"/>
      <c r="C224" s="293"/>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c r="Z224" s="293"/>
    </row>
    <row r="225" spans="1:26" ht="12" customHeight="1">
      <c r="A225" s="293"/>
      <c r="B225" s="293"/>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c r="Z225" s="293"/>
    </row>
    <row r="226" spans="1:26" ht="12" customHeight="1">
      <c r="A226" s="293"/>
      <c r="B226" s="293"/>
      <c r="C226" s="293"/>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c r="Z226" s="293"/>
    </row>
    <row r="227" spans="1:26" ht="12" customHeight="1">
      <c r="A227" s="293"/>
      <c r="B227" s="293"/>
      <c r="C227" s="293"/>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c r="Z227" s="293"/>
    </row>
    <row r="228" spans="1:26" ht="12" customHeight="1">
      <c r="A228" s="293"/>
      <c r="B228" s="293"/>
      <c r="C228" s="293"/>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293"/>
      <c r="Z228" s="293"/>
    </row>
    <row r="229" spans="1:26" ht="12" customHeight="1">
      <c r="A229" s="293"/>
      <c r="B229" s="293"/>
      <c r="C229" s="293"/>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293"/>
      <c r="Z229" s="293"/>
    </row>
    <row r="230" spans="1:26" ht="12" customHeight="1">
      <c r="A230" s="293"/>
      <c r="B230" s="293"/>
      <c r="C230" s="293"/>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c r="Z230" s="293"/>
    </row>
    <row r="231" spans="1:26" ht="12" customHeight="1">
      <c r="A231" s="293"/>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row>
    <row r="232" spans="1:26" ht="12" customHeight="1">
      <c r="A232" s="293"/>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row>
    <row r="233" spans="1:26" ht="12" customHeight="1">
      <c r="A233" s="293"/>
      <c r="B233" s="293"/>
      <c r="C233" s="293"/>
      <c r="D233" s="293"/>
      <c r="E233" s="293"/>
      <c r="F233" s="293"/>
      <c r="G233" s="293"/>
      <c r="H233" s="293"/>
      <c r="I233" s="293"/>
      <c r="J233" s="293"/>
      <c r="K233" s="293"/>
      <c r="L233" s="293"/>
      <c r="M233" s="293"/>
      <c r="N233" s="293"/>
      <c r="O233" s="293"/>
      <c r="P233" s="293"/>
      <c r="Q233" s="293"/>
      <c r="R233" s="293"/>
      <c r="S233" s="293"/>
      <c r="T233" s="293"/>
      <c r="U233" s="293"/>
      <c r="V233" s="293"/>
      <c r="W233" s="293"/>
      <c r="X233" s="293"/>
      <c r="Y233" s="293"/>
      <c r="Z233" s="293"/>
    </row>
    <row r="234" spans="1:26" ht="12" customHeight="1">
      <c r="A234" s="293"/>
      <c r="B234" s="293"/>
      <c r="C234" s="293"/>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293"/>
      <c r="Z234" s="293"/>
    </row>
    <row r="235" spans="1:26" ht="15.75" customHeight="1">
      <c r="A235" s="292"/>
      <c r="B235" s="292"/>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row>
    <row r="236" spans="1:26" ht="15.75" customHeight="1">
      <c r="A236" s="292"/>
      <c r="B236" s="292"/>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row>
    <row r="237" spans="1:26" ht="15.75" customHeight="1">
      <c r="A237" s="292"/>
      <c r="B237" s="292"/>
      <c r="C237" s="292"/>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row>
    <row r="238" spans="1:26" ht="15.75" customHeight="1">
      <c r="A238" s="292"/>
      <c r="B238" s="292"/>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row>
    <row r="239" spans="1:26" ht="15.75" customHeight="1">
      <c r="A239" s="292"/>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row>
    <row r="240" spans="1:26" ht="15.75" customHeight="1">
      <c r="A240" s="292"/>
      <c r="B240" s="292"/>
      <c r="C240" s="292"/>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S1"/>
    <mergeCell ref="A2:S2"/>
    <mergeCell ref="A4:A6"/>
    <mergeCell ref="A7:A20"/>
    <mergeCell ref="A21:A3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A4" sqref="A4"/>
    </sheetView>
  </sheetViews>
  <sheetFormatPr defaultColWidth="14.453125" defaultRowHeight="15" customHeight="1"/>
  <cols>
    <col min="1" max="1" width="21.453125" customWidth="1"/>
    <col min="2" max="18" width="5.453125" customWidth="1"/>
    <col min="19" max="19" width="6" customWidth="1"/>
    <col min="20" max="26" width="8" customWidth="1"/>
  </cols>
  <sheetData>
    <row r="1" spans="1:26" ht="14.25" customHeight="1">
      <c r="A1" s="345" t="s">
        <v>53</v>
      </c>
      <c r="B1" s="346"/>
      <c r="C1" s="346"/>
      <c r="D1" s="346"/>
      <c r="E1" s="346"/>
      <c r="F1" s="346"/>
      <c r="G1" s="346"/>
      <c r="H1" s="346"/>
      <c r="I1" s="346"/>
      <c r="J1" s="346"/>
      <c r="K1" s="346"/>
      <c r="L1" s="346"/>
      <c r="M1" s="346"/>
      <c r="N1" s="346"/>
      <c r="O1" s="346"/>
      <c r="P1" s="346"/>
      <c r="Q1" s="346"/>
      <c r="R1" s="346"/>
      <c r="S1" s="346"/>
      <c r="T1" s="293"/>
      <c r="U1" s="293"/>
      <c r="V1" s="293"/>
      <c r="W1" s="293"/>
      <c r="X1" s="293"/>
      <c r="Y1" s="293"/>
      <c r="Z1" s="293"/>
    </row>
    <row r="2" spans="1:26" ht="14.25" customHeight="1">
      <c r="A2" s="345" t="s">
        <v>208</v>
      </c>
      <c r="B2" s="346"/>
      <c r="C2" s="346"/>
      <c r="D2" s="346"/>
      <c r="E2" s="346"/>
      <c r="F2" s="346"/>
      <c r="G2" s="346"/>
      <c r="H2" s="346"/>
      <c r="I2" s="346"/>
      <c r="J2" s="346"/>
      <c r="K2" s="346"/>
      <c r="L2" s="346"/>
      <c r="M2" s="346"/>
      <c r="N2" s="346"/>
      <c r="O2" s="346"/>
      <c r="P2" s="346"/>
      <c r="Q2" s="346"/>
      <c r="R2" s="346"/>
      <c r="S2" s="346"/>
      <c r="T2" s="293"/>
      <c r="U2" s="293"/>
      <c r="V2" s="293"/>
      <c r="W2" s="293"/>
      <c r="X2" s="293"/>
      <c r="Y2" s="293"/>
      <c r="Z2" s="293"/>
    </row>
    <row r="3" spans="1:26" ht="12"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row>
    <row r="4" spans="1:26" ht="12" customHeight="1">
      <c r="A4" s="6" t="s">
        <v>55</v>
      </c>
      <c r="B4" s="6" t="s">
        <v>209</v>
      </c>
      <c r="C4" s="357" t="s">
        <v>210</v>
      </c>
      <c r="D4" s="358"/>
      <c r="E4" s="358"/>
      <c r="F4" s="358"/>
      <c r="G4" s="358"/>
      <c r="H4" s="358"/>
      <c r="I4" s="358"/>
      <c r="J4" s="358"/>
      <c r="K4" s="358"/>
      <c r="L4" s="358"/>
      <c r="M4" s="358"/>
      <c r="N4" s="358"/>
      <c r="O4" s="358"/>
      <c r="P4" s="358"/>
      <c r="Q4" s="358"/>
      <c r="R4" s="358"/>
      <c r="S4" s="359"/>
      <c r="T4" s="293"/>
      <c r="U4" s="293"/>
      <c r="V4" s="293"/>
      <c r="W4" s="293"/>
      <c r="X4" s="293"/>
      <c r="Y4" s="293"/>
      <c r="Z4" s="293"/>
    </row>
    <row r="5" spans="1:26" ht="12" customHeight="1">
      <c r="A5" s="80"/>
      <c r="B5" s="80"/>
      <c r="C5" s="82" t="s">
        <v>144</v>
      </c>
      <c r="D5" s="82" t="s">
        <v>145</v>
      </c>
      <c r="E5" s="82" t="s">
        <v>146</v>
      </c>
      <c r="F5" s="82" t="s">
        <v>147</v>
      </c>
      <c r="G5" s="82" t="s">
        <v>148</v>
      </c>
      <c r="H5" s="82" t="s">
        <v>149</v>
      </c>
      <c r="I5" s="82" t="s">
        <v>150</v>
      </c>
      <c r="J5" s="82" t="s">
        <v>151</v>
      </c>
      <c r="K5" s="82" t="s">
        <v>152</v>
      </c>
      <c r="L5" s="82" t="s">
        <v>153</v>
      </c>
      <c r="M5" s="82" t="s">
        <v>154</v>
      </c>
      <c r="N5" s="82" t="s">
        <v>155</v>
      </c>
      <c r="O5" s="82" t="s">
        <v>156</v>
      </c>
      <c r="P5" s="82" t="s">
        <v>157</v>
      </c>
      <c r="Q5" s="82" t="s">
        <v>158</v>
      </c>
      <c r="R5" s="82" t="s">
        <v>159</v>
      </c>
      <c r="S5" s="80" t="s">
        <v>160</v>
      </c>
      <c r="T5" s="293"/>
      <c r="U5" s="293"/>
      <c r="V5" s="293"/>
      <c r="W5" s="293"/>
      <c r="X5" s="293"/>
      <c r="Y5" s="293"/>
      <c r="Z5" s="293"/>
    </row>
    <row r="6" spans="1:26" ht="12" customHeight="1">
      <c r="A6" s="80"/>
      <c r="B6" s="80"/>
      <c r="C6" s="82" t="s">
        <v>161</v>
      </c>
      <c r="D6" s="82" t="s">
        <v>161</v>
      </c>
      <c r="E6" s="82" t="s">
        <v>161</v>
      </c>
      <c r="F6" s="82" t="s">
        <v>161</v>
      </c>
      <c r="G6" s="82" t="s">
        <v>161</v>
      </c>
      <c r="H6" s="82" t="s">
        <v>161</v>
      </c>
      <c r="I6" s="82" t="s">
        <v>161</v>
      </c>
      <c r="J6" s="82" t="s">
        <v>161</v>
      </c>
      <c r="K6" s="82" t="s">
        <v>161</v>
      </c>
      <c r="L6" s="82" t="s">
        <v>161</v>
      </c>
      <c r="M6" s="82" t="s">
        <v>161</v>
      </c>
      <c r="N6" s="82" t="s">
        <v>161</v>
      </c>
      <c r="O6" s="82" t="s">
        <v>161</v>
      </c>
      <c r="P6" s="82" t="s">
        <v>161</v>
      </c>
      <c r="Q6" s="82" t="s">
        <v>161</v>
      </c>
      <c r="R6" s="82" t="s">
        <v>161</v>
      </c>
      <c r="S6" s="80"/>
      <c r="T6" s="293"/>
      <c r="U6" s="293"/>
      <c r="V6" s="293"/>
      <c r="W6" s="293"/>
      <c r="X6" s="293"/>
      <c r="Y6" s="293"/>
      <c r="Z6" s="293"/>
    </row>
    <row r="7" spans="1:26" ht="12" customHeight="1">
      <c r="A7" s="7"/>
      <c r="B7" s="7"/>
      <c r="C7" s="84" t="s">
        <v>145</v>
      </c>
      <c r="D7" s="84" t="s">
        <v>146</v>
      </c>
      <c r="E7" s="84" t="s">
        <v>147</v>
      </c>
      <c r="F7" s="84" t="s">
        <v>148</v>
      </c>
      <c r="G7" s="84" t="s">
        <v>149</v>
      </c>
      <c r="H7" s="84" t="s">
        <v>150</v>
      </c>
      <c r="I7" s="84" t="s">
        <v>151</v>
      </c>
      <c r="J7" s="84" t="s">
        <v>152</v>
      </c>
      <c r="K7" s="84" t="s">
        <v>153</v>
      </c>
      <c r="L7" s="84" t="s">
        <v>154</v>
      </c>
      <c r="M7" s="84" t="s">
        <v>155</v>
      </c>
      <c r="N7" s="84" t="s">
        <v>156</v>
      </c>
      <c r="O7" s="84" t="s">
        <v>157</v>
      </c>
      <c r="P7" s="84" t="s">
        <v>158</v>
      </c>
      <c r="Q7" s="84" t="s">
        <v>159</v>
      </c>
      <c r="R7" s="84" t="s">
        <v>162</v>
      </c>
      <c r="S7" s="7"/>
      <c r="T7" s="293"/>
      <c r="U7" s="293"/>
      <c r="V7" s="293"/>
      <c r="W7" s="293"/>
      <c r="X7" s="293"/>
      <c r="Y7" s="293"/>
      <c r="Z7" s="293"/>
    </row>
    <row r="8" spans="1:26" ht="12" customHeight="1">
      <c r="A8" s="72" t="s">
        <v>211</v>
      </c>
      <c r="B8" s="72">
        <v>30</v>
      </c>
      <c r="C8" s="97">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f>
        <v>2</v>
      </c>
      <c r="D8" s="97">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f>
        <v>4</v>
      </c>
      <c r="E8" s="97">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f>
        <v>5</v>
      </c>
      <c r="F8" s="97">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f>
        <v>5</v>
      </c>
      <c r="G8" s="97">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f>
        <v>1</v>
      </c>
      <c r="H8" s="97">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f>
        <v>3</v>
      </c>
      <c r="I8" s="97">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f>
        <v>4</v>
      </c>
      <c r="J8" s="97">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f>
        <v>5</v>
      </c>
      <c r="K8" s="97">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f>
        <v>9</v>
      </c>
      <c r="L8" s="97">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f>
        <v>9</v>
      </c>
      <c r="M8" s="97">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f>
        <v>6</v>
      </c>
      <c r="N8" s="97">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f>
        <v>9</v>
      </c>
      <c r="O8" s="97">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f>
        <v>12</v>
      </c>
      <c r="P8" s="97">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f>
        <v>7</v>
      </c>
      <c r="Q8" s="97">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f>
        <v>0</v>
      </c>
      <c r="R8" s="97">
        <f>SUM('By Bus Stop Arriving'!S8,'By Bus Stop Arriving'!S16,'By Bus Stop Arriving'!S24,'By Bus Stop Arriving'!S32,'By Bus Stop Arriving'!S40,'By Bus Stop Arriving'!S48,'By Bus Stop Arriving'!S56,'By Bus Stop Arriving'!S64,'By Bus Stop Arriving'!S72,'By Bus Stop Arriving'!S80,'By Bus Stop Arriving'!S88,'By Bus Stop Arriving'!S96,'By Bus Stop Arriving'!S104,'By Bus Stop Arriving'!S112,'By Bus Stop Arriving'!S120,'By Bus Stop Arriving'!S128,'By Bus Stop Arriving'!S136,'By Bus Stop Arriving'!S144,'By Bus Stop Arriving'!S152,'By Bus Stop Arriving'!S160)</f>
        <v>2</v>
      </c>
      <c r="S8" s="107">
        <f t="shared" ref="S8:S16" si="0">SUM(C8:R8)</f>
        <v>83</v>
      </c>
      <c r="T8" s="293"/>
      <c r="U8" s="293"/>
      <c r="V8" s="293"/>
      <c r="W8" s="293"/>
      <c r="X8" s="293"/>
      <c r="Y8" s="293"/>
      <c r="Z8" s="293"/>
    </row>
    <row r="9" spans="1:26" ht="12" customHeight="1">
      <c r="A9" s="73"/>
      <c r="B9" s="73">
        <v>41</v>
      </c>
      <c r="C9" s="35">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f>
        <v>0</v>
      </c>
      <c r="D9" s="35">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f>
        <v>6</v>
      </c>
      <c r="E9" s="35">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f>
        <v>6</v>
      </c>
      <c r="F9" s="35">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f>
        <v>5</v>
      </c>
      <c r="G9" s="35">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f>
        <v>5</v>
      </c>
      <c r="H9" s="35">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f>
        <v>4</v>
      </c>
      <c r="I9" s="35">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f>
        <v>9</v>
      </c>
      <c r="J9" s="35">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f>
        <v>6</v>
      </c>
      <c r="K9" s="35">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f>
        <v>9</v>
      </c>
      <c r="L9" s="35">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f>
        <v>7</v>
      </c>
      <c r="M9" s="35">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f>
        <v>12</v>
      </c>
      <c r="N9" s="35">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f>
        <v>6</v>
      </c>
      <c r="O9" s="35">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f>
        <v>3</v>
      </c>
      <c r="P9" s="35">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f>
        <v>4</v>
      </c>
      <c r="Q9" s="35">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f>
        <v>0</v>
      </c>
      <c r="R9" s="35">
        <f>SUM('By Bus Stop Arriving'!S9,'By Bus Stop Arriving'!S17,'By Bus Stop Arriving'!S25,'By Bus Stop Arriving'!S33,'By Bus Stop Arriving'!S41,'By Bus Stop Arriving'!S49,'By Bus Stop Arriving'!S57,'By Bus Stop Arriving'!S65,'By Bus Stop Arriving'!S73,'By Bus Stop Arriving'!S81,'By Bus Stop Arriving'!S89,'By Bus Stop Arriving'!S97,'By Bus Stop Arriving'!S105,'By Bus Stop Arriving'!S113,'By Bus Stop Arriving'!S121,'By Bus Stop Arriving'!S129,'By Bus Stop Arriving'!S137,'By Bus Stop Arriving'!S145,'By Bus Stop Arriving'!S153,'By Bus Stop Arriving'!S161)</f>
        <v>1</v>
      </c>
      <c r="S9" s="90">
        <f t="shared" si="0"/>
        <v>83</v>
      </c>
      <c r="T9" s="293"/>
      <c r="U9" s="293"/>
      <c r="V9" s="293"/>
      <c r="W9" s="293"/>
      <c r="X9" s="293"/>
      <c r="Y9" s="293"/>
      <c r="Z9" s="293"/>
    </row>
    <row r="10" spans="1:26" ht="12" customHeight="1">
      <c r="A10" s="73"/>
      <c r="B10" s="73">
        <v>101</v>
      </c>
      <c r="C10" s="35">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f>
        <v>5</v>
      </c>
      <c r="D10" s="35">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f>
        <v>31</v>
      </c>
      <c r="E10" s="35">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f>
        <v>10</v>
      </c>
      <c r="F10" s="35">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f>
        <v>12</v>
      </c>
      <c r="G10" s="35">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f>
        <v>6</v>
      </c>
      <c r="H10" s="35">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f>
        <v>8</v>
      </c>
      <c r="I10" s="35">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f>
        <v>8</v>
      </c>
      <c r="J10" s="35">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f>
        <v>9</v>
      </c>
      <c r="K10" s="35">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f>
        <v>7</v>
      </c>
      <c r="L10" s="35">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f>
        <v>7</v>
      </c>
      <c r="M10" s="35">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f>
        <v>6</v>
      </c>
      <c r="N10" s="35">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f>
        <v>6</v>
      </c>
      <c r="O10" s="35">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f>
        <v>7</v>
      </c>
      <c r="P10" s="35">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f>
        <v>4</v>
      </c>
      <c r="Q10" s="35">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f>
        <v>5</v>
      </c>
      <c r="R10" s="35">
        <f>SUM('By Bus Stop Arriving'!S10,'By Bus Stop Arriving'!S18,'By Bus Stop Arriving'!S26,'By Bus Stop Arriving'!S34,'By Bus Stop Arriving'!S42,'By Bus Stop Arriving'!S50,'By Bus Stop Arriving'!S58,'By Bus Stop Arriving'!S66,'By Bus Stop Arriving'!S74,'By Bus Stop Arriving'!S82,'By Bus Stop Arriving'!S90,'By Bus Stop Arriving'!S98,'By Bus Stop Arriving'!S106,'By Bus Stop Arriving'!S114,'By Bus Stop Arriving'!S122,'By Bus Stop Arriving'!S130,'By Bus Stop Arriving'!S138,'By Bus Stop Arriving'!S146,'By Bus Stop Arriving'!S154,'By Bus Stop Arriving'!S162)</f>
        <v>7</v>
      </c>
      <c r="S10" s="90">
        <f t="shared" si="0"/>
        <v>138</v>
      </c>
      <c r="T10" s="293"/>
      <c r="U10" s="293"/>
      <c r="V10" s="293"/>
      <c r="W10" s="293"/>
      <c r="X10" s="293"/>
      <c r="Y10" s="293"/>
      <c r="Z10" s="293"/>
    </row>
    <row r="11" spans="1:26" ht="12" customHeight="1">
      <c r="A11" s="73"/>
      <c r="B11" s="73">
        <v>150</v>
      </c>
      <c r="C11" s="35">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f>
        <v>7</v>
      </c>
      <c r="D11" s="35">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f>
        <v>0</v>
      </c>
      <c r="E11" s="35">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f>
        <v>3</v>
      </c>
      <c r="F11" s="35">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f>
        <v>3</v>
      </c>
      <c r="G11" s="35">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f>
        <v>3</v>
      </c>
      <c r="H11" s="35">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f>
        <v>2</v>
      </c>
      <c r="I11" s="35">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f>
        <v>13</v>
      </c>
      <c r="J11" s="35">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f>
        <v>4</v>
      </c>
      <c r="K11" s="35">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f>
        <v>7</v>
      </c>
      <c r="L11" s="35">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f>
        <v>12</v>
      </c>
      <c r="M11" s="35">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f>
        <v>12</v>
      </c>
      <c r="N11" s="35">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f>
        <v>24</v>
      </c>
      <c r="O11" s="35">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f>
        <v>6</v>
      </c>
      <c r="P11" s="35">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f>
        <v>1</v>
      </c>
      <c r="Q11" s="35">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f>
        <v>3</v>
      </c>
      <c r="R11" s="35">
        <f>SUM('By Bus Stop Arriving'!S11,'By Bus Stop Arriving'!S19,'By Bus Stop Arriving'!S27,'By Bus Stop Arriving'!S35,'By Bus Stop Arriving'!S43,'By Bus Stop Arriving'!S51,'By Bus Stop Arriving'!S59,'By Bus Stop Arriving'!S67,'By Bus Stop Arriving'!S75,'By Bus Stop Arriving'!S83,'By Bus Stop Arriving'!S91,'By Bus Stop Arriving'!S99,'By Bus Stop Arriving'!S107,'By Bus Stop Arriving'!S115,'By Bus Stop Arriving'!S123,'By Bus Stop Arriving'!S131,'By Bus Stop Arriving'!S139,'By Bus Stop Arriving'!S147,'By Bus Stop Arriving'!S155,'By Bus Stop Arriving'!S163)</f>
        <v>2</v>
      </c>
      <c r="S11" s="90">
        <f t="shared" si="0"/>
        <v>102</v>
      </c>
      <c r="T11" s="293"/>
      <c r="U11" s="293"/>
      <c r="V11" s="293"/>
      <c r="W11" s="293"/>
      <c r="X11" s="293"/>
      <c r="Y11" s="293"/>
      <c r="Z11" s="293"/>
    </row>
    <row r="12" spans="1:26" ht="12" customHeight="1">
      <c r="A12" s="73"/>
      <c r="B12" s="73">
        <v>201</v>
      </c>
      <c r="C12" s="35">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f>
        <v>4</v>
      </c>
      <c r="D12" s="35">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f>
        <v>11</v>
      </c>
      <c r="E12" s="35">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f>
        <v>8</v>
      </c>
      <c r="F12" s="35">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f>
        <v>3</v>
      </c>
      <c r="G12" s="35">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f>
        <v>6</v>
      </c>
      <c r="H12" s="35">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f>
        <v>5</v>
      </c>
      <c r="I12" s="35">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f>
        <v>6</v>
      </c>
      <c r="J12" s="35">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f>
        <v>9</v>
      </c>
      <c r="K12" s="35">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f>
        <v>9</v>
      </c>
      <c r="L12" s="35">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f>
        <v>3</v>
      </c>
      <c r="M12" s="35">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f>
        <v>14</v>
      </c>
      <c r="N12" s="35">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f>
        <v>5</v>
      </c>
      <c r="O12" s="35">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f>
        <v>1</v>
      </c>
      <c r="P12" s="35">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f>
        <v>3</v>
      </c>
      <c r="Q12" s="35">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f>
        <v>1</v>
      </c>
      <c r="R12" s="35">
        <f>SUM('By Bus Stop Arriving'!S12,'By Bus Stop Arriving'!S20,'By Bus Stop Arriving'!S28,'By Bus Stop Arriving'!S36,'By Bus Stop Arriving'!S44,'By Bus Stop Arriving'!S52,'By Bus Stop Arriving'!S60,'By Bus Stop Arriving'!S68,'By Bus Stop Arriving'!S76,'By Bus Stop Arriving'!S84,'By Bus Stop Arriving'!S92,'By Bus Stop Arriving'!S100,'By Bus Stop Arriving'!S108,'By Bus Stop Arriving'!S116,'By Bus Stop Arriving'!S124,'By Bus Stop Arriving'!S132,'By Bus Stop Arriving'!S140,'By Bus Stop Arriving'!S148,'By Bus Stop Arriving'!S156,'By Bus Stop Arriving'!S164)</f>
        <v>2</v>
      </c>
      <c r="S12" s="90">
        <f t="shared" si="0"/>
        <v>90</v>
      </c>
      <c r="T12" s="293"/>
      <c r="U12" s="293"/>
      <c r="V12" s="293"/>
      <c r="W12" s="293"/>
      <c r="X12" s="293"/>
      <c r="Y12" s="293"/>
      <c r="Z12" s="293"/>
    </row>
    <row r="13" spans="1:26" ht="12" customHeight="1">
      <c r="A13" s="73"/>
      <c r="B13" s="73">
        <v>202</v>
      </c>
      <c r="C13" s="35">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f>
        <v>0</v>
      </c>
      <c r="D13" s="35">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f>
        <v>3</v>
      </c>
      <c r="E13" s="35">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f>
        <v>16</v>
      </c>
      <c r="F13" s="35">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f>
        <v>21</v>
      </c>
      <c r="G13" s="35">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f>
        <v>9</v>
      </c>
      <c r="H13" s="35">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f>
        <v>11</v>
      </c>
      <c r="I13" s="35">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f>
        <v>14</v>
      </c>
      <c r="J13" s="35">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f>
        <v>20</v>
      </c>
      <c r="K13" s="35">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f>
        <v>13</v>
      </c>
      <c r="L13" s="35">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f>
        <v>18</v>
      </c>
      <c r="M13" s="35">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f>
        <v>7</v>
      </c>
      <c r="N13" s="35">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f>
        <v>11</v>
      </c>
      <c r="O13" s="35">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f>
        <v>10</v>
      </c>
      <c r="P13" s="35">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f>
        <v>1</v>
      </c>
      <c r="Q13" s="35">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f>
        <v>3</v>
      </c>
      <c r="R13" s="35">
        <f>SUM('By Bus Stop Arriving'!S13,'By Bus Stop Arriving'!S21,'By Bus Stop Arriving'!S29,'By Bus Stop Arriving'!S37,'By Bus Stop Arriving'!S45,'By Bus Stop Arriving'!S53,'By Bus Stop Arriving'!S61,'By Bus Stop Arriving'!S69,'By Bus Stop Arriving'!S77,'By Bus Stop Arriving'!S85,'By Bus Stop Arriving'!S93,'By Bus Stop Arriving'!S101,'By Bus Stop Arriving'!S109,'By Bus Stop Arriving'!S117,'By Bus Stop Arriving'!S125,'By Bus Stop Arriving'!S133,'By Bus Stop Arriving'!S141,'By Bus Stop Arriving'!S149,'By Bus Stop Arriving'!S157,'By Bus Stop Arriving'!S165)</f>
        <v>1</v>
      </c>
      <c r="S13" s="90">
        <f t="shared" si="0"/>
        <v>158</v>
      </c>
      <c r="T13" s="293"/>
      <c r="U13" s="293"/>
      <c r="V13" s="293"/>
      <c r="W13" s="293"/>
      <c r="X13" s="293"/>
      <c r="Y13" s="293"/>
      <c r="Z13" s="293"/>
    </row>
    <row r="14" spans="1:26" ht="12" customHeight="1">
      <c r="A14" s="73"/>
      <c r="B14" s="73">
        <v>237</v>
      </c>
      <c r="C14" s="35">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f>
        <v>0</v>
      </c>
      <c r="D14" s="35">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f>
        <v>0</v>
      </c>
      <c r="E14" s="35">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f>
        <v>0</v>
      </c>
      <c r="F14" s="35">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f>
        <v>0</v>
      </c>
      <c r="G14" s="35">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f>
        <v>0</v>
      </c>
      <c r="H14" s="35">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f>
        <v>0</v>
      </c>
      <c r="I14" s="35">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f>
        <v>0</v>
      </c>
      <c r="J14" s="35">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f>
        <v>0</v>
      </c>
      <c r="K14" s="35">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f>
        <v>0</v>
      </c>
      <c r="L14" s="35">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f>
        <v>0</v>
      </c>
      <c r="M14" s="35">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f>
        <v>0</v>
      </c>
      <c r="N14" s="35">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f>
        <v>0</v>
      </c>
      <c r="O14" s="35">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f>
        <v>0</v>
      </c>
      <c r="P14" s="35">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f>
        <v>0</v>
      </c>
      <c r="Q14" s="35">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f>
        <v>0</v>
      </c>
      <c r="R14" s="35">
        <f>SUM('By Bus Stop Arriving'!S14,'By Bus Stop Arriving'!S22,'By Bus Stop Arriving'!S30,'By Bus Stop Arriving'!S38,'By Bus Stop Arriving'!S46,'By Bus Stop Arriving'!S54,'By Bus Stop Arriving'!S62,'By Bus Stop Arriving'!S70,'By Bus Stop Arriving'!S78,'By Bus Stop Arriving'!S86,'By Bus Stop Arriving'!S94,'By Bus Stop Arriving'!S102,'By Bus Stop Arriving'!S110,'By Bus Stop Arriving'!S118,'By Bus Stop Arriving'!S126,'By Bus Stop Arriving'!S134,'By Bus Stop Arriving'!S142,'By Bus Stop Arriving'!S150,'By Bus Stop Arriving'!S158,'By Bus Stop Arriving'!S166)</f>
        <v>0</v>
      </c>
      <c r="S14" s="90">
        <f t="shared" si="0"/>
        <v>0</v>
      </c>
      <c r="T14" s="293"/>
      <c r="U14" s="293"/>
      <c r="V14" s="293"/>
      <c r="W14" s="293"/>
      <c r="X14" s="293"/>
      <c r="Y14" s="293"/>
      <c r="Z14" s="293"/>
    </row>
    <row r="15" spans="1:26" ht="12" customHeight="1">
      <c r="A15" s="76"/>
      <c r="B15" s="15" t="s">
        <v>160</v>
      </c>
      <c r="C15" s="108">
        <f t="shared" ref="C15:R15" si="1">SUM(C8:C14)</f>
        <v>18</v>
      </c>
      <c r="D15" s="108">
        <f t="shared" si="1"/>
        <v>55</v>
      </c>
      <c r="E15" s="108">
        <f t="shared" si="1"/>
        <v>48</v>
      </c>
      <c r="F15" s="108">
        <f t="shared" si="1"/>
        <v>49</v>
      </c>
      <c r="G15" s="108">
        <f t="shared" si="1"/>
        <v>30</v>
      </c>
      <c r="H15" s="108">
        <f t="shared" si="1"/>
        <v>33</v>
      </c>
      <c r="I15" s="108">
        <f t="shared" si="1"/>
        <v>54</v>
      </c>
      <c r="J15" s="108">
        <f t="shared" si="1"/>
        <v>53</v>
      </c>
      <c r="K15" s="108">
        <f t="shared" si="1"/>
        <v>54</v>
      </c>
      <c r="L15" s="108">
        <f t="shared" si="1"/>
        <v>56</v>
      </c>
      <c r="M15" s="108">
        <f t="shared" si="1"/>
        <v>57</v>
      </c>
      <c r="N15" s="108">
        <f t="shared" si="1"/>
        <v>61</v>
      </c>
      <c r="O15" s="108">
        <f t="shared" si="1"/>
        <v>39</v>
      </c>
      <c r="P15" s="108">
        <f t="shared" si="1"/>
        <v>20</v>
      </c>
      <c r="Q15" s="108">
        <f t="shared" si="1"/>
        <v>12</v>
      </c>
      <c r="R15" s="108">
        <f t="shared" si="1"/>
        <v>15</v>
      </c>
      <c r="S15" s="16">
        <f t="shared" si="0"/>
        <v>654</v>
      </c>
      <c r="T15" s="293"/>
      <c r="U15" s="293"/>
      <c r="V15" s="293"/>
      <c r="W15" s="293"/>
      <c r="X15" s="293"/>
      <c r="Y15" s="293"/>
      <c r="Z15" s="293"/>
    </row>
    <row r="16" spans="1:26" ht="12" customHeight="1">
      <c r="A16" s="72" t="s">
        <v>212</v>
      </c>
      <c r="B16" s="72">
        <v>3</v>
      </c>
      <c r="C16" s="97">
        <f>SUM('By Bus Stop Arriving'!D168)</f>
        <v>2</v>
      </c>
      <c r="D16" s="97">
        <f>SUM('By Bus Stop Arriving'!E168)</f>
        <v>3</v>
      </c>
      <c r="E16" s="97">
        <f>SUM('By Bus Stop Arriving'!F168)</f>
        <v>3</v>
      </c>
      <c r="F16" s="97">
        <f>SUM('By Bus Stop Arriving'!G168)</f>
        <v>6</v>
      </c>
      <c r="G16" s="97">
        <f>SUM('By Bus Stop Arriving'!H168)</f>
        <v>5</v>
      </c>
      <c r="H16" s="97">
        <f>SUM('By Bus Stop Arriving'!I168)</f>
        <v>5</v>
      </c>
      <c r="I16" s="97">
        <f>SUM('By Bus Stop Arriving'!J168)</f>
        <v>0</v>
      </c>
      <c r="J16" s="97">
        <f>SUM('By Bus Stop Arriving'!K168)</f>
        <v>7</v>
      </c>
      <c r="K16" s="97">
        <f>SUM('By Bus Stop Arriving'!L168)</f>
        <v>6</v>
      </c>
      <c r="L16" s="97">
        <f>SUM('By Bus Stop Arriving'!M168)</f>
        <v>2</v>
      </c>
      <c r="M16" s="97">
        <f>SUM('By Bus Stop Arriving'!N168)</f>
        <v>2</v>
      </c>
      <c r="N16" s="97">
        <f>SUM('By Bus Stop Arriving'!O168)</f>
        <v>1</v>
      </c>
      <c r="O16" s="97">
        <f>SUM('By Bus Stop Arriving'!P168)</f>
        <v>1</v>
      </c>
      <c r="P16" s="97">
        <f>SUM('By Bus Stop Arriving'!Q168)</f>
        <v>1</v>
      </c>
      <c r="Q16" s="97">
        <f>SUM('By Bus Stop Arriving'!R168)</f>
        <v>1</v>
      </c>
      <c r="R16" s="97">
        <f>SUM('By Bus Stop Arriving'!S168)</f>
        <v>0</v>
      </c>
      <c r="S16" s="107">
        <f t="shared" si="0"/>
        <v>45</v>
      </c>
      <c r="T16" s="293"/>
      <c r="U16" s="293"/>
      <c r="V16" s="293"/>
      <c r="W16" s="293"/>
      <c r="X16" s="293"/>
      <c r="Y16" s="293"/>
      <c r="Z16" s="293"/>
    </row>
    <row r="17" spans="1:26" ht="12" customHeight="1">
      <c r="A17" s="73"/>
      <c r="B17" s="73"/>
      <c r="C17" s="293"/>
      <c r="D17" s="293"/>
      <c r="E17" s="293"/>
      <c r="F17" s="293"/>
      <c r="G17" s="293"/>
      <c r="H17" s="293"/>
      <c r="I17" s="293"/>
      <c r="J17" s="293"/>
      <c r="K17" s="293"/>
      <c r="L17" s="293"/>
      <c r="M17" s="293"/>
      <c r="N17" s="293"/>
      <c r="O17" s="293"/>
      <c r="P17" s="293"/>
      <c r="Q17" s="293"/>
      <c r="R17" s="293"/>
      <c r="S17" s="73"/>
      <c r="T17" s="293"/>
      <c r="U17" s="293"/>
      <c r="V17" s="293"/>
      <c r="W17" s="293"/>
      <c r="X17" s="293"/>
      <c r="Y17" s="293"/>
      <c r="Z17" s="293"/>
    </row>
    <row r="18" spans="1:26" ht="12" customHeight="1">
      <c r="A18" s="73"/>
      <c r="B18" s="73"/>
      <c r="C18" s="293"/>
      <c r="D18" s="293"/>
      <c r="E18" s="293"/>
      <c r="F18" s="293"/>
      <c r="G18" s="293"/>
      <c r="H18" s="293"/>
      <c r="I18" s="293"/>
      <c r="J18" s="293"/>
      <c r="K18" s="293"/>
      <c r="L18" s="293"/>
      <c r="M18" s="293"/>
      <c r="N18" s="293"/>
      <c r="O18" s="293"/>
      <c r="P18" s="293"/>
      <c r="Q18" s="293"/>
      <c r="R18" s="293"/>
      <c r="S18" s="73"/>
      <c r="T18" s="293"/>
      <c r="U18" s="293"/>
      <c r="V18" s="293"/>
      <c r="W18" s="293"/>
      <c r="X18" s="293"/>
      <c r="Y18" s="293"/>
      <c r="Z18" s="293"/>
    </row>
    <row r="19" spans="1:26" ht="12" customHeight="1">
      <c r="A19" s="73"/>
      <c r="B19" s="73"/>
      <c r="C19" s="293"/>
      <c r="D19" s="293"/>
      <c r="E19" s="293"/>
      <c r="F19" s="293"/>
      <c r="G19" s="293"/>
      <c r="H19" s="293"/>
      <c r="I19" s="293"/>
      <c r="J19" s="293"/>
      <c r="K19" s="293"/>
      <c r="L19" s="293"/>
      <c r="M19" s="293"/>
      <c r="N19" s="293"/>
      <c r="O19" s="293"/>
      <c r="P19" s="293"/>
      <c r="Q19" s="293"/>
      <c r="R19" s="293"/>
      <c r="S19" s="73"/>
      <c r="T19" s="293"/>
      <c r="U19" s="293"/>
      <c r="V19" s="293"/>
      <c r="W19" s="293"/>
      <c r="X19" s="293"/>
      <c r="Y19" s="293"/>
      <c r="Z19" s="293"/>
    </row>
    <row r="20" spans="1:26" ht="12" customHeight="1">
      <c r="A20" s="73"/>
      <c r="B20" s="73"/>
      <c r="C20" s="293"/>
      <c r="D20" s="293"/>
      <c r="E20" s="293"/>
      <c r="F20" s="293"/>
      <c r="G20" s="293"/>
      <c r="H20" s="293"/>
      <c r="I20" s="293"/>
      <c r="J20" s="293"/>
      <c r="K20" s="293"/>
      <c r="L20" s="293"/>
      <c r="M20" s="293"/>
      <c r="N20" s="293"/>
      <c r="O20" s="293"/>
      <c r="P20" s="293"/>
      <c r="Q20" s="293"/>
      <c r="R20" s="293"/>
      <c r="S20" s="73"/>
      <c r="T20" s="293"/>
      <c r="U20" s="293"/>
      <c r="V20" s="293"/>
      <c r="W20" s="293"/>
      <c r="X20" s="293"/>
      <c r="Y20" s="293"/>
      <c r="Z20" s="293"/>
    </row>
    <row r="21" spans="1:26" ht="12" customHeight="1">
      <c r="A21" s="73"/>
      <c r="B21" s="73"/>
      <c r="C21" s="293"/>
      <c r="D21" s="293"/>
      <c r="E21" s="293"/>
      <c r="F21" s="293"/>
      <c r="G21" s="293"/>
      <c r="H21" s="293"/>
      <c r="I21" s="293"/>
      <c r="J21" s="293"/>
      <c r="K21" s="293"/>
      <c r="L21" s="293"/>
      <c r="M21" s="293"/>
      <c r="N21" s="293"/>
      <c r="O21" s="293"/>
      <c r="P21" s="293"/>
      <c r="Q21" s="293"/>
      <c r="R21" s="293"/>
      <c r="S21" s="73"/>
      <c r="T21" s="293"/>
      <c r="U21" s="293"/>
      <c r="V21" s="293"/>
      <c r="W21" s="293"/>
      <c r="X21" s="293"/>
      <c r="Y21" s="293"/>
      <c r="Z21" s="293"/>
    </row>
    <row r="22" spans="1:26" ht="12" customHeight="1">
      <c r="A22" s="73"/>
      <c r="B22" s="73"/>
      <c r="C22" s="293"/>
      <c r="D22" s="293"/>
      <c r="E22" s="293"/>
      <c r="F22" s="293"/>
      <c r="G22" s="293"/>
      <c r="H22" s="293"/>
      <c r="I22" s="293"/>
      <c r="J22" s="293"/>
      <c r="K22" s="293"/>
      <c r="L22" s="293"/>
      <c r="M22" s="293"/>
      <c r="N22" s="293"/>
      <c r="O22" s="293"/>
      <c r="P22" s="293"/>
      <c r="Q22" s="293"/>
      <c r="R22" s="293"/>
      <c r="S22" s="73"/>
      <c r="T22" s="293"/>
      <c r="U22" s="293"/>
      <c r="V22" s="293"/>
      <c r="W22" s="293"/>
      <c r="X22" s="293"/>
      <c r="Y22" s="293"/>
      <c r="Z22" s="293"/>
    </row>
    <row r="23" spans="1:26" ht="12" customHeight="1">
      <c r="A23" s="76"/>
      <c r="B23" s="15" t="s">
        <v>160</v>
      </c>
      <c r="C23" s="108">
        <f t="shared" ref="C23:R23" si="2">SUM(C16:C22)</f>
        <v>2</v>
      </c>
      <c r="D23" s="108">
        <f t="shared" si="2"/>
        <v>3</v>
      </c>
      <c r="E23" s="108">
        <f t="shared" si="2"/>
        <v>3</v>
      </c>
      <c r="F23" s="108">
        <f t="shared" si="2"/>
        <v>6</v>
      </c>
      <c r="G23" s="108">
        <f t="shared" si="2"/>
        <v>5</v>
      </c>
      <c r="H23" s="108">
        <f t="shared" si="2"/>
        <v>5</v>
      </c>
      <c r="I23" s="108">
        <f t="shared" si="2"/>
        <v>0</v>
      </c>
      <c r="J23" s="108">
        <f t="shared" si="2"/>
        <v>7</v>
      </c>
      <c r="K23" s="108">
        <f t="shared" si="2"/>
        <v>6</v>
      </c>
      <c r="L23" s="108">
        <f t="shared" si="2"/>
        <v>2</v>
      </c>
      <c r="M23" s="108">
        <f t="shared" si="2"/>
        <v>2</v>
      </c>
      <c r="N23" s="108">
        <f t="shared" si="2"/>
        <v>1</v>
      </c>
      <c r="O23" s="108">
        <f t="shared" si="2"/>
        <v>1</v>
      </c>
      <c r="P23" s="108">
        <f t="shared" si="2"/>
        <v>1</v>
      </c>
      <c r="Q23" s="108">
        <f t="shared" si="2"/>
        <v>1</v>
      </c>
      <c r="R23" s="108">
        <f t="shared" si="2"/>
        <v>0</v>
      </c>
      <c r="S23" s="16">
        <f>SUM(C23:R23)</f>
        <v>45</v>
      </c>
      <c r="T23" s="293"/>
      <c r="U23" s="293"/>
      <c r="V23" s="293"/>
      <c r="W23" s="293"/>
      <c r="X23" s="293"/>
      <c r="Y23" s="293"/>
      <c r="Z23" s="293"/>
    </row>
    <row r="24" spans="1:26" ht="12" customHeight="1">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row>
    <row r="25" spans="1:26" ht="12"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row>
    <row r="26" spans="1:26" ht="12" customHeight="1">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row>
    <row r="27" spans="1:26" ht="12" customHeight="1">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row>
    <row r="28" spans="1:26" ht="12" customHeight="1">
      <c r="A28" s="29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row>
    <row r="29" spans="1:26" ht="12" customHeight="1">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row>
    <row r="30" spans="1:26" ht="12"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row>
    <row r="31" spans="1:26" ht="12" customHeight="1">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row>
    <row r="32" spans="1:26" ht="12" customHeight="1">
      <c r="A32" s="293"/>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row>
    <row r="33" spans="1:26" ht="12"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row>
    <row r="34" spans="1:26" ht="12" customHeight="1">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row>
    <row r="35" spans="1:26" ht="12"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row>
    <row r="36" spans="1:26" ht="12" customHeight="1">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row>
    <row r="37" spans="1:26" ht="12"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row>
    <row r="38" spans="1:26" ht="12" customHeight="1">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row>
    <row r="39" spans="1:26" ht="12"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row>
    <row r="40" spans="1:26" ht="12" customHeight="1">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row>
    <row r="41" spans="1:26" ht="12"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row>
    <row r="42" spans="1:26" ht="12" customHeight="1">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row>
    <row r="43" spans="1:26" ht="12" customHeight="1">
      <c r="A43" s="293"/>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1:26" ht="12" customHeight="1">
      <c r="A44" s="293"/>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row>
    <row r="45" spans="1:26" ht="12" customHeight="1">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row>
    <row r="46" spans="1:26" ht="12" customHeight="1">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row>
    <row r="47" spans="1:26" ht="12" customHeight="1">
      <c r="A47" s="29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row>
    <row r="48" spans="1:26" ht="12" customHeight="1">
      <c r="A48" s="293"/>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row>
    <row r="49" spans="1:26" ht="12" customHeight="1">
      <c r="A49" s="293"/>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26" ht="12" customHeight="1">
      <c r="A50" s="293"/>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row>
    <row r="51" spans="1:26" ht="12" customHeight="1">
      <c r="A51" s="293"/>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row>
    <row r="52" spans="1:26" ht="12" customHeight="1">
      <c r="A52" s="293"/>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row>
    <row r="53" spans="1:26" ht="12" customHeight="1">
      <c r="A53" s="293"/>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row>
    <row r="54" spans="1:26" ht="12" customHeight="1">
      <c r="A54" s="293"/>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row>
    <row r="55" spans="1:26" ht="12" customHeight="1">
      <c r="A55" s="293"/>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row>
    <row r="56" spans="1:26" ht="12" customHeight="1">
      <c r="A56" s="293"/>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row>
    <row r="57" spans="1:26" ht="12" customHeight="1">
      <c r="A57" s="293"/>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row>
    <row r="58" spans="1:26" ht="12" customHeight="1">
      <c r="A58" s="293"/>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row>
    <row r="59" spans="1:26" ht="12" customHeight="1">
      <c r="A59" s="293"/>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row>
    <row r="60" spans="1:26" ht="12" customHeight="1">
      <c r="A60" s="293"/>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row>
    <row r="61" spans="1:26" ht="12" customHeight="1">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row>
    <row r="62" spans="1:26" ht="12" customHeight="1">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row>
    <row r="63" spans="1:26" ht="12" customHeight="1">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row>
    <row r="64" spans="1:26" ht="12" customHeight="1">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row>
    <row r="65" spans="1:26" ht="12" customHeight="1">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row>
    <row r="66" spans="1:26" ht="12" customHeight="1">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row>
    <row r="67" spans="1:26" ht="12" customHeight="1">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row>
    <row r="68" spans="1:26" ht="12" customHeight="1">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row>
    <row r="69" spans="1:26" ht="12" customHeight="1">
      <c r="A69" s="29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row>
    <row r="70" spans="1:26" ht="12" customHeight="1">
      <c r="A70" s="293"/>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row>
    <row r="71" spans="1:26" ht="12" customHeight="1">
      <c r="A71" s="293"/>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row>
    <row r="72" spans="1:26" ht="12" customHeight="1">
      <c r="A72" s="293"/>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row>
    <row r="73" spans="1:26" ht="12" customHeight="1">
      <c r="A73" s="293"/>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row>
    <row r="74" spans="1:26" ht="12" customHeight="1">
      <c r="A74" s="293"/>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row>
    <row r="75" spans="1:26" ht="12" customHeight="1">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row>
    <row r="76" spans="1:26" ht="12" customHeight="1">
      <c r="A76" s="293"/>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row>
    <row r="77" spans="1:26" ht="12" customHeight="1">
      <c r="A77" s="293"/>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row>
    <row r="78" spans="1:26" ht="12" customHeight="1">
      <c r="A78" s="293"/>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row>
    <row r="79" spans="1:26" ht="12" customHeight="1">
      <c r="A79" s="293"/>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row>
    <row r="80" spans="1:26" ht="12" customHeight="1">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row>
    <row r="81" spans="1:26" ht="12" customHeight="1">
      <c r="A81" s="293"/>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row>
    <row r="82" spans="1:26" ht="12" customHeight="1">
      <c r="A82" s="293"/>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row>
    <row r="83" spans="1:26" ht="12" customHeight="1">
      <c r="A83" s="293"/>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row>
    <row r="84" spans="1:26" ht="12" customHeight="1">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row>
    <row r="85" spans="1:26" ht="12" customHeight="1">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row>
    <row r="86" spans="1:26" ht="12" customHeight="1">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row>
    <row r="87" spans="1:26" ht="12" customHeight="1">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row>
    <row r="88" spans="1:26" ht="12" customHeight="1">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row>
    <row r="89" spans="1:26" ht="12" customHeight="1">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row>
    <row r="90" spans="1:26" ht="12" customHeight="1">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row>
    <row r="91" spans="1:26" ht="12" customHeight="1">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row>
    <row r="92" spans="1:26" ht="12" customHeight="1">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row>
    <row r="93" spans="1:26" ht="12" customHeight="1">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row>
    <row r="94" spans="1:26" ht="12" customHeight="1">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row>
    <row r="95" spans="1:26" ht="12" customHeight="1">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row>
    <row r="96" spans="1:26" ht="12" customHeight="1">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row>
    <row r="97" spans="1:26" ht="12" customHeight="1">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row>
    <row r="98" spans="1:26" ht="12" customHeight="1">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row>
    <row r="99" spans="1:26" ht="12" customHeight="1">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row>
    <row r="100" spans="1:26" ht="12" customHeight="1">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row>
    <row r="101" spans="1:26" ht="12" customHeight="1">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row>
    <row r="102" spans="1:26" ht="12" customHeight="1">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row>
    <row r="103" spans="1:26" ht="12" customHeight="1">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row>
    <row r="104" spans="1:26" ht="12" customHeight="1">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row>
    <row r="105" spans="1:26" ht="12" customHeight="1">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row>
    <row r="106" spans="1:26" ht="12" customHeight="1">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row>
    <row r="107" spans="1:26" ht="12" customHeight="1">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row>
    <row r="108" spans="1:26" ht="12" customHeight="1">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row>
    <row r="109" spans="1:26" ht="12" customHeight="1">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row>
    <row r="110" spans="1:26" ht="12" customHeight="1">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row>
    <row r="111" spans="1:26" ht="12" customHeight="1">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row>
    <row r="112" spans="1:26" ht="12" customHeight="1">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row>
    <row r="113" spans="1:26" ht="12" customHeight="1">
      <c r="A113" s="293"/>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row>
    <row r="114" spans="1:26" ht="12" customHeight="1">
      <c r="A114" s="293"/>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row>
    <row r="115" spans="1:26" ht="12" customHeight="1">
      <c r="A115" s="293"/>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row>
    <row r="116" spans="1:26" ht="12" customHeight="1">
      <c r="A116" s="29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row>
    <row r="117" spans="1:26" ht="12" customHeight="1">
      <c r="A117" s="29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row>
    <row r="118" spans="1:26" ht="12" customHeight="1">
      <c r="A118" s="293"/>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row>
    <row r="119" spans="1:26" ht="12" customHeight="1">
      <c r="A119" s="293"/>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row>
    <row r="120" spans="1:26" ht="12" customHeight="1">
      <c r="A120" s="293"/>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row>
    <row r="121" spans="1:26" ht="12" customHeight="1">
      <c r="A121" s="293"/>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row>
    <row r="122" spans="1:26" ht="12" customHeight="1">
      <c r="A122" s="293"/>
      <c r="B122" s="29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row>
    <row r="123" spans="1:26" ht="12" customHeight="1">
      <c r="A123" s="29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row>
    <row r="124" spans="1:26" ht="12" customHeight="1">
      <c r="A124" s="293"/>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row>
    <row r="125" spans="1:26" ht="12" customHeight="1">
      <c r="A125" s="293"/>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row>
    <row r="126" spans="1:26" ht="12" customHeight="1">
      <c r="A126" s="293"/>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row>
    <row r="127" spans="1:26" ht="12" customHeight="1">
      <c r="A127" s="293"/>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row>
    <row r="128" spans="1:26" ht="12" customHeight="1">
      <c r="A128" s="293"/>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row>
    <row r="129" spans="1:26" ht="12" customHeight="1">
      <c r="A129" s="293"/>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row>
    <row r="130" spans="1:26" ht="12" customHeight="1">
      <c r="A130" s="293"/>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row>
    <row r="131" spans="1:26" ht="12" customHeight="1">
      <c r="A131" s="293"/>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row>
    <row r="132" spans="1:26" ht="12" customHeight="1">
      <c r="A132" s="293"/>
      <c r="B132" s="293"/>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row>
    <row r="133" spans="1:26" ht="12" customHeight="1">
      <c r="A133" s="293"/>
      <c r="B133" s="293"/>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row>
    <row r="134" spans="1:26" ht="12" customHeight="1">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row>
    <row r="135" spans="1:26" ht="12" customHeight="1">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row>
    <row r="136" spans="1:26" ht="12" customHeight="1">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row>
    <row r="137" spans="1:26" ht="12" customHeight="1">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row>
    <row r="138" spans="1:26" ht="12" customHeight="1">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row>
    <row r="139" spans="1:26" ht="12" customHeight="1">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row>
    <row r="140" spans="1:26" ht="12" customHeight="1">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row>
    <row r="141" spans="1:26" ht="12" customHeight="1">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row>
    <row r="142" spans="1:26" ht="12" customHeight="1">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row>
    <row r="143" spans="1:26" ht="12" customHeight="1">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row>
    <row r="144" spans="1:26" ht="12" customHeight="1">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row>
    <row r="145" spans="1:26" ht="12" customHeight="1">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row>
    <row r="146" spans="1:26" ht="12" customHeight="1">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row>
    <row r="147" spans="1:26" ht="12" customHeight="1">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row>
    <row r="148" spans="1:26" ht="12" customHeight="1">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row>
    <row r="149" spans="1:26" ht="12" customHeight="1">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row>
    <row r="150" spans="1:26" ht="12" customHeight="1">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row>
    <row r="151" spans="1:26" ht="12" customHeight="1">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row>
    <row r="152" spans="1:26" ht="12" customHeight="1">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row>
    <row r="153" spans="1:26" ht="12" customHeight="1">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row>
    <row r="154" spans="1:26" ht="12" customHeight="1">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row>
    <row r="155" spans="1:26" ht="12" customHeight="1">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row>
    <row r="156" spans="1:26" ht="12" customHeight="1">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row>
    <row r="157" spans="1:26" ht="12" customHeight="1">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row>
    <row r="158" spans="1:26" ht="12" customHeight="1">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row>
    <row r="159" spans="1:26" ht="12" customHeight="1">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row>
    <row r="160" spans="1:26" ht="12" customHeight="1">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row>
    <row r="161" spans="1:26" ht="12" customHeight="1">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row>
    <row r="162" spans="1:26" ht="12" customHeight="1">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row>
    <row r="163" spans="1:26" ht="12" customHeight="1">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row>
    <row r="164" spans="1:26" ht="12" customHeight="1">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row>
    <row r="165" spans="1:26" ht="12" customHeight="1">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row>
    <row r="166" spans="1:26" ht="12" customHeight="1">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row>
    <row r="167" spans="1:26" ht="12" customHeight="1">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row>
    <row r="168" spans="1:26" ht="12" customHeight="1">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row>
    <row r="169" spans="1:26" ht="12" customHeight="1">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row>
    <row r="170" spans="1:26" ht="12" customHeight="1">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row>
    <row r="171" spans="1:26" ht="12" customHeight="1">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row>
    <row r="172" spans="1:26" ht="12" customHeight="1">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row>
    <row r="173" spans="1:26" ht="12" customHeight="1">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row>
    <row r="174" spans="1:26" ht="12" customHeight="1">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row>
    <row r="175" spans="1:26" ht="12" customHeight="1">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row>
    <row r="176" spans="1:26" ht="12" customHeight="1">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row>
    <row r="177" spans="1:26" ht="12" customHeight="1">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row>
    <row r="178" spans="1:26" ht="12" customHeight="1">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row>
    <row r="179" spans="1:26" ht="12" customHeight="1">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row>
    <row r="180" spans="1:26" ht="12" customHeight="1">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row>
    <row r="181" spans="1:26" ht="12" customHeight="1">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row>
    <row r="182" spans="1:26" ht="12" customHeight="1">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row>
    <row r="183" spans="1:26" ht="12" customHeight="1">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row>
    <row r="184" spans="1:26" ht="12" customHeight="1">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row>
    <row r="185" spans="1:26" ht="12" customHeight="1">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row>
    <row r="186" spans="1:26" ht="12" customHeight="1">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row>
    <row r="187" spans="1:26" ht="12" customHeight="1">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row>
    <row r="188" spans="1:26" ht="12" customHeight="1">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row>
    <row r="189" spans="1:26" ht="12" customHeight="1">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row>
    <row r="190" spans="1:26" ht="12" customHeight="1">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row>
    <row r="191" spans="1:26" ht="12" customHeight="1">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row>
    <row r="192" spans="1:26" ht="12" customHeight="1">
      <c r="A192" s="293"/>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row>
    <row r="193" spans="1:26" ht="12" customHeight="1">
      <c r="A193" s="293"/>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row>
    <row r="194" spans="1:26" ht="12" customHeight="1">
      <c r="A194" s="293"/>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row>
    <row r="195" spans="1:26" ht="12" customHeight="1">
      <c r="A195" s="293"/>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row>
    <row r="196" spans="1:26" ht="12" customHeight="1">
      <c r="A196" s="293"/>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row>
    <row r="197" spans="1:26" ht="12" customHeight="1">
      <c r="A197" s="293"/>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row>
    <row r="198" spans="1:26" ht="12" customHeight="1">
      <c r="A198" s="293"/>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row>
    <row r="199" spans="1:26" ht="12" customHeight="1">
      <c r="A199" s="293"/>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3"/>
    </row>
    <row r="200" spans="1:26" ht="12" customHeight="1">
      <c r="A200" s="293"/>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row>
    <row r="201" spans="1:26" ht="12" customHeight="1">
      <c r="A201" s="293"/>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row>
    <row r="202" spans="1:26" ht="12" customHeight="1">
      <c r="A202" s="293"/>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row>
    <row r="203" spans="1:26" ht="12" customHeight="1">
      <c r="A203" s="293"/>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c r="Z203" s="293"/>
    </row>
    <row r="204" spans="1:26" ht="12" customHeight="1">
      <c r="A204" s="293"/>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row>
    <row r="205" spans="1:26" ht="12" customHeight="1">
      <c r="A205" s="293"/>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row>
    <row r="206" spans="1:26" ht="12" customHeight="1">
      <c r="A206" s="293"/>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c r="Z206" s="293"/>
    </row>
    <row r="207" spans="1:26" ht="12" customHeight="1">
      <c r="A207" s="293"/>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row>
    <row r="208" spans="1:26" ht="12" customHeight="1">
      <c r="A208" s="293"/>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row>
    <row r="209" spans="1:26" ht="12" customHeight="1">
      <c r="A209" s="293"/>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row>
    <row r="210" spans="1:26" ht="12" customHeight="1">
      <c r="A210" s="293"/>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row>
    <row r="211" spans="1:26" ht="12" customHeight="1">
      <c r="A211" s="293"/>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row>
    <row r="212" spans="1:26" ht="12" customHeight="1">
      <c r="A212" s="293"/>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row>
    <row r="213" spans="1:26" ht="12"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row>
    <row r="214" spans="1:26" ht="12"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row>
    <row r="215" spans="1:26" ht="12" customHeight="1">
      <c r="A215" s="293"/>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row>
    <row r="216" spans="1:26" ht="12" customHeight="1">
      <c r="A216" s="293"/>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c r="Z216" s="293"/>
    </row>
    <row r="217" spans="1:26" ht="12" customHeight="1">
      <c r="A217" s="293"/>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row>
    <row r="218" spans="1:26" ht="12" customHeight="1">
      <c r="A218" s="293"/>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c r="Z218" s="293"/>
    </row>
    <row r="219" spans="1:26" ht="12" customHeight="1">
      <c r="A219" s="293"/>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row>
    <row r="220" spans="1:26" ht="12" customHeight="1">
      <c r="A220" s="293"/>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row>
    <row r="221" spans="1:26" ht="12" customHeight="1">
      <c r="A221" s="293"/>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row>
    <row r="222" spans="1:26" ht="12" customHeight="1">
      <c r="A222" s="293"/>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row>
    <row r="223" spans="1:26" ht="12" customHeight="1">
      <c r="A223" s="293"/>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3"/>
    </row>
    <row r="224" spans="1:26" ht="15.75" customHeight="1">
      <c r="A224" s="292"/>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S1"/>
    <mergeCell ref="A2:S2"/>
    <mergeCell ref="C4:S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A4" sqref="A4"/>
    </sheetView>
  </sheetViews>
  <sheetFormatPr defaultColWidth="14.453125" defaultRowHeight="15" customHeight="1"/>
  <cols>
    <col min="1" max="1" width="21.453125" customWidth="1"/>
    <col min="2" max="18" width="5.453125" customWidth="1"/>
    <col min="19" max="19" width="6" customWidth="1"/>
    <col min="20" max="26" width="8" customWidth="1"/>
  </cols>
  <sheetData>
    <row r="1" spans="1:26" ht="14.25" customHeight="1">
      <c r="A1" s="345" t="s">
        <v>53</v>
      </c>
      <c r="B1" s="346"/>
      <c r="C1" s="346"/>
      <c r="D1" s="346"/>
      <c r="E1" s="346"/>
      <c r="F1" s="346"/>
      <c r="G1" s="346"/>
      <c r="H1" s="346"/>
      <c r="I1" s="346"/>
      <c r="J1" s="346"/>
      <c r="K1" s="346"/>
      <c r="L1" s="346"/>
      <c r="M1" s="346"/>
      <c r="N1" s="346"/>
      <c r="O1" s="346"/>
      <c r="P1" s="346"/>
      <c r="Q1" s="346"/>
      <c r="R1" s="346"/>
      <c r="S1" s="346"/>
      <c r="T1" s="293"/>
      <c r="U1" s="293"/>
      <c r="V1" s="293"/>
      <c r="W1" s="293"/>
      <c r="X1" s="293"/>
      <c r="Y1" s="293"/>
      <c r="Z1" s="293"/>
    </row>
    <row r="2" spans="1:26" ht="14.25" customHeight="1">
      <c r="A2" s="345" t="s">
        <v>213</v>
      </c>
      <c r="B2" s="346"/>
      <c r="C2" s="346"/>
      <c r="D2" s="346"/>
      <c r="E2" s="346"/>
      <c r="F2" s="346"/>
      <c r="G2" s="346"/>
      <c r="H2" s="346"/>
      <c r="I2" s="346"/>
      <c r="J2" s="346"/>
      <c r="K2" s="346"/>
      <c r="L2" s="346"/>
      <c r="M2" s="346"/>
      <c r="N2" s="346"/>
      <c r="O2" s="346"/>
      <c r="P2" s="346"/>
      <c r="Q2" s="346"/>
      <c r="R2" s="346"/>
      <c r="S2" s="346"/>
      <c r="T2" s="293"/>
      <c r="U2" s="293"/>
      <c r="V2" s="293"/>
      <c r="W2" s="293"/>
      <c r="X2" s="293"/>
      <c r="Y2" s="293"/>
      <c r="Z2" s="293"/>
    </row>
    <row r="3" spans="1:26" ht="12"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row>
    <row r="4" spans="1:26" ht="12" customHeight="1">
      <c r="A4" s="6" t="s">
        <v>55</v>
      </c>
      <c r="B4" s="6" t="s">
        <v>209</v>
      </c>
      <c r="C4" s="357" t="s">
        <v>214</v>
      </c>
      <c r="D4" s="358"/>
      <c r="E4" s="358"/>
      <c r="F4" s="358"/>
      <c r="G4" s="358"/>
      <c r="H4" s="358"/>
      <c r="I4" s="358"/>
      <c r="J4" s="358"/>
      <c r="K4" s="358"/>
      <c r="L4" s="358"/>
      <c r="M4" s="358"/>
      <c r="N4" s="358"/>
      <c r="O4" s="358"/>
      <c r="P4" s="358"/>
      <c r="Q4" s="358"/>
      <c r="R4" s="358"/>
      <c r="S4" s="359"/>
      <c r="T4" s="293"/>
      <c r="U4" s="293"/>
      <c r="V4" s="293"/>
      <c r="W4" s="293"/>
      <c r="X4" s="293"/>
      <c r="Y4" s="293"/>
      <c r="Z4" s="293"/>
    </row>
    <row r="5" spans="1:26" ht="12" customHeight="1">
      <c r="A5" s="80"/>
      <c r="B5" s="80"/>
      <c r="C5" s="82" t="s">
        <v>144</v>
      </c>
      <c r="D5" s="82" t="s">
        <v>145</v>
      </c>
      <c r="E5" s="82" t="s">
        <v>146</v>
      </c>
      <c r="F5" s="82" t="s">
        <v>147</v>
      </c>
      <c r="G5" s="82" t="s">
        <v>148</v>
      </c>
      <c r="H5" s="82" t="s">
        <v>149</v>
      </c>
      <c r="I5" s="82" t="s">
        <v>150</v>
      </c>
      <c r="J5" s="82" t="s">
        <v>151</v>
      </c>
      <c r="K5" s="82" t="s">
        <v>152</v>
      </c>
      <c r="L5" s="82" t="s">
        <v>153</v>
      </c>
      <c r="M5" s="82" t="s">
        <v>154</v>
      </c>
      <c r="N5" s="82" t="s">
        <v>155</v>
      </c>
      <c r="O5" s="82" t="s">
        <v>156</v>
      </c>
      <c r="P5" s="82" t="s">
        <v>157</v>
      </c>
      <c r="Q5" s="82" t="s">
        <v>158</v>
      </c>
      <c r="R5" s="82" t="s">
        <v>159</v>
      </c>
      <c r="S5" s="80" t="s">
        <v>160</v>
      </c>
      <c r="T5" s="293"/>
      <c r="U5" s="293"/>
      <c r="V5" s="293"/>
      <c r="W5" s="293"/>
      <c r="X5" s="293"/>
      <c r="Y5" s="293"/>
      <c r="Z5" s="293"/>
    </row>
    <row r="6" spans="1:26" ht="12" customHeight="1">
      <c r="A6" s="80"/>
      <c r="B6" s="80"/>
      <c r="C6" s="82" t="s">
        <v>161</v>
      </c>
      <c r="D6" s="82" t="s">
        <v>161</v>
      </c>
      <c r="E6" s="82" t="s">
        <v>161</v>
      </c>
      <c r="F6" s="82" t="s">
        <v>161</v>
      </c>
      <c r="G6" s="82" t="s">
        <v>161</v>
      </c>
      <c r="H6" s="82" t="s">
        <v>161</v>
      </c>
      <c r="I6" s="82" t="s">
        <v>161</v>
      </c>
      <c r="J6" s="82" t="s">
        <v>161</v>
      </c>
      <c r="K6" s="82" t="s">
        <v>161</v>
      </c>
      <c r="L6" s="82" t="s">
        <v>161</v>
      </c>
      <c r="M6" s="82" t="s">
        <v>161</v>
      </c>
      <c r="N6" s="82" t="s">
        <v>161</v>
      </c>
      <c r="O6" s="82" t="s">
        <v>161</v>
      </c>
      <c r="P6" s="82" t="s">
        <v>161</v>
      </c>
      <c r="Q6" s="82" t="s">
        <v>161</v>
      </c>
      <c r="R6" s="82" t="s">
        <v>161</v>
      </c>
      <c r="S6" s="80"/>
      <c r="T6" s="293"/>
      <c r="U6" s="293"/>
      <c r="V6" s="293"/>
      <c r="W6" s="293"/>
      <c r="X6" s="293"/>
      <c r="Y6" s="293"/>
      <c r="Z6" s="293"/>
    </row>
    <row r="7" spans="1:26" ht="12" customHeight="1">
      <c r="A7" s="7"/>
      <c r="B7" s="7"/>
      <c r="C7" s="84" t="s">
        <v>145</v>
      </c>
      <c r="D7" s="84" t="s">
        <v>146</v>
      </c>
      <c r="E7" s="84" t="s">
        <v>147</v>
      </c>
      <c r="F7" s="84" t="s">
        <v>148</v>
      </c>
      <c r="G7" s="84" t="s">
        <v>149</v>
      </c>
      <c r="H7" s="84" t="s">
        <v>150</v>
      </c>
      <c r="I7" s="84" t="s">
        <v>151</v>
      </c>
      <c r="J7" s="84" t="s">
        <v>152</v>
      </c>
      <c r="K7" s="84" t="s">
        <v>153</v>
      </c>
      <c r="L7" s="84" t="s">
        <v>154</v>
      </c>
      <c r="M7" s="84" t="s">
        <v>155</v>
      </c>
      <c r="N7" s="84" t="s">
        <v>156</v>
      </c>
      <c r="O7" s="84" t="s">
        <v>157</v>
      </c>
      <c r="P7" s="84" t="s">
        <v>158</v>
      </c>
      <c r="Q7" s="84" t="s">
        <v>159</v>
      </c>
      <c r="R7" s="84" t="s">
        <v>162</v>
      </c>
      <c r="S7" s="7"/>
      <c r="T7" s="293"/>
      <c r="U7" s="293"/>
      <c r="V7" s="293"/>
      <c r="W7" s="293"/>
      <c r="X7" s="293"/>
      <c r="Y7" s="293"/>
      <c r="Z7" s="293"/>
    </row>
    <row r="8" spans="1:26" ht="12" customHeight="1">
      <c r="A8" s="72" t="s">
        <v>211</v>
      </c>
      <c r="B8" s="72">
        <v>30</v>
      </c>
      <c r="C8" s="97">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f>
        <v>6</v>
      </c>
      <c r="D8" s="97">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f>
        <v>8</v>
      </c>
      <c r="E8" s="97">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f>
        <v>4</v>
      </c>
      <c r="F8" s="97">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f>
        <v>2</v>
      </c>
      <c r="G8" s="97">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f>
        <v>5</v>
      </c>
      <c r="H8" s="97">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f>
        <v>12</v>
      </c>
      <c r="I8" s="97">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f>
        <v>10</v>
      </c>
      <c r="J8" s="97">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f>
        <v>18</v>
      </c>
      <c r="K8" s="97">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f>
        <v>8</v>
      </c>
      <c r="L8" s="97">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f>
        <v>6</v>
      </c>
      <c r="M8" s="97">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f>
        <v>5</v>
      </c>
      <c r="N8" s="97">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f>
        <v>2</v>
      </c>
      <c r="O8" s="97">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f>
        <v>2</v>
      </c>
      <c r="P8" s="97">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f>
        <v>1</v>
      </c>
      <c r="Q8" s="97">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f>
        <v>0</v>
      </c>
      <c r="R8" s="254">
        <f>SUM('By Bus Stop Departing'!S8,'By Bus Stop Departing'!S16,'By Bus Stop Departing'!S24,'By Bus Stop Departing'!S32,'By Bus Stop Departing'!S40,'By Bus Stop Departing'!S48,'By Bus Stop Departing'!S56,'By Bus Stop Departing'!S64,'By Bus Stop Departing'!S72,'By Bus Stop Departing'!S80,'By Bus Stop Departing'!S88,'By Bus Stop Departing'!S96,'By Bus Stop Departing'!S104,'By Bus Stop Departing'!S112,'By Bus Stop Departing'!S120,'By Bus Stop Departing'!S128,'By Bus Stop Departing'!S136,'By Bus Stop Departing'!S144,'By Bus Stop Departing'!S152,'By Bus Stop Departing'!S160)</f>
        <v>0</v>
      </c>
      <c r="S8" s="107">
        <f t="shared" ref="S8:S16" si="0">SUM(C8:R8)</f>
        <v>89</v>
      </c>
      <c r="T8" s="293"/>
      <c r="U8" s="293"/>
      <c r="V8" s="293"/>
      <c r="W8" s="293"/>
      <c r="X8" s="293"/>
      <c r="Y8" s="293"/>
      <c r="Z8" s="293"/>
    </row>
    <row r="9" spans="1:26" ht="12" customHeight="1">
      <c r="A9" s="73"/>
      <c r="B9" s="73">
        <v>41</v>
      </c>
      <c r="C9" s="35">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f>
        <v>0</v>
      </c>
      <c r="D9" s="35">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f>
        <v>0</v>
      </c>
      <c r="E9" s="35">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f>
        <v>0</v>
      </c>
      <c r="F9" s="35">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f>
        <v>0</v>
      </c>
      <c r="G9" s="35">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f>
        <v>0</v>
      </c>
      <c r="H9" s="35">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f>
        <v>6</v>
      </c>
      <c r="I9" s="35">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f>
        <v>0</v>
      </c>
      <c r="J9" s="35">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f>
        <v>2</v>
      </c>
      <c r="K9" s="35">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f>
        <v>2</v>
      </c>
      <c r="L9" s="35">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f>
        <v>5</v>
      </c>
      <c r="M9" s="35">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f>
        <v>1</v>
      </c>
      <c r="N9" s="35">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f>
        <v>2</v>
      </c>
      <c r="O9" s="35">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f>
        <v>0</v>
      </c>
      <c r="P9" s="35">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f>
        <v>0</v>
      </c>
      <c r="Q9" s="35">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f>
        <v>1</v>
      </c>
      <c r="R9" s="36">
        <f>SUM('By Bus Stop Departing'!S9,'By Bus Stop Departing'!S17,'By Bus Stop Departing'!S25,'By Bus Stop Departing'!S33,'By Bus Stop Departing'!S41,'By Bus Stop Departing'!S49,'By Bus Stop Departing'!S57,'By Bus Stop Departing'!S65,'By Bus Stop Departing'!S73,'By Bus Stop Departing'!S81,'By Bus Stop Departing'!S89,'By Bus Stop Departing'!S97,'By Bus Stop Departing'!S105,'By Bus Stop Departing'!S113,'By Bus Stop Departing'!S121,'By Bus Stop Departing'!S129,'By Bus Stop Departing'!S137,'By Bus Stop Departing'!S145,'By Bus Stop Departing'!S153,'By Bus Stop Departing'!S161)</f>
        <v>0</v>
      </c>
      <c r="S9" s="73">
        <f t="shared" si="0"/>
        <v>19</v>
      </c>
      <c r="T9" s="293"/>
      <c r="U9" s="293"/>
      <c r="V9" s="293"/>
      <c r="W9" s="293"/>
      <c r="X9" s="293"/>
      <c r="Y9" s="293"/>
      <c r="Z9" s="293"/>
    </row>
    <row r="10" spans="1:26" ht="12" customHeight="1">
      <c r="A10" s="73"/>
      <c r="B10" s="73">
        <v>101</v>
      </c>
      <c r="C10" s="35">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f>
        <v>11</v>
      </c>
      <c r="D10" s="35">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f>
        <v>4</v>
      </c>
      <c r="E10" s="35">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f>
        <v>4</v>
      </c>
      <c r="F10" s="35">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f>
        <v>8</v>
      </c>
      <c r="G10" s="35">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f>
        <v>4</v>
      </c>
      <c r="H10" s="35">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f>
        <v>6</v>
      </c>
      <c r="I10" s="35">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f>
        <v>6</v>
      </c>
      <c r="J10" s="35">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f>
        <v>6</v>
      </c>
      <c r="K10" s="35">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f>
        <v>1</v>
      </c>
      <c r="L10" s="35">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f>
        <v>8</v>
      </c>
      <c r="M10" s="35">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f>
        <v>13</v>
      </c>
      <c r="N10" s="35">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f>
        <v>22</v>
      </c>
      <c r="O10" s="35">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f>
        <v>11</v>
      </c>
      <c r="P10" s="35">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f>
        <v>4</v>
      </c>
      <c r="Q10" s="35">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f>
        <v>2</v>
      </c>
      <c r="R10" s="35">
        <f>SUM('By Bus Stop Departing'!S10,'By Bus Stop Departing'!S18,'By Bus Stop Departing'!S26,'By Bus Stop Departing'!S34,'By Bus Stop Departing'!S42,'By Bus Stop Departing'!S50,'By Bus Stop Departing'!S58,'By Bus Stop Departing'!S66,'By Bus Stop Departing'!S74,'By Bus Stop Departing'!S82,'By Bus Stop Departing'!S90,'By Bus Stop Departing'!S98,'By Bus Stop Departing'!S106,'By Bus Stop Departing'!S114,'By Bus Stop Departing'!S122,'By Bus Stop Departing'!S130,'By Bus Stop Departing'!S138,'By Bus Stop Departing'!S146,'By Bus Stop Departing'!S154,'By Bus Stop Departing'!S162)</f>
        <v>0</v>
      </c>
      <c r="S10" s="73">
        <f t="shared" si="0"/>
        <v>110</v>
      </c>
      <c r="T10" s="293"/>
      <c r="U10" s="293"/>
      <c r="V10" s="293"/>
      <c r="W10" s="293"/>
      <c r="X10" s="293"/>
      <c r="Y10" s="293"/>
      <c r="Z10" s="293"/>
    </row>
    <row r="11" spans="1:26" ht="12" customHeight="1">
      <c r="A11" s="73"/>
      <c r="B11" s="73">
        <v>150</v>
      </c>
      <c r="C11" s="35">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f>
        <v>2</v>
      </c>
      <c r="D11" s="35">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f>
        <v>2</v>
      </c>
      <c r="E11" s="35">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f>
        <v>1</v>
      </c>
      <c r="F11" s="35">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f>
        <v>3</v>
      </c>
      <c r="G11" s="35">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f>
        <v>3</v>
      </c>
      <c r="H11" s="35">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f>
        <v>2</v>
      </c>
      <c r="I11" s="35">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f>
        <v>1</v>
      </c>
      <c r="J11" s="35">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f>
        <v>4</v>
      </c>
      <c r="K11" s="35">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f>
        <v>12</v>
      </c>
      <c r="L11" s="35">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f>
        <v>4</v>
      </c>
      <c r="M11" s="35">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f>
        <v>12</v>
      </c>
      <c r="N11" s="35">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f>
        <v>7</v>
      </c>
      <c r="O11" s="35">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f>
        <v>1</v>
      </c>
      <c r="P11" s="35">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f>
        <v>2</v>
      </c>
      <c r="Q11" s="35">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f>
        <v>2</v>
      </c>
      <c r="R11" s="35">
        <f>SUM('By Bus Stop Departing'!S11,'By Bus Stop Departing'!S19,'By Bus Stop Departing'!S27,'By Bus Stop Departing'!S35,'By Bus Stop Departing'!S43,'By Bus Stop Departing'!S51,'By Bus Stop Departing'!S59,'By Bus Stop Departing'!S67,'By Bus Stop Departing'!S75,'By Bus Stop Departing'!S83,'By Bus Stop Departing'!S91,'By Bus Stop Departing'!S99,'By Bus Stop Departing'!S107,'By Bus Stop Departing'!S115,'By Bus Stop Departing'!S123,'By Bus Stop Departing'!S131,'By Bus Stop Departing'!S139,'By Bus Stop Departing'!S147,'By Bus Stop Departing'!S155,'By Bus Stop Departing'!S163)</f>
        <v>2</v>
      </c>
      <c r="S11" s="73">
        <f t="shared" si="0"/>
        <v>60</v>
      </c>
      <c r="T11" s="293"/>
      <c r="U11" s="293"/>
      <c r="V11" s="293"/>
      <c r="W11" s="293"/>
      <c r="X11" s="293"/>
      <c r="Y11" s="293"/>
      <c r="Z11" s="293"/>
    </row>
    <row r="12" spans="1:26" ht="12" customHeight="1">
      <c r="A12" s="73"/>
      <c r="B12" s="73">
        <v>201</v>
      </c>
      <c r="C12" s="35">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f>
        <v>0</v>
      </c>
      <c r="D12" s="35">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f>
        <v>3</v>
      </c>
      <c r="E12" s="35">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f>
        <v>1</v>
      </c>
      <c r="F12" s="35">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f>
        <v>5</v>
      </c>
      <c r="G12" s="35">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f>
        <v>7</v>
      </c>
      <c r="H12" s="35">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f>
        <v>17</v>
      </c>
      <c r="I12" s="35">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f>
        <v>9</v>
      </c>
      <c r="J12" s="35">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f>
        <v>13</v>
      </c>
      <c r="K12" s="35">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f>
        <v>15</v>
      </c>
      <c r="L12" s="35">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f>
        <v>21</v>
      </c>
      <c r="M12" s="35">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f>
        <v>10</v>
      </c>
      <c r="N12" s="35">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f>
        <v>27</v>
      </c>
      <c r="O12" s="35">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f>
        <v>11</v>
      </c>
      <c r="P12" s="35">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f>
        <v>7</v>
      </c>
      <c r="Q12" s="35">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f>
        <v>6</v>
      </c>
      <c r="R12" s="35">
        <f>SUM('By Bus Stop Departing'!S12,'By Bus Stop Departing'!S20,'By Bus Stop Departing'!S28,'By Bus Stop Departing'!S36,'By Bus Stop Departing'!S44,'By Bus Stop Departing'!S52,'By Bus Stop Departing'!S60,'By Bus Stop Departing'!S68,'By Bus Stop Departing'!S76,'By Bus Stop Departing'!S84,'By Bus Stop Departing'!S92,'By Bus Stop Departing'!S100,'By Bus Stop Departing'!S108,'By Bus Stop Departing'!S116,'By Bus Stop Departing'!S124,'By Bus Stop Departing'!S132,'By Bus Stop Departing'!S140,'By Bus Stop Departing'!S148,'By Bus Stop Departing'!S156,'By Bus Stop Departing'!S164)</f>
        <v>3</v>
      </c>
      <c r="S12" s="73">
        <f t="shared" si="0"/>
        <v>155</v>
      </c>
      <c r="T12" s="293"/>
      <c r="U12" s="293"/>
      <c r="V12" s="293"/>
      <c r="W12" s="293"/>
      <c r="X12" s="293"/>
      <c r="Y12" s="293"/>
      <c r="Z12" s="293"/>
    </row>
    <row r="13" spans="1:26" ht="12" customHeight="1">
      <c r="A13" s="73"/>
      <c r="B13" s="73">
        <v>202</v>
      </c>
      <c r="C13" s="35">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f>
        <v>4</v>
      </c>
      <c r="D13" s="35">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f>
        <v>1</v>
      </c>
      <c r="E13" s="35">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f>
        <v>1</v>
      </c>
      <c r="F13" s="35">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f>
        <v>2</v>
      </c>
      <c r="G13" s="35">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f>
        <v>4</v>
      </c>
      <c r="H13" s="35">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f>
        <v>0</v>
      </c>
      <c r="I13" s="35">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f>
        <v>3</v>
      </c>
      <c r="J13" s="35">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f>
        <v>1</v>
      </c>
      <c r="K13" s="35">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f>
        <v>2</v>
      </c>
      <c r="L13" s="35">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f>
        <v>4</v>
      </c>
      <c r="M13" s="35">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f>
        <v>0</v>
      </c>
      <c r="N13" s="35">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f>
        <v>1</v>
      </c>
      <c r="O13" s="35">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f>
        <v>0</v>
      </c>
      <c r="P13" s="35">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f>
        <v>0</v>
      </c>
      <c r="Q13" s="35">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f>
        <v>0</v>
      </c>
      <c r="R13" s="35">
        <f>SUM('By Bus Stop Departing'!S13,'By Bus Stop Departing'!S21,'By Bus Stop Departing'!S29,'By Bus Stop Departing'!S37,'By Bus Stop Departing'!S45,'By Bus Stop Departing'!S53,'By Bus Stop Departing'!S61,'By Bus Stop Departing'!S69,'By Bus Stop Departing'!S77,'By Bus Stop Departing'!S85,'By Bus Stop Departing'!S93,'By Bus Stop Departing'!S101,'By Bus Stop Departing'!S109,'By Bus Stop Departing'!S117,'By Bus Stop Departing'!S125,'By Bus Stop Departing'!S133,'By Bus Stop Departing'!S141,'By Bus Stop Departing'!S149,'By Bus Stop Departing'!S157,'By Bus Stop Departing'!S165)</f>
        <v>1</v>
      </c>
      <c r="S13" s="73">
        <f t="shared" si="0"/>
        <v>24</v>
      </c>
      <c r="T13" s="293"/>
      <c r="U13" s="293"/>
      <c r="V13" s="293"/>
      <c r="W13" s="293"/>
      <c r="X13" s="293"/>
      <c r="Y13" s="293"/>
      <c r="Z13" s="293"/>
    </row>
    <row r="14" spans="1:26" ht="12" customHeight="1">
      <c r="A14" s="73"/>
      <c r="B14" s="73">
        <v>237</v>
      </c>
      <c r="C14" s="35">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f>
        <v>0</v>
      </c>
      <c r="D14" s="35">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f>
        <v>2</v>
      </c>
      <c r="E14" s="35">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f>
        <v>1</v>
      </c>
      <c r="F14" s="35">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f>
        <v>2</v>
      </c>
      <c r="G14" s="35">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f>
        <v>1</v>
      </c>
      <c r="H14" s="35">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f>
        <v>0</v>
      </c>
      <c r="I14" s="35">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f>
        <v>0</v>
      </c>
      <c r="J14" s="35">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f>
        <v>0</v>
      </c>
      <c r="K14" s="35">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f>
        <v>0</v>
      </c>
      <c r="L14" s="35">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f>
        <v>0</v>
      </c>
      <c r="M14" s="35">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f>
        <v>1</v>
      </c>
      <c r="N14" s="35">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f>
        <v>2</v>
      </c>
      <c r="O14" s="35">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f>
        <v>0</v>
      </c>
      <c r="P14" s="35">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f>
        <v>0</v>
      </c>
      <c r="Q14" s="35">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f>
        <v>0</v>
      </c>
      <c r="R14" s="35">
        <f>SUM('By Bus Stop Departing'!S14,'By Bus Stop Departing'!S22,'By Bus Stop Departing'!S30,'By Bus Stop Departing'!S38,'By Bus Stop Departing'!S46,'By Bus Stop Departing'!S54,'By Bus Stop Departing'!S62,'By Bus Stop Departing'!S70,'By Bus Stop Departing'!S78,'By Bus Stop Departing'!S86,'By Bus Stop Departing'!S94,'By Bus Stop Departing'!S102,'By Bus Stop Departing'!S110,'By Bus Stop Departing'!S118,'By Bus Stop Departing'!S126,'By Bus Stop Departing'!S134,'By Bus Stop Departing'!S142,'By Bus Stop Departing'!S150,'By Bus Stop Departing'!S158,'By Bus Stop Departing'!S166)</f>
        <v>0</v>
      </c>
      <c r="S14" s="73">
        <f t="shared" si="0"/>
        <v>9</v>
      </c>
      <c r="T14" s="293"/>
      <c r="U14" s="293"/>
      <c r="V14" s="293"/>
      <c r="W14" s="293"/>
      <c r="X14" s="293"/>
      <c r="Y14" s="293"/>
      <c r="Z14" s="293"/>
    </row>
    <row r="15" spans="1:26" ht="12" customHeight="1">
      <c r="A15" s="76"/>
      <c r="B15" s="15" t="s">
        <v>160</v>
      </c>
      <c r="C15" s="108">
        <f t="shared" ref="C15:R15" si="1">SUM(C8:C14)</f>
        <v>23</v>
      </c>
      <c r="D15" s="108">
        <f t="shared" si="1"/>
        <v>20</v>
      </c>
      <c r="E15" s="108">
        <f t="shared" si="1"/>
        <v>12</v>
      </c>
      <c r="F15" s="108">
        <f t="shared" si="1"/>
        <v>22</v>
      </c>
      <c r="G15" s="108">
        <f t="shared" si="1"/>
        <v>24</v>
      </c>
      <c r="H15" s="108">
        <f t="shared" si="1"/>
        <v>43</v>
      </c>
      <c r="I15" s="108">
        <f t="shared" si="1"/>
        <v>29</v>
      </c>
      <c r="J15" s="108">
        <f t="shared" si="1"/>
        <v>44</v>
      </c>
      <c r="K15" s="108">
        <f t="shared" si="1"/>
        <v>40</v>
      </c>
      <c r="L15" s="108">
        <f t="shared" si="1"/>
        <v>48</v>
      </c>
      <c r="M15" s="108">
        <f t="shared" si="1"/>
        <v>42</v>
      </c>
      <c r="N15" s="108">
        <f t="shared" si="1"/>
        <v>63</v>
      </c>
      <c r="O15" s="108">
        <f t="shared" si="1"/>
        <v>25</v>
      </c>
      <c r="P15" s="108">
        <f t="shared" si="1"/>
        <v>14</v>
      </c>
      <c r="Q15" s="108">
        <f t="shared" si="1"/>
        <v>11</v>
      </c>
      <c r="R15" s="108">
        <f t="shared" si="1"/>
        <v>6</v>
      </c>
      <c r="S15" s="16">
        <f t="shared" si="0"/>
        <v>466</v>
      </c>
      <c r="T15" s="293"/>
      <c r="U15" s="293"/>
      <c r="V15" s="293"/>
      <c r="W15" s="293"/>
      <c r="X15" s="293"/>
      <c r="Y15" s="293"/>
      <c r="Z15" s="293"/>
    </row>
    <row r="16" spans="1:26" ht="12" customHeight="1">
      <c r="A16" s="72" t="s">
        <v>212</v>
      </c>
      <c r="B16" s="72">
        <v>3</v>
      </c>
      <c r="C16" s="69">
        <f>SUM('By Bus Stop Departing'!D168)</f>
        <v>5</v>
      </c>
      <c r="D16" s="69">
        <f>SUM('By Bus Stop Departing'!E168)</f>
        <v>4</v>
      </c>
      <c r="E16" s="69">
        <f>SUM('By Bus Stop Departing'!F168)</f>
        <v>2</v>
      </c>
      <c r="F16" s="69">
        <f>SUM('By Bus Stop Departing'!G168)</f>
        <v>3</v>
      </c>
      <c r="G16" s="69">
        <f>SUM('By Bus Stop Departing'!H168)</f>
        <v>3</v>
      </c>
      <c r="H16" s="69">
        <f>SUM('By Bus Stop Departing'!I168)</f>
        <v>1</v>
      </c>
      <c r="I16" s="69">
        <f>SUM('By Bus Stop Departing'!J168)</f>
        <v>0</v>
      </c>
      <c r="J16" s="69">
        <f>SUM('By Bus Stop Departing'!K168)</f>
        <v>1</v>
      </c>
      <c r="K16" s="69">
        <f>SUM('By Bus Stop Departing'!L168)</f>
        <v>5</v>
      </c>
      <c r="L16" s="69">
        <f>SUM('By Bus Stop Departing'!M168)</f>
        <v>9</v>
      </c>
      <c r="M16" s="69">
        <f>SUM('By Bus Stop Departing'!N168)</f>
        <v>6</v>
      </c>
      <c r="N16" s="69">
        <f>SUM('By Bus Stop Departing'!O168)</f>
        <v>5</v>
      </c>
      <c r="O16" s="69">
        <f>SUM('By Bus Stop Departing'!P168)</f>
        <v>2</v>
      </c>
      <c r="P16" s="69">
        <f>SUM('By Bus Stop Departing'!Q168)</f>
        <v>4</v>
      </c>
      <c r="Q16" s="69">
        <f>SUM('By Bus Stop Departing'!R168)</f>
        <v>4</v>
      </c>
      <c r="R16" s="69">
        <f>SUM('By Bus Stop Departing'!S168)</f>
        <v>1</v>
      </c>
      <c r="S16" s="72">
        <f t="shared" si="0"/>
        <v>55</v>
      </c>
      <c r="T16" s="293"/>
      <c r="U16" s="293"/>
      <c r="V16" s="293"/>
      <c r="W16" s="293"/>
      <c r="X16" s="293"/>
      <c r="Y16" s="293"/>
      <c r="Z16" s="293"/>
    </row>
    <row r="17" spans="1:26" ht="12" customHeight="1">
      <c r="A17" s="73"/>
      <c r="B17" s="73"/>
      <c r="C17" s="293"/>
      <c r="D17" s="293"/>
      <c r="E17" s="293"/>
      <c r="F17" s="293"/>
      <c r="G17" s="293"/>
      <c r="H17" s="293"/>
      <c r="I17" s="293"/>
      <c r="J17" s="293"/>
      <c r="K17" s="293"/>
      <c r="L17" s="293"/>
      <c r="M17" s="293"/>
      <c r="N17" s="293"/>
      <c r="O17" s="293"/>
      <c r="P17" s="293"/>
      <c r="Q17" s="293"/>
      <c r="R17" s="293"/>
      <c r="S17" s="73"/>
      <c r="T17" s="293"/>
      <c r="U17" s="293"/>
      <c r="V17" s="293"/>
      <c r="W17" s="293"/>
      <c r="X17" s="293"/>
      <c r="Y17" s="293"/>
      <c r="Z17" s="293"/>
    </row>
    <row r="18" spans="1:26" ht="12" customHeight="1">
      <c r="A18" s="73"/>
      <c r="B18" s="73"/>
      <c r="C18" s="293"/>
      <c r="D18" s="293"/>
      <c r="E18" s="293"/>
      <c r="F18" s="293"/>
      <c r="G18" s="293"/>
      <c r="H18" s="293"/>
      <c r="I18" s="293"/>
      <c r="J18" s="293"/>
      <c r="K18" s="293"/>
      <c r="L18" s="293"/>
      <c r="M18" s="293"/>
      <c r="N18" s="293"/>
      <c r="O18" s="293"/>
      <c r="P18" s="293"/>
      <c r="Q18" s="293"/>
      <c r="R18" s="293"/>
      <c r="S18" s="73"/>
      <c r="T18" s="293"/>
      <c r="U18" s="293"/>
      <c r="V18" s="293"/>
      <c r="W18" s="293"/>
      <c r="X18" s="293"/>
      <c r="Y18" s="293"/>
      <c r="Z18" s="293"/>
    </row>
    <row r="19" spans="1:26" ht="12" customHeight="1">
      <c r="A19" s="73"/>
      <c r="B19" s="73"/>
      <c r="C19" s="293"/>
      <c r="D19" s="293"/>
      <c r="E19" s="293"/>
      <c r="F19" s="293"/>
      <c r="G19" s="293"/>
      <c r="H19" s="293"/>
      <c r="I19" s="293"/>
      <c r="J19" s="293"/>
      <c r="K19" s="293"/>
      <c r="L19" s="293"/>
      <c r="M19" s="293"/>
      <c r="N19" s="293"/>
      <c r="O19" s="293"/>
      <c r="P19" s="293"/>
      <c r="Q19" s="293"/>
      <c r="R19" s="293"/>
      <c r="S19" s="73"/>
      <c r="T19" s="293"/>
      <c r="U19" s="293"/>
      <c r="V19" s="293"/>
      <c r="W19" s="293"/>
      <c r="X19" s="293"/>
      <c r="Y19" s="293"/>
      <c r="Z19" s="293"/>
    </row>
    <row r="20" spans="1:26" ht="12" customHeight="1">
      <c r="A20" s="73"/>
      <c r="B20" s="73"/>
      <c r="C20" s="293"/>
      <c r="D20" s="293"/>
      <c r="E20" s="293"/>
      <c r="F20" s="293"/>
      <c r="G20" s="293"/>
      <c r="H20" s="293"/>
      <c r="I20" s="293"/>
      <c r="J20" s="293"/>
      <c r="K20" s="293"/>
      <c r="L20" s="293"/>
      <c r="M20" s="293"/>
      <c r="N20" s="293"/>
      <c r="O20" s="293"/>
      <c r="P20" s="293"/>
      <c r="Q20" s="293"/>
      <c r="R20" s="293"/>
      <c r="S20" s="73"/>
      <c r="T20" s="293"/>
      <c r="U20" s="293"/>
      <c r="V20" s="293"/>
      <c r="W20" s="293"/>
      <c r="X20" s="293"/>
      <c r="Y20" s="293"/>
      <c r="Z20" s="293"/>
    </row>
    <row r="21" spans="1:26" ht="12" customHeight="1">
      <c r="A21" s="73"/>
      <c r="B21" s="73"/>
      <c r="C21" s="293"/>
      <c r="D21" s="293"/>
      <c r="E21" s="293"/>
      <c r="F21" s="293"/>
      <c r="G21" s="293"/>
      <c r="H21" s="293"/>
      <c r="I21" s="293"/>
      <c r="J21" s="293"/>
      <c r="K21" s="293"/>
      <c r="L21" s="293"/>
      <c r="M21" s="293"/>
      <c r="N21" s="293"/>
      <c r="O21" s="293"/>
      <c r="P21" s="293"/>
      <c r="Q21" s="293"/>
      <c r="R21" s="293"/>
      <c r="S21" s="73"/>
      <c r="T21" s="293"/>
      <c r="U21" s="293"/>
      <c r="V21" s="293"/>
      <c r="W21" s="293"/>
      <c r="X21" s="293"/>
      <c r="Y21" s="293"/>
      <c r="Z21" s="293"/>
    </row>
    <row r="22" spans="1:26" ht="12" customHeight="1">
      <c r="A22" s="73"/>
      <c r="B22" s="73"/>
      <c r="C22" s="293"/>
      <c r="D22" s="293"/>
      <c r="E22" s="293"/>
      <c r="F22" s="293"/>
      <c r="G22" s="293"/>
      <c r="H22" s="293"/>
      <c r="I22" s="293"/>
      <c r="J22" s="293"/>
      <c r="K22" s="293"/>
      <c r="L22" s="293"/>
      <c r="M22" s="293"/>
      <c r="N22" s="293"/>
      <c r="O22" s="293"/>
      <c r="P22" s="293"/>
      <c r="Q22" s="293"/>
      <c r="R22" s="293"/>
      <c r="S22" s="73"/>
      <c r="T22" s="293"/>
      <c r="U22" s="293"/>
      <c r="V22" s="293"/>
      <c r="W22" s="293"/>
      <c r="X22" s="293"/>
      <c r="Y22" s="293"/>
      <c r="Z22" s="293"/>
    </row>
    <row r="23" spans="1:26" ht="12" customHeight="1">
      <c r="A23" s="76"/>
      <c r="B23" s="15" t="s">
        <v>160</v>
      </c>
      <c r="C23" s="109">
        <f t="shared" ref="C23:R23" si="2">SUM(C16:C22)</f>
        <v>5</v>
      </c>
      <c r="D23" s="109">
        <f t="shared" si="2"/>
        <v>4</v>
      </c>
      <c r="E23" s="109">
        <f t="shared" si="2"/>
        <v>2</v>
      </c>
      <c r="F23" s="109">
        <f t="shared" si="2"/>
        <v>3</v>
      </c>
      <c r="G23" s="109">
        <f t="shared" si="2"/>
        <v>3</v>
      </c>
      <c r="H23" s="109">
        <f t="shared" si="2"/>
        <v>1</v>
      </c>
      <c r="I23" s="109">
        <f t="shared" si="2"/>
        <v>0</v>
      </c>
      <c r="J23" s="109">
        <f t="shared" si="2"/>
        <v>1</v>
      </c>
      <c r="K23" s="109">
        <f t="shared" si="2"/>
        <v>5</v>
      </c>
      <c r="L23" s="109">
        <f t="shared" si="2"/>
        <v>9</v>
      </c>
      <c r="M23" s="109">
        <f t="shared" si="2"/>
        <v>6</v>
      </c>
      <c r="N23" s="109">
        <f t="shared" si="2"/>
        <v>5</v>
      </c>
      <c r="O23" s="109">
        <f t="shared" si="2"/>
        <v>2</v>
      </c>
      <c r="P23" s="109">
        <f t="shared" si="2"/>
        <v>4</v>
      </c>
      <c r="Q23" s="109">
        <f t="shared" si="2"/>
        <v>4</v>
      </c>
      <c r="R23" s="109">
        <f t="shared" si="2"/>
        <v>1</v>
      </c>
      <c r="S23" s="15">
        <f>SUM(C23:R23)</f>
        <v>55</v>
      </c>
      <c r="T23" s="293"/>
      <c r="U23" s="293"/>
      <c r="V23" s="293"/>
      <c r="W23" s="293"/>
      <c r="X23" s="293"/>
      <c r="Y23" s="293"/>
      <c r="Z23" s="293"/>
    </row>
    <row r="24" spans="1:26" ht="12" customHeight="1">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row>
    <row r="25" spans="1:26" ht="12"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row>
    <row r="26" spans="1:26" ht="12" customHeight="1">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row>
    <row r="27" spans="1:26" ht="12" customHeight="1">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row>
    <row r="28" spans="1:26" ht="12" customHeight="1">
      <c r="A28" s="29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row>
    <row r="29" spans="1:26" ht="12" customHeight="1">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row>
    <row r="30" spans="1:26" ht="12"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row>
    <row r="31" spans="1:26" ht="12" customHeight="1">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row>
    <row r="32" spans="1:26" ht="12" customHeight="1">
      <c r="A32" s="293"/>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row>
    <row r="33" spans="1:26" ht="12"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row>
    <row r="34" spans="1:26" ht="12" customHeight="1">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row>
    <row r="35" spans="1:26" ht="12"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row>
    <row r="36" spans="1:26" ht="12" customHeight="1">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row>
    <row r="37" spans="1:26" ht="12"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row>
    <row r="38" spans="1:26" ht="12" customHeight="1">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row>
    <row r="39" spans="1:26" ht="12"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row>
    <row r="40" spans="1:26" ht="12" customHeight="1">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row>
    <row r="41" spans="1:26" ht="12"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row>
    <row r="42" spans="1:26" ht="12" customHeight="1">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row>
    <row r="43" spans="1:26" ht="12" customHeight="1">
      <c r="A43" s="293"/>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1:26" ht="12" customHeight="1">
      <c r="A44" s="293"/>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row>
    <row r="45" spans="1:26" ht="12" customHeight="1">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row>
    <row r="46" spans="1:26" ht="12" customHeight="1">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row>
    <row r="47" spans="1:26" ht="12" customHeight="1">
      <c r="A47" s="29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row>
    <row r="48" spans="1:26" ht="12" customHeight="1">
      <c r="A48" s="293"/>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row>
    <row r="49" spans="1:26" ht="12" customHeight="1">
      <c r="A49" s="293"/>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26" ht="12" customHeight="1">
      <c r="A50" s="293"/>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row>
    <row r="51" spans="1:26" ht="12" customHeight="1">
      <c r="A51" s="293"/>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row>
    <row r="52" spans="1:26" ht="12" customHeight="1">
      <c r="A52" s="293"/>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row>
    <row r="53" spans="1:26" ht="12" customHeight="1">
      <c r="A53" s="293"/>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row>
    <row r="54" spans="1:26" ht="12" customHeight="1">
      <c r="A54" s="293"/>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row>
    <row r="55" spans="1:26" ht="12" customHeight="1">
      <c r="A55" s="293"/>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row>
    <row r="56" spans="1:26" ht="12" customHeight="1">
      <c r="A56" s="293"/>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row>
    <row r="57" spans="1:26" ht="12" customHeight="1">
      <c r="A57" s="293"/>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row>
    <row r="58" spans="1:26" ht="12" customHeight="1">
      <c r="A58" s="293"/>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row>
    <row r="59" spans="1:26" ht="12" customHeight="1">
      <c r="A59" s="293"/>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row>
    <row r="60" spans="1:26" ht="12" customHeight="1">
      <c r="A60" s="293"/>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row>
    <row r="61" spans="1:26" ht="12" customHeight="1">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row>
    <row r="62" spans="1:26" ht="12" customHeight="1">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row>
    <row r="63" spans="1:26" ht="12" customHeight="1">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row>
    <row r="64" spans="1:26" ht="12" customHeight="1">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row>
    <row r="65" spans="1:26" ht="12" customHeight="1">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row>
    <row r="66" spans="1:26" ht="12" customHeight="1">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row>
    <row r="67" spans="1:26" ht="12" customHeight="1">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row>
    <row r="68" spans="1:26" ht="12" customHeight="1">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row>
    <row r="69" spans="1:26" ht="12" customHeight="1">
      <c r="A69" s="29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row>
    <row r="70" spans="1:26" ht="12" customHeight="1">
      <c r="A70" s="293"/>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row>
    <row r="71" spans="1:26" ht="12" customHeight="1">
      <c r="A71" s="293"/>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row>
    <row r="72" spans="1:26" ht="12" customHeight="1">
      <c r="A72" s="293"/>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row>
    <row r="73" spans="1:26" ht="12" customHeight="1">
      <c r="A73" s="293"/>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row>
    <row r="74" spans="1:26" ht="12" customHeight="1">
      <c r="A74" s="293"/>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row>
    <row r="75" spans="1:26" ht="12" customHeight="1">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row>
    <row r="76" spans="1:26" ht="12" customHeight="1">
      <c r="A76" s="293"/>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row>
    <row r="77" spans="1:26" ht="12" customHeight="1">
      <c r="A77" s="293"/>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row>
    <row r="78" spans="1:26" ht="12" customHeight="1">
      <c r="A78" s="293"/>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row>
    <row r="79" spans="1:26" ht="12" customHeight="1">
      <c r="A79" s="293"/>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row>
    <row r="80" spans="1:26" ht="12" customHeight="1">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row>
    <row r="81" spans="1:26" ht="12" customHeight="1">
      <c r="A81" s="293"/>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row>
    <row r="82" spans="1:26" ht="12" customHeight="1">
      <c r="A82" s="293"/>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row>
    <row r="83" spans="1:26" ht="12" customHeight="1">
      <c r="A83" s="293"/>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row>
    <row r="84" spans="1:26" ht="12" customHeight="1">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row>
    <row r="85" spans="1:26" ht="12" customHeight="1">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row>
    <row r="86" spans="1:26" ht="12" customHeight="1">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row>
    <row r="87" spans="1:26" ht="12" customHeight="1">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row>
    <row r="88" spans="1:26" ht="12" customHeight="1">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row>
    <row r="89" spans="1:26" ht="12" customHeight="1">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row>
    <row r="90" spans="1:26" ht="12" customHeight="1">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row>
    <row r="91" spans="1:26" ht="12" customHeight="1">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row>
    <row r="92" spans="1:26" ht="12" customHeight="1">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row>
    <row r="93" spans="1:26" ht="12" customHeight="1">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row>
    <row r="94" spans="1:26" ht="12" customHeight="1">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row>
    <row r="95" spans="1:26" ht="12" customHeight="1">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row>
    <row r="96" spans="1:26" ht="12" customHeight="1">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row>
    <row r="97" spans="1:26" ht="12" customHeight="1">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row>
    <row r="98" spans="1:26" ht="12" customHeight="1">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row>
    <row r="99" spans="1:26" ht="12" customHeight="1">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row>
    <row r="100" spans="1:26" ht="12" customHeight="1">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row>
    <row r="101" spans="1:26" ht="12" customHeight="1">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row>
    <row r="102" spans="1:26" ht="12" customHeight="1">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row>
    <row r="103" spans="1:26" ht="12" customHeight="1">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row>
    <row r="104" spans="1:26" ht="12" customHeight="1">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row>
    <row r="105" spans="1:26" ht="12" customHeight="1">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row>
    <row r="106" spans="1:26" ht="12" customHeight="1">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row>
    <row r="107" spans="1:26" ht="12" customHeight="1">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row>
    <row r="108" spans="1:26" ht="12" customHeight="1">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row>
    <row r="109" spans="1:26" ht="12" customHeight="1">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row>
    <row r="110" spans="1:26" ht="12" customHeight="1">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row>
    <row r="111" spans="1:26" ht="12" customHeight="1">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row>
    <row r="112" spans="1:26" ht="12" customHeight="1">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row>
    <row r="113" spans="1:26" ht="12" customHeight="1">
      <c r="A113" s="293"/>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row>
    <row r="114" spans="1:26" ht="12" customHeight="1">
      <c r="A114" s="293"/>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row>
    <row r="115" spans="1:26" ht="12" customHeight="1">
      <c r="A115" s="293"/>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row>
    <row r="116" spans="1:26" ht="12" customHeight="1">
      <c r="A116" s="29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row>
    <row r="117" spans="1:26" ht="12" customHeight="1">
      <c r="A117" s="29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row>
    <row r="118" spans="1:26" ht="12" customHeight="1">
      <c r="A118" s="293"/>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row>
    <row r="119" spans="1:26" ht="12" customHeight="1">
      <c r="A119" s="293"/>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row>
    <row r="120" spans="1:26" ht="12" customHeight="1">
      <c r="A120" s="293"/>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row>
    <row r="121" spans="1:26" ht="12" customHeight="1">
      <c r="A121" s="293"/>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row>
    <row r="122" spans="1:26" ht="12" customHeight="1">
      <c r="A122" s="293"/>
      <c r="B122" s="29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row>
    <row r="123" spans="1:26" ht="12" customHeight="1">
      <c r="A123" s="29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row>
    <row r="124" spans="1:26" ht="12" customHeight="1">
      <c r="A124" s="293"/>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row>
    <row r="125" spans="1:26" ht="12" customHeight="1">
      <c r="A125" s="293"/>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row>
    <row r="126" spans="1:26" ht="12" customHeight="1">
      <c r="A126" s="293"/>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row>
    <row r="127" spans="1:26" ht="12" customHeight="1">
      <c r="A127" s="293"/>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row>
    <row r="128" spans="1:26" ht="12" customHeight="1">
      <c r="A128" s="293"/>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row>
    <row r="129" spans="1:26" ht="12" customHeight="1">
      <c r="A129" s="293"/>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row>
    <row r="130" spans="1:26" ht="12" customHeight="1">
      <c r="A130" s="293"/>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row>
    <row r="131" spans="1:26" ht="12" customHeight="1">
      <c r="A131" s="293"/>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row>
    <row r="132" spans="1:26" ht="12" customHeight="1">
      <c r="A132" s="293"/>
      <c r="B132" s="293"/>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row>
    <row r="133" spans="1:26" ht="12" customHeight="1">
      <c r="A133" s="293"/>
      <c r="B133" s="293"/>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row>
    <row r="134" spans="1:26" ht="12" customHeight="1">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row>
    <row r="135" spans="1:26" ht="12" customHeight="1">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row>
    <row r="136" spans="1:26" ht="12" customHeight="1">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row>
    <row r="137" spans="1:26" ht="12" customHeight="1">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row>
    <row r="138" spans="1:26" ht="12" customHeight="1">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row>
    <row r="139" spans="1:26" ht="12" customHeight="1">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row>
    <row r="140" spans="1:26" ht="12" customHeight="1">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row>
    <row r="141" spans="1:26" ht="12" customHeight="1">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row>
    <row r="142" spans="1:26" ht="12" customHeight="1">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row>
    <row r="143" spans="1:26" ht="12" customHeight="1">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row>
    <row r="144" spans="1:26" ht="12" customHeight="1">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row>
    <row r="145" spans="1:26" ht="12" customHeight="1">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row>
    <row r="146" spans="1:26" ht="12" customHeight="1">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row>
    <row r="147" spans="1:26" ht="12" customHeight="1">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row>
    <row r="148" spans="1:26" ht="12" customHeight="1">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row>
    <row r="149" spans="1:26" ht="12" customHeight="1">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row>
    <row r="150" spans="1:26" ht="12" customHeight="1">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row>
    <row r="151" spans="1:26" ht="12" customHeight="1">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row>
    <row r="152" spans="1:26" ht="12" customHeight="1">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row>
    <row r="153" spans="1:26" ht="12" customHeight="1">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row>
    <row r="154" spans="1:26" ht="12" customHeight="1">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row>
    <row r="155" spans="1:26" ht="12" customHeight="1">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row>
    <row r="156" spans="1:26" ht="12" customHeight="1">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row>
    <row r="157" spans="1:26" ht="12" customHeight="1">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row>
    <row r="158" spans="1:26" ht="12" customHeight="1">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row>
    <row r="159" spans="1:26" ht="12" customHeight="1">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row>
    <row r="160" spans="1:26" ht="12" customHeight="1">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row>
    <row r="161" spans="1:26" ht="12" customHeight="1">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row>
    <row r="162" spans="1:26" ht="12" customHeight="1">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row>
    <row r="163" spans="1:26" ht="12" customHeight="1">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row>
    <row r="164" spans="1:26" ht="12" customHeight="1">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row>
    <row r="165" spans="1:26" ht="12" customHeight="1">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row>
    <row r="166" spans="1:26" ht="12" customHeight="1">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row>
    <row r="167" spans="1:26" ht="12" customHeight="1">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row>
    <row r="168" spans="1:26" ht="12" customHeight="1">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row>
    <row r="169" spans="1:26" ht="12" customHeight="1">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row>
    <row r="170" spans="1:26" ht="12" customHeight="1">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row>
    <row r="171" spans="1:26" ht="12" customHeight="1">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row>
    <row r="172" spans="1:26" ht="12" customHeight="1">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row>
    <row r="173" spans="1:26" ht="12" customHeight="1">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row>
    <row r="174" spans="1:26" ht="12" customHeight="1">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row>
    <row r="175" spans="1:26" ht="12" customHeight="1">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row>
    <row r="176" spans="1:26" ht="12" customHeight="1">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row>
    <row r="177" spans="1:26" ht="12" customHeight="1">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row>
    <row r="178" spans="1:26" ht="12" customHeight="1">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row>
    <row r="179" spans="1:26" ht="12" customHeight="1">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row>
    <row r="180" spans="1:26" ht="12" customHeight="1">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row>
    <row r="181" spans="1:26" ht="12" customHeight="1">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row>
    <row r="182" spans="1:26" ht="12" customHeight="1">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row>
    <row r="183" spans="1:26" ht="12" customHeight="1">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row>
    <row r="184" spans="1:26" ht="12" customHeight="1">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row>
    <row r="185" spans="1:26" ht="12" customHeight="1">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row>
    <row r="186" spans="1:26" ht="12" customHeight="1">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row>
    <row r="187" spans="1:26" ht="12" customHeight="1">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row>
    <row r="188" spans="1:26" ht="12" customHeight="1">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row>
    <row r="189" spans="1:26" ht="12" customHeight="1">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row>
    <row r="190" spans="1:26" ht="12" customHeight="1">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row>
    <row r="191" spans="1:26" ht="12" customHeight="1">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row>
    <row r="192" spans="1:26" ht="12" customHeight="1">
      <c r="A192" s="293"/>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row>
    <row r="193" spans="1:26" ht="12" customHeight="1">
      <c r="A193" s="293"/>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c r="Z193" s="293"/>
    </row>
    <row r="194" spans="1:26" ht="12" customHeight="1">
      <c r="A194" s="293"/>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row>
    <row r="195" spans="1:26" ht="12" customHeight="1">
      <c r="A195" s="293"/>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row>
    <row r="196" spans="1:26" ht="12" customHeight="1">
      <c r="A196" s="293"/>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row>
    <row r="197" spans="1:26" ht="12" customHeight="1">
      <c r="A197" s="293"/>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row>
    <row r="198" spans="1:26" ht="12" customHeight="1">
      <c r="A198" s="293"/>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c r="Z198" s="293"/>
    </row>
    <row r="199" spans="1:26" ht="12" customHeight="1">
      <c r="A199" s="293"/>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c r="Z199" s="293"/>
    </row>
    <row r="200" spans="1:26" ht="12" customHeight="1">
      <c r="A200" s="293"/>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c r="Z200" s="293"/>
    </row>
    <row r="201" spans="1:26" ht="12" customHeight="1">
      <c r="A201" s="293"/>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row>
    <row r="202" spans="1:26" ht="12" customHeight="1">
      <c r="A202" s="293"/>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row>
    <row r="203" spans="1:26" ht="12" customHeight="1">
      <c r="A203" s="293"/>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c r="Z203" s="293"/>
    </row>
    <row r="204" spans="1:26" ht="12" customHeight="1">
      <c r="A204" s="293"/>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c r="Z204" s="293"/>
    </row>
    <row r="205" spans="1:26" ht="12" customHeight="1">
      <c r="A205" s="293"/>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c r="Z205" s="293"/>
    </row>
    <row r="206" spans="1:26" ht="12" customHeight="1">
      <c r="A206" s="293"/>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c r="Z206" s="293"/>
    </row>
    <row r="207" spans="1:26" ht="12" customHeight="1">
      <c r="A207" s="293"/>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row>
    <row r="208" spans="1:26" ht="12" customHeight="1">
      <c r="A208" s="293"/>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row>
    <row r="209" spans="1:26" ht="12" customHeight="1">
      <c r="A209" s="293"/>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row>
    <row r="210" spans="1:26" ht="12" customHeight="1">
      <c r="A210" s="293"/>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row>
    <row r="211" spans="1:26" ht="12" customHeight="1">
      <c r="A211" s="293"/>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row>
    <row r="212" spans="1:26" ht="12" customHeight="1">
      <c r="A212" s="293"/>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row>
    <row r="213" spans="1:26" ht="12"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row>
    <row r="214" spans="1:26" ht="12"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row>
    <row r="215" spans="1:26" ht="12" customHeight="1">
      <c r="A215" s="293"/>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row>
    <row r="216" spans="1:26" ht="12" customHeight="1">
      <c r="A216" s="293"/>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c r="Z216" s="293"/>
    </row>
    <row r="217" spans="1:26" ht="12" customHeight="1">
      <c r="A217" s="293"/>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row>
    <row r="218" spans="1:26" ht="12" customHeight="1">
      <c r="A218" s="293"/>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c r="Z218" s="293"/>
    </row>
    <row r="219" spans="1:26" ht="12" customHeight="1">
      <c r="A219" s="293"/>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row>
    <row r="220" spans="1:26" ht="12" customHeight="1">
      <c r="A220" s="293"/>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row>
    <row r="221" spans="1:26" ht="12" customHeight="1">
      <c r="A221" s="293"/>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c r="Z221" s="293"/>
    </row>
    <row r="222" spans="1:26" ht="12" customHeight="1">
      <c r="A222" s="293"/>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row>
    <row r="223" spans="1:26" ht="12" customHeight="1">
      <c r="A223" s="293"/>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c r="Z223" s="293"/>
    </row>
    <row r="224" spans="1:26" ht="15.75" customHeight="1">
      <c r="A224" s="292"/>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S1"/>
    <mergeCell ref="A2:S2"/>
    <mergeCell ref="C4:S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pane xSplit="2" ySplit="6" topLeftCell="C7" activePane="bottomRight" state="frozen"/>
      <selection pane="topRight" activeCell="C1" sqref="C1"/>
      <selection pane="bottomLeft" activeCell="A7" sqref="A7"/>
      <selection pane="bottomRight" activeCell="A7" sqref="A7"/>
    </sheetView>
  </sheetViews>
  <sheetFormatPr defaultColWidth="14.453125" defaultRowHeight="15" customHeight="1"/>
  <cols>
    <col min="1" max="1" width="36.90625" customWidth="1"/>
    <col min="2" max="2" width="17.453125" customWidth="1"/>
    <col min="3" max="18" width="5.453125" customWidth="1"/>
    <col min="19" max="26" width="8" customWidth="1"/>
  </cols>
  <sheetData>
    <row r="1" spans="1:26" ht="14.25" customHeight="1">
      <c r="A1" s="360" t="s">
        <v>53</v>
      </c>
      <c r="B1" s="346"/>
      <c r="C1" s="346"/>
      <c r="D1" s="346"/>
      <c r="E1" s="346"/>
      <c r="F1" s="346"/>
      <c r="G1" s="346"/>
      <c r="H1" s="346"/>
      <c r="I1" s="346"/>
      <c r="J1" s="346"/>
      <c r="K1" s="346"/>
      <c r="L1" s="346"/>
      <c r="M1" s="346"/>
      <c r="N1" s="346"/>
      <c r="O1" s="346"/>
      <c r="P1" s="346"/>
      <c r="Q1" s="346"/>
      <c r="R1" s="346"/>
      <c r="S1" s="39"/>
      <c r="T1" s="39"/>
      <c r="U1" s="39"/>
      <c r="V1" s="39"/>
      <c r="W1" s="39"/>
      <c r="X1" s="39"/>
      <c r="Y1" s="39"/>
      <c r="Z1" s="39"/>
    </row>
    <row r="2" spans="1:26" ht="14.25" customHeight="1">
      <c r="A2" s="360" t="s">
        <v>215</v>
      </c>
      <c r="B2" s="346"/>
      <c r="C2" s="346"/>
      <c r="D2" s="346"/>
      <c r="E2" s="346"/>
      <c r="F2" s="346"/>
      <c r="G2" s="346"/>
      <c r="H2" s="346"/>
      <c r="I2" s="346"/>
      <c r="J2" s="346"/>
      <c r="K2" s="346"/>
      <c r="L2" s="346"/>
      <c r="M2" s="346"/>
      <c r="N2" s="346"/>
      <c r="O2" s="346"/>
      <c r="P2" s="346"/>
      <c r="Q2" s="346"/>
      <c r="R2" s="346"/>
      <c r="S2" s="39"/>
      <c r="T2" s="39"/>
      <c r="U2" s="39"/>
      <c r="V2" s="39"/>
      <c r="W2" s="39"/>
      <c r="X2" s="39"/>
      <c r="Y2" s="39"/>
      <c r="Z2" s="39"/>
    </row>
    <row r="3" spans="1:26" ht="3.75" customHeight="1">
      <c r="A3" s="39"/>
      <c r="B3" s="39"/>
      <c r="C3" s="39"/>
      <c r="D3" s="39"/>
      <c r="E3" s="39"/>
      <c r="F3" s="39"/>
      <c r="G3" s="39"/>
      <c r="H3" s="39"/>
      <c r="I3" s="39"/>
      <c r="J3" s="39"/>
      <c r="K3" s="39"/>
      <c r="L3" s="39"/>
      <c r="M3" s="39"/>
      <c r="N3" s="39"/>
      <c r="O3" s="39"/>
      <c r="P3" s="39"/>
      <c r="Q3" s="39"/>
      <c r="R3" s="39"/>
      <c r="S3" s="39"/>
      <c r="T3" s="39"/>
      <c r="U3" s="39"/>
      <c r="V3" s="39"/>
      <c r="W3" s="39"/>
      <c r="X3" s="39"/>
      <c r="Y3" s="39"/>
      <c r="Z3" s="39"/>
    </row>
    <row r="4" spans="1:26" ht="12" customHeight="1">
      <c r="A4" s="361"/>
      <c r="B4" s="296" t="s">
        <v>143</v>
      </c>
      <c r="C4" s="110" t="s">
        <v>144</v>
      </c>
      <c r="D4" s="111" t="s">
        <v>145</v>
      </c>
      <c r="E4" s="111" t="s">
        <v>146</v>
      </c>
      <c r="F4" s="111" t="s">
        <v>147</v>
      </c>
      <c r="G4" s="111" t="s">
        <v>148</v>
      </c>
      <c r="H4" s="111" t="s">
        <v>149</v>
      </c>
      <c r="I4" s="111" t="s">
        <v>150</v>
      </c>
      <c r="J4" s="111" t="s">
        <v>151</v>
      </c>
      <c r="K4" s="111" t="s">
        <v>152</v>
      </c>
      <c r="L4" s="111" t="s">
        <v>153</v>
      </c>
      <c r="M4" s="111" t="s">
        <v>154</v>
      </c>
      <c r="N4" s="111" t="s">
        <v>155</v>
      </c>
      <c r="O4" s="111" t="s">
        <v>156</v>
      </c>
      <c r="P4" s="111" t="s">
        <v>157</v>
      </c>
      <c r="Q4" s="111" t="s">
        <v>158</v>
      </c>
      <c r="R4" s="112" t="s">
        <v>159</v>
      </c>
      <c r="S4" s="39"/>
      <c r="T4" s="39"/>
      <c r="U4" s="39"/>
      <c r="V4" s="39"/>
      <c r="W4" s="39"/>
      <c r="X4" s="39"/>
      <c r="Y4" s="39"/>
      <c r="Z4" s="39"/>
    </row>
    <row r="5" spans="1:26" ht="12" customHeight="1">
      <c r="A5" s="355"/>
      <c r="B5" s="297"/>
      <c r="C5" s="113" t="s">
        <v>161</v>
      </c>
      <c r="D5" s="114" t="s">
        <v>161</v>
      </c>
      <c r="E5" s="114" t="s">
        <v>161</v>
      </c>
      <c r="F5" s="114" t="s">
        <v>161</v>
      </c>
      <c r="G5" s="114" t="s">
        <v>161</v>
      </c>
      <c r="H5" s="114" t="s">
        <v>161</v>
      </c>
      <c r="I5" s="114" t="s">
        <v>161</v>
      </c>
      <c r="J5" s="114" t="s">
        <v>161</v>
      </c>
      <c r="K5" s="114" t="s">
        <v>161</v>
      </c>
      <c r="L5" s="114" t="s">
        <v>161</v>
      </c>
      <c r="M5" s="114" t="s">
        <v>161</v>
      </c>
      <c r="N5" s="114" t="s">
        <v>161</v>
      </c>
      <c r="O5" s="114" t="s">
        <v>161</v>
      </c>
      <c r="P5" s="114" t="s">
        <v>161</v>
      </c>
      <c r="Q5" s="114" t="s">
        <v>161</v>
      </c>
      <c r="R5" s="115" t="s">
        <v>161</v>
      </c>
      <c r="S5" s="39"/>
      <c r="T5" s="39"/>
      <c r="U5" s="39"/>
      <c r="V5" s="39"/>
      <c r="W5" s="39"/>
      <c r="X5" s="39"/>
      <c r="Y5" s="39"/>
      <c r="Z5" s="39"/>
    </row>
    <row r="6" spans="1:26" ht="12" customHeight="1">
      <c r="A6" s="356"/>
      <c r="B6" s="17"/>
      <c r="C6" s="113" t="s">
        <v>145</v>
      </c>
      <c r="D6" s="114" t="s">
        <v>146</v>
      </c>
      <c r="E6" s="114" t="s">
        <v>147</v>
      </c>
      <c r="F6" s="114" t="s">
        <v>148</v>
      </c>
      <c r="G6" s="114" t="s">
        <v>149</v>
      </c>
      <c r="H6" s="114" t="s">
        <v>150</v>
      </c>
      <c r="I6" s="114" t="s">
        <v>151</v>
      </c>
      <c r="J6" s="114" t="s">
        <v>152</v>
      </c>
      <c r="K6" s="114" t="s">
        <v>153</v>
      </c>
      <c r="L6" s="114" t="s">
        <v>154</v>
      </c>
      <c r="M6" s="114" t="s">
        <v>155</v>
      </c>
      <c r="N6" s="114" t="s">
        <v>156</v>
      </c>
      <c r="O6" s="114" t="s">
        <v>157</v>
      </c>
      <c r="P6" s="114" t="s">
        <v>158</v>
      </c>
      <c r="Q6" s="114" t="s">
        <v>159</v>
      </c>
      <c r="R6" s="115" t="s">
        <v>162</v>
      </c>
      <c r="S6" s="39"/>
      <c r="T6" s="39"/>
      <c r="U6" s="39"/>
      <c r="V6" s="39"/>
      <c r="W6" s="39"/>
      <c r="X6" s="39"/>
      <c r="Y6" s="39"/>
      <c r="Z6" s="39"/>
    </row>
    <row r="7" spans="1:26" ht="12" customHeight="1">
      <c r="A7" s="115" t="s">
        <v>62</v>
      </c>
      <c r="B7" s="116" t="s">
        <v>191</v>
      </c>
      <c r="C7" s="117">
        <f>'Entering 1'!D8</f>
        <v>9</v>
      </c>
      <c r="D7" s="117">
        <f>'Entering 1'!E8</f>
        <v>22</v>
      </c>
      <c r="E7" s="118">
        <f>'Entering 1'!F8</f>
        <v>13</v>
      </c>
      <c r="F7" s="118">
        <f>'Entering 1'!G8</f>
        <v>16</v>
      </c>
      <c r="G7" s="117">
        <f>'Entering 1'!H8</f>
        <v>11</v>
      </c>
      <c r="H7" s="117">
        <f>'Entering 1'!I8</f>
        <v>2</v>
      </c>
      <c r="I7" s="117">
        <f>'Entering 1'!J8</f>
        <v>2</v>
      </c>
      <c r="J7" s="117">
        <f>'Entering 1'!K8</f>
        <v>6</v>
      </c>
      <c r="K7" s="117">
        <f>'Entering 1'!L8</f>
        <v>4</v>
      </c>
      <c r="L7" s="117">
        <f>'Entering 1'!M8</f>
        <v>6</v>
      </c>
      <c r="M7" s="117">
        <f>'Entering 1'!N8</f>
        <v>5</v>
      </c>
      <c r="N7" s="117">
        <f>'Entering 1'!O8</f>
        <v>5</v>
      </c>
      <c r="O7" s="117">
        <f>'Entering 1'!P8</f>
        <v>2</v>
      </c>
      <c r="P7" s="117">
        <f>'Entering 1'!Q8</f>
        <v>2</v>
      </c>
      <c r="Q7" s="117">
        <f>'Entering 1'!R8</f>
        <v>3</v>
      </c>
      <c r="R7" s="119">
        <f>'Entering 1'!S8</f>
        <v>2</v>
      </c>
      <c r="S7" s="39"/>
      <c r="T7" s="39"/>
      <c r="U7" s="39"/>
      <c r="V7" s="39"/>
      <c r="W7" s="39"/>
      <c r="X7" s="39"/>
      <c r="Y7" s="39"/>
      <c r="Z7" s="39"/>
    </row>
    <row r="8" spans="1:26" ht="12" customHeight="1">
      <c r="A8" s="297"/>
      <c r="B8" s="28" t="s">
        <v>216</v>
      </c>
      <c r="C8" s="120">
        <f>'Entering 1'!D16</f>
        <v>0</v>
      </c>
      <c r="D8" s="121">
        <f>'Entering 1'!E16</f>
        <v>0</v>
      </c>
      <c r="E8" s="121">
        <f>'Entering 1'!F16</f>
        <v>0</v>
      </c>
      <c r="F8" s="121">
        <f>'Entering 1'!G16</f>
        <v>0</v>
      </c>
      <c r="G8" s="121">
        <f>'Entering 1'!H16</f>
        <v>0</v>
      </c>
      <c r="H8" s="121">
        <f>'Entering 1'!I16</f>
        <v>0</v>
      </c>
      <c r="I8" s="121">
        <f>'Entering 1'!J16</f>
        <v>0</v>
      </c>
      <c r="J8" s="121">
        <f>'Entering 1'!K16</f>
        <v>0</v>
      </c>
      <c r="K8" s="121">
        <f>'Entering 1'!L16</f>
        <v>0</v>
      </c>
      <c r="L8" s="121">
        <f>'Entering 1'!M16</f>
        <v>0</v>
      </c>
      <c r="M8" s="121">
        <f>'Entering 1'!N16</f>
        <v>0</v>
      </c>
      <c r="N8" s="121">
        <f>'Entering 1'!O16</f>
        <v>0</v>
      </c>
      <c r="O8" s="121">
        <f>'Entering 1'!P16</f>
        <v>0</v>
      </c>
      <c r="P8" s="121">
        <f>'Entering 1'!Q16</f>
        <v>0</v>
      </c>
      <c r="Q8" s="121">
        <f>'Entering 1'!R16</f>
        <v>0</v>
      </c>
      <c r="R8" s="122">
        <f>'Entering 1'!S16</f>
        <v>0</v>
      </c>
      <c r="S8" s="39"/>
      <c r="T8" s="39"/>
      <c r="U8" s="39"/>
      <c r="V8" s="39"/>
      <c r="W8" s="39"/>
      <c r="X8" s="39"/>
      <c r="Y8" s="39"/>
      <c r="Z8" s="39"/>
    </row>
    <row r="9" spans="1:26" ht="12" customHeight="1">
      <c r="A9" s="297"/>
      <c r="B9" s="28" t="s">
        <v>217</v>
      </c>
      <c r="C9" s="120">
        <f>'Entering 1'!D17</f>
        <v>0</v>
      </c>
      <c r="D9" s="121">
        <f>'Entering 1'!E17</f>
        <v>0</v>
      </c>
      <c r="E9" s="121">
        <f>'Entering 1'!F17</f>
        <v>0</v>
      </c>
      <c r="F9" s="121">
        <f>'Entering 1'!G17</f>
        <v>0</v>
      </c>
      <c r="G9" s="121">
        <f>'Entering 1'!H17</f>
        <v>0</v>
      </c>
      <c r="H9" s="121">
        <f>'Entering 1'!I17</f>
        <v>0</v>
      </c>
      <c r="I9" s="121">
        <f>'Entering 1'!J17</f>
        <v>0</v>
      </c>
      <c r="J9" s="121">
        <f>'Entering 1'!K17</f>
        <v>0</v>
      </c>
      <c r="K9" s="121">
        <f>'Entering 1'!L17</f>
        <v>0</v>
      </c>
      <c r="L9" s="121">
        <f>'Entering 1'!M17</f>
        <v>0</v>
      </c>
      <c r="M9" s="121">
        <f>'Entering 1'!N17</f>
        <v>0</v>
      </c>
      <c r="N9" s="121">
        <f>'Entering 1'!O17</f>
        <v>0</v>
      </c>
      <c r="O9" s="121">
        <f>'Entering 1'!P17</f>
        <v>0</v>
      </c>
      <c r="P9" s="121">
        <f>'Entering 1'!Q17</f>
        <v>0</v>
      </c>
      <c r="Q9" s="121">
        <f>'Entering 1'!R17</f>
        <v>0</v>
      </c>
      <c r="R9" s="122">
        <f>'Entering 1'!S17</f>
        <v>0</v>
      </c>
      <c r="S9" s="39"/>
      <c r="T9" s="39"/>
      <c r="U9" s="39"/>
      <c r="V9" s="39"/>
      <c r="W9" s="39"/>
      <c r="X9" s="39"/>
      <c r="Y9" s="39"/>
      <c r="Z9" s="39"/>
    </row>
    <row r="10" spans="1:26" ht="12" customHeight="1">
      <c r="A10" s="297"/>
      <c r="B10" s="123" t="str">
        <f>'Entering 1'!C9</f>
        <v>SPIN Scooters</v>
      </c>
      <c r="C10" s="123">
        <f>'Entering 1'!D9</f>
        <v>0</v>
      </c>
      <c r="D10" s="39">
        <f>'Entering 1'!E9</f>
        <v>0</v>
      </c>
      <c r="E10" s="18">
        <f>'Entering 1'!F9</f>
        <v>1</v>
      </c>
      <c r="F10" s="18">
        <f>'Entering 1'!G9</f>
        <v>0</v>
      </c>
      <c r="G10" s="39">
        <f>'Entering 1'!H9</f>
        <v>0</v>
      </c>
      <c r="H10" s="39">
        <f>'Entering 1'!I9</f>
        <v>0</v>
      </c>
      <c r="I10" s="39">
        <f>'Entering 1'!J9</f>
        <v>0</v>
      </c>
      <c r="J10" s="39">
        <f>'Entering 1'!K9</f>
        <v>0</v>
      </c>
      <c r="K10" s="39">
        <f>'Entering 1'!L9</f>
        <v>0</v>
      </c>
      <c r="L10" s="39">
        <f>'Entering 1'!M9</f>
        <v>0</v>
      </c>
      <c r="M10" s="39">
        <f>'Entering 1'!N9</f>
        <v>0</v>
      </c>
      <c r="N10" s="39">
        <f>'Entering 1'!O9</f>
        <v>0</v>
      </c>
      <c r="O10" s="39">
        <f>'Entering 1'!P9</f>
        <v>0</v>
      </c>
      <c r="P10" s="39">
        <f>'Entering 1'!Q9</f>
        <v>0</v>
      </c>
      <c r="Q10" s="39">
        <f>'Entering 1'!R9</f>
        <v>0</v>
      </c>
      <c r="R10" s="124">
        <f>'Entering 1'!S9</f>
        <v>0</v>
      </c>
      <c r="S10" s="39"/>
      <c r="T10" s="39"/>
      <c r="U10" s="39"/>
      <c r="V10" s="39"/>
      <c r="W10" s="39"/>
      <c r="X10" s="39"/>
      <c r="Y10" s="39"/>
      <c r="Z10" s="39"/>
    </row>
    <row r="11" spans="1:26" ht="12" customHeight="1">
      <c r="A11" s="297"/>
      <c r="B11" s="123" t="str">
        <f>'Entering 1'!C10</f>
        <v>Other Electric Scooter</v>
      </c>
      <c r="C11" s="123">
        <f>'Entering 1'!D10</f>
        <v>0</v>
      </c>
      <c r="D11" s="39">
        <f>'Entering 1'!E10</f>
        <v>1</v>
      </c>
      <c r="E11" s="18">
        <f>'Entering 1'!F10</f>
        <v>0</v>
      </c>
      <c r="F11" s="18">
        <f>'Entering 1'!G10</f>
        <v>1</v>
      </c>
      <c r="G11" s="39">
        <f>'Entering 1'!H10</f>
        <v>0</v>
      </c>
      <c r="H11" s="39">
        <f>'Entering 1'!I10</f>
        <v>0</v>
      </c>
      <c r="I11" s="39">
        <f>'Entering 1'!J10</f>
        <v>0</v>
      </c>
      <c r="J11" s="39">
        <f>'Entering 1'!K10</f>
        <v>1</v>
      </c>
      <c r="K11" s="39">
        <f>'Entering 1'!L10</f>
        <v>0</v>
      </c>
      <c r="L11" s="39">
        <f>'Entering 1'!M10</f>
        <v>0</v>
      </c>
      <c r="M11" s="39">
        <f>'Entering 1'!N10</f>
        <v>0</v>
      </c>
      <c r="N11" s="39">
        <f>'Entering 1'!O10</f>
        <v>0</v>
      </c>
      <c r="O11" s="39">
        <f>'Entering 1'!P10</f>
        <v>0</v>
      </c>
      <c r="P11" s="39">
        <f>'Entering 1'!Q10</f>
        <v>0</v>
      </c>
      <c r="Q11" s="39">
        <f>'Entering 1'!R10</f>
        <v>0</v>
      </c>
      <c r="R11" s="124">
        <f>'Entering 1'!S10</f>
        <v>0</v>
      </c>
      <c r="S11" s="39"/>
      <c r="T11" s="39"/>
      <c r="U11" s="39"/>
      <c r="V11" s="39"/>
      <c r="W11" s="39"/>
      <c r="X11" s="39"/>
      <c r="Y11" s="39"/>
      <c r="Z11" s="39"/>
    </row>
    <row r="12" spans="1:26" ht="12" customHeight="1">
      <c r="A12" s="297"/>
      <c r="B12" s="123" t="str">
        <f>'Entering 1'!C11</f>
        <v>Non-electric scooter</v>
      </c>
      <c r="C12" s="123">
        <f>'Entering 1'!D11</f>
        <v>0</v>
      </c>
      <c r="D12" s="39">
        <f>'Entering 1'!E11</f>
        <v>0</v>
      </c>
      <c r="E12" s="18">
        <f>'Entering 1'!F11</f>
        <v>0</v>
      </c>
      <c r="F12" s="18">
        <f>'Entering 1'!G11</f>
        <v>0</v>
      </c>
      <c r="G12" s="39">
        <f>'Entering 1'!H11</f>
        <v>0</v>
      </c>
      <c r="H12" s="39">
        <f>'Entering 1'!I11</f>
        <v>0</v>
      </c>
      <c r="I12" s="39">
        <f>'Entering 1'!J11</f>
        <v>1</v>
      </c>
      <c r="J12" s="39">
        <f>'Entering 1'!K11</f>
        <v>0</v>
      </c>
      <c r="K12" s="39">
        <f>'Entering 1'!L11</f>
        <v>0</v>
      </c>
      <c r="L12" s="39">
        <f>'Entering 1'!M11</f>
        <v>0</v>
      </c>
      <c r="M12" s="39">
        <f>'Entering 1'!N11</f>
        <v>3</v>
      </c>
      <c r="N12" s="39">
        <f>'Entering 1'!O11</f>
        <v>0</v>
      </c>
      <c r="O12" s="39">
        <f>'Entering 1'!P11</f>
        <v>0</v>
      </c>
      <c r="P12" s="39">
        <f>'Entering 1'!Q11</f>
        <v>0</v>
      </c>
      <c r="Q12" s="39">
        <f>'Entering 1'!R11</f>
        <v>0</v>
      </c>
      <c r="R12" s="124">
        <f>'Entering 1'!S11</f>
        <v>0</v>
      </c>
      <c r="S12" s="39"/>
      <c r="T12" s="39"/>
      <c r="U12" s="39"/>
      <c r="V12" s="39"/>
      <c r="W12" s="39"/>
      <c r="X12" s="39"/>
      <c r="Y12" s="39"/>
      <c r="Z12" s="39"/>
    </row>
    <row r="13" spans="1:26" ht="12" customHeight="1">
      <c r="A13" s="297"/>
      <c r="B13" s="123" t="str">
        <f>'Entering 1'!C12</f>
        <v>Skateboard</v>
      </c>
      <c r="C13" s="123">
        <f>'Entering 1'!D12</f>
        <v>1</v>
      </c>
      <c r="D13" s="39">
        <f>'Entering 1'!E12</f>
        <v>0</v>
      </c>
      <c r="E13" s="18">
        <f>'Entering 1'!F12</f>
        <v>1</v>
      </c>
      <c r="F13" s="18">
        <f>'Entering 1'!G12</f>
        <v>0</v>
      </c>
      <c r="G13" s="39">
        <f>'Entering 1'!H12</f>
        <v>0</v>
      </c>
      <c r="H13" s="39">
        <f>'Entering 1'!I12</f>
        <v>0</v>
      </c>
      <c r="I13" s="39">
        <f>'Entering 1'!J12</f>
        <v>3</v>
      </c>
      <c r="J13" s="39">
        <f>'Entering 1'!K12</f>
        <v>1</v>
      </c>
      <c r="K13" s="39">
        <f>'Entering 1'!L12</f>
        <v>0</v>
      </c>
      <c r="L13" s="39">
        <f>'Entering 1'!M12</f>
        <v>1</v>
      </c>
      <c r="M13" s="39">
        <f>'Entering 1'!N12</f>
        <v>0</v>
      </c>
      <c r="N13" s="39">
        <f>'Entering 1'!O12</f>
        <v>0</v>
      </c>
      <c r="O13" s="39">
        <f>'Entering 1'!P12</f>
        <v>0</v>
      </c>
      <c r="P13" s="39">
        <f>'Entering 1'!Q12</f>
        <v>0</v>
      </c>
      <c r="Q13" s="39">
        <f>'Entering 1'!R12</f>
        <v>0</v>
      </c>
      <c r="R13" s="124">
        <f>'Entering 1'!S12</f>
        <v>0</v>
      </c>
      <c r="S13" s="39"/>
      <c r="T13" s="39"/>
      <c r="U13" s="39"/>
      <c r="V13" s="39"/>
      <c r="W13" s="39"/>
      <c r="X13" s="39"/>
      <c r="Y13" s="39"/>
      <c r="Z13" s="39"/>
    </row>
    <row r="14" spans="1:26" ht="12" customHeight="1">
      <c r="A14" s="297"/>
      <c r="B14" s="123" t="str">
        <f>'Entering 1'!C13</f>
        <v>Electric Skateboard</v>
      </c>
      <c r="C14" s="123">
        <f>'Entering 1'!D13</f>
        <v>6</v>
      </c>
      <c r="D14" s="39">
        <f>'Entering 1'!E13</f>
        <v>0</v>
      </c>
      <c r="E14" s="18">
        <f>'Entering 1'!F13</f>
        <v>0</v>
      </c>
      <c r="F14" s="18">
        <f>'Entering 1'!G13</f>
        <v>0</v>
      </c>
      <c r="G14" s="39">
        <f>'Entering 1'!H13</f>
        <v>0</v>
      </c>
      <c r="H14" s="39">
        <f>'Entering 1'!I13</f>
        <v>0</v>
      </c>
      <c r="I14" s="39">
        <f>'Entering 1'!J13</f>
        <v>1</v>
      </c>
      <c r="J14" s="39">
        <f>'Entering 1'!K13</f>
        <v>0</v>
      </c>
      <c r="K14" s="39">
        <f>'Entering 1'!L13</f>
        <v>0</v>
      </c>
      <c r="L14" s="39">
        <f>'Entering 1'!M13</f>
        <v>0</v>
      </c>
      <c r="M14" s="39">
        <f>'Entering 1'!N13</f>
        <v>0</v>
      </c>
      <c r="N14" s="39">
        <f>'Entering 1'!O13</f>
        <v>0</v>
      </c>
      <c r="O14" s="39">
        <f>'Entering 1'!P13</f>
        <v>0</v>
      </c>
      <c r="P14" s="39">
        <f>'Entering 1'!Q13</f>
        <v>0</v>
      </c>
      <c r="Q14" s="39">
        <f>'Entering 1'!R13</f>
        <v>0</v>
      </c>
      <c r="R14" s="124">
        <f>'Entering 1'!S13</f>
        <v>0</v>
      </c>
      <c r="S14" s="39"/>
      <c r="T14" s="39"/>
      <c r="U14" s="39"/>
      <c r="V14" s="39"/>
      <c r="W14" s="39"/>
      <c r="X14" s="39"/>
      <c r="Y14" s="39"/>
      <c r="Z14" s="39"/>
    </row>
    <row r="15" spans="1:26" ht="12" customHeight="1">
      <c r="A15" s="17"/>
      <c r="B15" s="46" t="s">
        <v>218</v>
      </c>
      <c r="C15" s="125">
        <f t="shared" ref="C15:R15" si="0">SUM(C7,C10:C14)</f>
        <v>16</v>
      </c>
      <c r="D15" s="126">
        <f t="shared" si="0"/>
        <v>23</v>
      </c>
      <c r="E15" s="127">
        <f t="shared" si="0"/>
        <v>15</v>
      </c>
      <c r="F15" s="127">
        <f t="shared" si="0"/>
        <v>17</v>
      </c>
      <c r="G15" s="126">
        <f t="shared" si="0"/>
        <v>11</v>
      </c>
      <c r="H15" s="126">
        <f t="shared" si="0"/>
        <v>2</v>
      </c>
      <c r="I15" s="126">
        <f t="shared" si="0"/>
        <v>7</v>
      </c>
      <c r="J15" s="126">
        <f t="shared" si="0"/>
        <v>8</v>
      </c>
      <c r="K15" s="126">
        <f t="shared" si="0"/>
        <v>4</v>
      </c>
      <c r="L15" s="126">
        <f t="shared" si="0"/>
        <v>7</v>
      </c>
      <c r="M15" s="126">
        <f t="shared" si="0"/>
        <v>8</v>
      </c>
      <c r="N15" s="126">
        <f t="shared" si="0"/>
        <v>5</v>
      </c>
      <c r="O15" s="126">
        <f t="shared" si="0"/>
        <v>2</v>
      </c>
      <c r="P15" s="126">
        <f t="shared" si="0"/>
        <v>2</v>
      </c>
      <c r="Q15" s="126">
        <f t="shared" si="0"/>
        <v>3</v>
      </c>
      <c r="R15" s="128">
        <f t="shared" si="0"/>
        <v>2</v>
      </c>
      <c r="S15" s="39"/>
      <c r="T15" s="39"/>
      <c r="U15" s="39"/>
      <c r="V15" s="39"/>
      <c r="W15" s="39"/>
      <c r="X15" s="39"/>
      <c r="Y15" s="39"/>
      <c r="Z15" s="39"/>
    </row>
    <row r="16" spans="1:26" ht="12" customHeight="1">
      <c r="A16" s="115" t="s">
        <v>219</v>
      </c>
      <c r="B16" s="116" t="s">
        <v>191</v>
      </c>
      <c r="C16" s="118">
        <f>'Entering 1'!D48</f>
        <v>0</v>
      </c>
      <c r="D16" s="117">
        <f>'Entering 1'!E48</f>
        <v>0</v>
      </c>
      <c r="E16" s="117">
        <f>'Entering 1'!F48</f>
        <v>0</v>
      </c>
      <c r="F16" s="117">
        <f>'Entering 1'!G48</f>
        <v>0</v>
      </c>
      <c r="G16" s="117">
        <f>'Entering 1'!H48</f>
        <v>0</v>
      </c>
      <c r="H16" s="117">
        <f>'Entering 1'!I48</f>
        <v>4</v>
      </c>
      <c r="I16" s="117">
        <f>'Entering 1'!J48</f>
        <v>0</v>
      </c>
      <c r="J16" s="117">
        <f>'Entering 1'!K48</f>
        <v>0</v>
      </c>
      <c r="K16" s="117">
        <f>'Entering 1'!L48</f>
        <v>0</v>
      </c>
      <c r="L16" s="117">
        <f>'Entering 1'!M48</f>
        <v>0</v>
      </c>
      <c r="M16" s="117">
        <f>'Entering 1'!N48</f>
        <v>0</v>
      </c>
      <c r="N16" s="117">
        <f>'Entering 1'!O48</f>
        <v>0</v>
      </c>
      <c r="O16" s="117">
        <f>'Entering 1'!P48</f>
        <v>1</v>
      </c>
      <c r="P16" s="117">
        <f>'Entering 1'!Q48</f>
        <v>0</v>
      </c>
      <c r="Q16" s="117">
        <f>'Entering 1'!R48</f>
        <v>0</v>
      </c>
      <c r="R16" s="119">
        <f>'Entering 1'!S48</f>
        <v>0</v>
      </c>
      <c r="S16" s="39"/>
      <c r="T16" s="39"/>
      <c r="U16" s="39"/>
      <c r="V16" s="39"/>
      <c r="W16" s="39"/>
      <c r="X16" s="39"/>
      <c r="Y16" s="39"/>
      <c r="Z16" s="39"/>
    </row>
    <row r="17" spans="1:26" ht="12" customHeight="1">
      <c r="A17" s="297"/>
      <c r="B17" s="28" t="s">
        <v>216</v>
      </c>
      <c r="C17" s="129">
        <f>'Entering 1'!D56</f>
        <v>0</v>
      </c>
      <c r="D17" s="121">
        <f>'Entering 1'!E56</f>
        <v>0</v>
      </c>
      <c r="E17" s="121">
        <f>'Entering 1'!F56</f>
        <v>0</v>
      </c>
      <c r="F17" s="121">
        <f>'Entering 1'!G56</f>
        <v>0</v>
      </c>
      <c r="G17" s="121">
        <f>'Entering 1'!H56</f>
        <v>0</v>
      </c>
      <c r="H17" s="121">
        <f>'Entering 1'!I56</f>
        <v>0</v>
      </c>
      <c r="I17" s="121">
        <f>'Entering 1'!J56</f>
        <v>0</v>
      </c>
      <c r="J17" s="121">
        <f>'Entering 1'!K56</f>
        <v>0</v>
      </c>
      <c r="K17" s="121">
        <f>'Entering 1'!L56</f>
        <v>1</v>
      </c>
      <c r="L17" s="121">
        <f>'Entering 1'!M56</f>
        <v>0</v>
      </c>
      <c r="M17" s="121">
        <f>'Entering 1'!N56</f>
        <v>1</v>
      </c>
      <c r="N17" s="121">
        <f>'Entering 1'!O56</f>
        <v>0</v>
      </c>
      <c r="O17" s="121">
        <f>'Entering 1'!P56</f>
        <v>0</v>
      </c>
      <c r="P17" s="121">
        <f>'Entering 1'!Q56</f>
        <v>0</v>
      </c>
      <c r="Q17" s="121">
        <f>'Entering 1'!R56</f>
        <v>0</v>
      </c>
      <c r="R17" s="122">
        <f>'Entering 1'!S56</f>
        <v>0</v>
      </c>
      <c r="S17" s="39"/>
      <c r="T17" s="39"/>
      <c r="U17" s="39"/>
      <c r="V17" s="39"/>
      <c r="W17" s="39"/>
      <c r="X17" s="39"/>
      <c r="Y17" s="39"/>
      <c r="Z17" s="39"/>
    </row>
    <row r="18" spans="1:26" ht="12" customHeight="1">
      <c r="A18" s="297"/>
      <c r="B18" s="28" t="s">
        <v>217</v>
      </c>
      <c r="C18" s="129">
        <f>'Entering 1'!D57</f>
        <v>0</v>
      </c>
      <c r="D18" s="121">
        <f>'Entering 1'!E57</f>
        <v>0</v>
      </c>
      <c r="E18" s="121">
        <f>'Entering 1'!F57</f>
        <v>0</v>
      </c>
      <c r="F18" s="121">
        <f>'Entering 1'!G57</f>
        <v>0</v>
      </c>
      <c r="G18" s="121">
        <f>'Entering 1'!H57</f>
        <v>0</v>
      </c>
      <c r="H18" s="121">
        <f>'Entering 1'!I57</f>
        <v>0</v>
      </c>
      <c r="I18" s="121">
        <f>'Entering 1'!J57</f>
        <v>0</v>
      </c>
      <c r="J18" s="121">
        <f>'Entering 1'!K57</f>
        <v>0</v>
      </c>
      <c r="K18" s="121">
        <f>'Entering 1'!L57</f>
        <v>0</v>
      </c>
      <c r="L18" s="121">
        <f>'Entering 1'!M57</f>
        <v>0</v>
      </c>
      <c r="M18" s="121">
        <f>'Entering 1'!N57</f>
        <v>0</v>
      </c>
      <c r="N18" s="121">
        <f>'Entering 1'!O57</f>
        <v>0</v>
      </c>
      <c r="O18" s="121">
        <f>'Entering 1'!P57</f>
        <v>0</v>
      </c>
      <c r="P18" s="121">
        <f>'Entering 1'!Q57</f>
        <v>0</v>
      </c>
      <c r="Q18" s="121">
        <f>'Entering 1'!R57</f>
        <v>0</v>
      </c>
      <c r="R18" s="122">
        <f>'Entering 1'!S57</f>
        <v>0</v>
      </c>
      <c r="S18" s="39"/>
      <c r="T18" s="39"/>
      <c r="U18" s="39"/>
      <c r="V18" s="39"/>
      <c r="W18" s="39"/>
      <c r="X18" s="39"/>
      <c r="Y18" s="39"/>
      <c r="Z18" s="39"/>
    </row>
    <row r="19" spans="1:26" ht="12" customHeight="1">
      <c r="A19" s="297"/>
      <c r="B19" s="123" t="str">
        <f>'Entering 1'!C49</f>
        <v>SPIN Scooters</v>
      </c>
      <c r="C19" s="130">
        <f>'Entering 1'!D49</f>
        <v>0</v>
      </c>
      <c r="D19" s="39">
        <f>'Entering 1'!E49</f>
        <v>0</v>
      </c>
      <c r="E19" s="39">
        <f>'Entering 1'!F49</f>
        <v>0</v>
      </c>
      <c r="F19" s="39">
        <f>'Entering 1'!G49</f>
        <v>0</v>
      </c>
      <c r="G19" s="39">
        <f>'Entering 1'!H49</f>
        <v>0</v>
      </c>
      <c r="H19" s="39">
        <f>'Entering 1'!I49</f>
        <v>0</v>
      </c>
      <c r="I19" s="39">
        <f>'Entering 1'!J49</f>
        <v>0</v>
      </c>
      <c r="J19" s="39">
        <f>'Entering 1'!K49</f>
        <v>0</v>
      </c>
      <c r="K19" s="39">
        <f>'Entering 1'!L49</f>
        <v>0</v>
      </c>
      <c r="L19" s="39">
        <f>'Entering 1'!M49</f>
        <v>0</v>
      </c>
      <c r="M19" s="39">
        <f>'Entering 1'!N49</f>
        <v>0</v>
      </c>
      <c r="N19" s="39">
        <f>'Entering 1'!O49</f>
        <v>0</v>
      </c>
      <c r="O19" s="39">
        <f>'Entering 1'!P49</f>
        <v>0</v>
      </c>
      <c r="P19" s="39">
        <f>'Entering 1'!Q49</f>
        <v>0</v>
      </c>
      <c r="Q19" s="39">
        <f>'Entering 1'!R49</f>
        <v>0</v>
      </c>
      <c r="R19" s="124">
        <f>'Entering 1'!S49</f>
        <v>0</v>
      </c>
      <c r="S19" s="39"/>
      <c r="T19" s="39"/>
      <c r="U19" s="39"/>
      <c r="V19" s="39"/>
      <c r="W19" s="39"/>
      <c r="X19" s="39"/>
      <c r="Y19" s="39"/>
      <c r="Z19" s="39"/>
    </row>
    <row r="20" spans="1:26" ht="12" customHeight="1">
      <c r="A20" s="297"/>
      <c r="B20" s="123" t="str">
        <f>'Entering 1'!C50</f>
        <v>Other Electric Scooter</v>
      </c>
      <c r="C20" s="130">
        <f>'Entering 1'!D50</f>
        <v>0</v>
      </c>
      <c r="D20" s="39">
        <f>'Entering 1'!E50</f>
        <v>0</v>
      </c>
      <c r="E20" s="39">
        <f>'Entering 1'!F50</f>
        <v>0</v>
      </c>
      <c r="F20" s="39">
        <f>'Entering 1'!G50</f>
        <v>0</v>
      </c>
      <c r="G20" s="39">
        <f>'Entering 1'!H50</f>
        <v>0</v>
      </c>
      <c r="H20" s="39">
        <f>'Entering 1'!I50</f>
        <v>0</v>
      </c>
      <c r="I20" s="39">
        <f>'Entering 1'!J50</f>
        <v>0</v>
      </c>
      <c r="J20" s="39">
        <f>'Entering 1'!K50</f>
        <v>0</v>
      </c>
      <c r="K20" s="39">
        <f>'Entering 1'!L50</f>
        <v>0</v>
      </c>
      <c r="L20" s="39">
        <f>'Entering 1'!M50</f>
        <v>0</v>
      </c>
      <c r="M20" s="39">
        <f>'Entering 1'!N50</f>
        <v>0</v>
      </c>
      <c r="N20" s="39">
        <f>'Entering 1'!O50</f>
        <v>0</v>
      </c>
      <c r="O20" s="39">
        <f>'Entering 1'!P50</f>
        <v>0</v>
      </c>
      <c r="P20" s="39">
        <f>'Entering 1'!Q50</f>
        <v>0</v>
      </c>
      <c r="Q20" s="39">
        <f>'Entering 1'!R50</f>
        <v>0</v>
      </c>
      <c r="R20" s="124">
        <f>'Entering 1'!S50</f>
        <v>0</v>
      </c>
      <c r="S20" s="39"/>
      <c r="T20" s="39"/>
      <c r="U20" s="39"/>
      <c r="V20" s="39"/>
      <c r="W20" s="39"/>
      <c r="X20" s="39"/>
      <c r="Y20" s="39"/>
      <c r="Z20" s="39"/>
    </row>
    <row r="21" spans="1:26" ht="12" customHeight="1">
      <c r="A21" s="297"/>
      <c r="B21" s="123" t="str">
        <f>'Entering 1'!C51</f>
        <v>Non-electric scooter</v>
      </c>
      <c r="C21" s="130">
        <f>'Entering 1'!D51</f>
        <v>0</v>
      </c>
      <c r="D21" s="39">
        <f>'Entering 1'!E51</f>
        <v>0</v>
      </c>
      <c r="E21" s="39">
        <f>'Entering 1'!F51</f>
        <v>0</v>
      </c>
      <c r="F21" s="39">
        <f>'Entering 1'!G51</f>
        <v>0</v>
      </c>
      <c r="G21" s="39">
        <f>'Entering 1'!H51</f>
        <v>0</v>
      </c>
      <c r="H21" s="39">
        <f>'Entering 1'!I51</f>
        <v>0</v>
      </c>
      <c r="I21" s="39">
        <f>'Entering 1'!J51</f>
        <v>0</v>
      </c>
      <c r="J21" s="39">
        <f>'Entering 1'!K51</f>
        <v>0</v>
      </c>
      <c r="K21" s="39">
        <f>'Entering 1'!L51</f>
        <v>0</v>
      </c>
      <c r="L21" s="39">
        <f>'Entering 1'!M51</f>
        <v>0</v>
      </c>
      <c r="M21" s="39">
        <f>'Entering 1'!N51</f>
        <v>0</v>
      </c>
      <c r="N21" s="39">
        <f>'Entering 1'!O51</f>
        <v>0</v>
      </c>
      <c r="O21" s="39">
        <f>'Entering 1'!P51</f>
        <v>0</v>
      </c>
      <c r="P21" s="39">
        <f>'Entering 1'!Q51</f>
        <v>0</v>
      </c>
      <c r="Q21" s="39">
        <f>'Entering 1'!R51</f>
        <v>0</v>
      </c>
      <c r="R21" s="124">
        <f>'Entering 1'!S51</f>
        <v>0</v>
      </c>
      <c r="S21" s="39"/>
      <c r="T21" s="39"/>
      <c r="U21" s="39"/>
      <c r="V21" s="39"/>
      <c r="W21" s="39"/>
      <c r="X21" s="39"/>
      <c r="Y21" s="39"/>
      <c r="Z21" s="39"/>
    </row>
    <row r="22" spans="1:26" ht="12" customHeight="1">
      <c r="A22" s="297"/>
      <c r="B22" s="123" t="str">
        <f>'Entering 1'!C52</f>
        <v>Skateboard</v>
      </c>
      <c r="C22" s="130">
        <f>'Entering 1'!D52</f>
        <v>0</v>
      </c>
      <c r="D22" s="39">
        <f>'Entering 1'!E52</f>
        <v>0</v>
      </c>
      <c r="E22" s="39">
        <f>'Entering 1'!F52</f>
        <v>0</v>
      </c>
      <c r="F22" s="39">
        <f>'Entering 1'!G52</f>
        <v>0</v>
      </c>
      <c r="G22" s="39">
        <f>'Entering 1'!H52</f>
        <v>0</v>
      </c>
      <c r="H22" s="39">
        <f>'Entering 1'!I52</f>
        <v>0</v>
      </c>
      <c r="I22" s="39">
        <f>'Entering 1'!J52</f>
        <v>0</v>
      </c>
      <c r="J22" s="39">
        <f>'Entering 1'!K52</f>
        <v>0</v>
      </c>
      <c r="K22" s="39">
        <f>'Entering 1'!L52</f>
        <v>0</v>
      </c>
      <c r="L22" s="39">
        <f>'Entering 1'!M52</f>
        <v>0</v>
      </c>
      <c r="M22" s="39">
        <f>'Entering 1'!N52</f>
        <v>0</v>
      </c>
      <c r="N22" s="39">
        <f>'Entering 1'!O52</f>
        <v>0</v>
      </c>
      <c r="O22" s="39">
        <f>'Entering 1'!P52</f>
        <v>0</v>
      </c>
      <c r="P22" s="39">
        <f>'Entering 1'!Q52</f>
        <v>0</v>
      </c>
      <c r="Q22" s="39">
        <f>'Entering 1'!R52</f>
        <v>0</v>
      </c>
      <c r="R22" s="124">
        <f>'Entering 1'!S52</f>
        <v>0</v>
      </c>
      <c r="S22" s="39"/>
      <c r="T22" s="39"/>
      <c r="U22" s="39"/>
      <c r="V22" s="39"/>
      <c r="W22" s="39"/>
      <c r="X22" s="39"/>
      <c r="Y22" s="39"/>
      <c r="Z22" s="39"/>
    </row>
    <row r="23" spans="1:26" ht="12" customHeight="1">
      <c r="A23" s="297"/>
      <c r="B23" s="123" t="str">
        <f>'Entering 1'!C53</f>
        <v>Electric Skateboard</v>
      </c>
      <c r="C23" s="130">
        <f>'Entering 1'!D53</f>
        <v>0</v>
      </c>
      <c r="D23" s="39">
        <f>'Entering 1'!E53</f>
        <v>0</v>
      </c>
      <c r="E23" s="39">
        <f>'Entering 1'!F53</f>
        <v>0</v>
      </c>
      <c r="F23" s="39">
        <f>'Entering 1'!G53</f>
        <v>0</v>
      </c>
      <c r="G23" s="39">
        <f>'Entering 1'!H53</f>
        <v>0</v>
      </c>
      <c r="H23" s="39">
        <f>'Entering 1'!I53</f>
        <v>0</v>
      </c>
      <c r="I23" s="39">
        <f>'Entering 1'!J53</f>
        <v>0</v>
      </c>
      <c r="J23" s="39">
        <f>'Entering 1'!K53</f>
        <v>0</v>
      </c>
      <c r="K23" s="39">
        <f>'Entering 1'!L53</f>
        <v>0</v>
      </c>
      <c r="L23" s="39">
        <f>'Entering 1'!M53</f>
        <v>0</v>
      </c>
      <c r="M23" s="39">
        <f>'Entering 1'!N53</f>
        <v>0</v>
      </c>
      <c r="N23" s="39">
        <f>'Entering 1'!O53</f>
        <v>0</v>
      </c>
      <c r="O23" s="39">
        <f>'Entering 1'!P53</f>
        <v>0</v>
      </c>
      <c r="P23" s="39">
        <f>'Entering 1'!Q53</f>
        <v>0</v>
      </c>
      <c r="Q23" s="39">
        <f>'Entering 1'!R53</f>
        <v>0</v>
      </c>
      <c r="R23" s="124">
        <f>'Entering 1'!S53</f>
        <v>0</v>
      </c>
      <c r="S23" s="39"/>
      <c r="T23" s="39"/>
      <c r="U23" s="39"/>
      <c r="V23" s="39"/>
      <c r="W23" s="39"/>
      <c r="X23" s="39"/>
      <c r="Y23" s="39"/>
      <c r="Z23" s="39"/>
    </row>
    <row r="24" spans="1:26" ht="12" customHeight="1">
      <c r="A24" s="17"/>
      <c r="B24" s="46" t="s">
        <v>218</v>
      </c>
      <c r="C24" s="131">
        <f t="shared" ref="C24:R24" si="1">SUM(C16,C19:C23)</f>
        <v>0</v>
      </c>
      <c r="D24" s="126">
        <f t="shared" si="1"/>
        <v>0</v>
      </c>
      <c r="E24" s="126">
        <f t="shared" si="1"/>
        <v>0</v>
      </c>
      <c r="F24" s="126">
        <f t="shared" si="1"/>
        <v>0</v>
      </c>
      <c r="G24" s="126">
        <f t="shared" si="1"/>
        <v>0</v>
      </c>
      <c r="H24" s="126">
        <f t="shared" si="1"/>
        <v>4</v>
      </c>
      <c r="I24" s="126">
        <f t="shared" si="1"/>
        <v>0</v>
      </c>
      <c r="J24" s="126">
        <f t="shared" si="1"/>
        <v>0</v>
      </c>
      <c r="K24" s="126">
        <f t="shared" si="1"/>
        <v>0</v>
      </c>
      <c r="L24" s="126">
        <f t="shared" si="1"/>
        <v>0</v>
      </c>
      <c r="M24" s="126">
        <f t="shared" si="1"/>
        <v>0</v>
      </c>
      <c r="N24" s="126">
        <f t="shared" si="1"/>
        <v>0</v>
      </c>
      <c r="O24" s="126">
        <f t="shared" si="1"/>
        <v>1</v>
      </c>
      <c r="P24" s="126">
        <f t="shared" si="1"/>
        <v>0</v>
      </c>
      <c r="Q24" s="126">
        <f t="shared" si="1"/>
        <v>0</v>
      </c>
      <c r="R24" s="128">
        <f t="shared" si="1"/>
        <v>0</v>
      </c>
      <c r="S24" s="39"/>
      <c r="T24" s="39"/>
      <c r="U24" s="39"/>
      <c r="V24" s="39"/>
      <c r="W24" s="39"/>
      <c r="X24" s="39"/>
      <c r="Y24" s="39"/>
      <c r="Z24" s="39"/>
    </row>
    <row r="25" spans="1:26" ht="12" customHeight="1">
      <c r="A25" s="115" t="s">
        <v>193</v>
      </c>
      <c r="B25" s="116" t="s">
        <v>191</v>
      </c>
      <c r="C25" s="117">
        <f>'Entering 1'!D88</f>
        <v>4</v>
      </c>
      <c r="D25" s="117">
        <f>'Entering 1'!E88</f>
        <v>17</v>
      </c>
      <c r="E25" s="117">
        <f>'Entering 1'!F88</f>
        <v>15</v>
      </c>
      <c r="F25" s="117">
        <f>'Entering 1'!G88</f>
        <v>18</v>
      </c>
      <c r="G25" s="117">
        <f>'Entering 1'!H88</f>
        <v>23</v>
      </c>
      <c r="H25" s="117">
        <f>'Entering 1'!I88</f>
        <v>21</v>
      </c>
      <c r="I25" s="117">
        <f>'Entering 1'!J88</f>
        <v>17</v>
      </c>
      <c r="J25" s="117">
        <f>'Entering 1'!K88</f>
        <v>20</v>
      </c>
      <c r="K25" s="117">
        <f>'Entering 1'!L88</f>
        <v>25</v>
      </c>
      <c r="L25" s="117">
        <f>'Entering 1'!M88</f>
        <v>19</v>
      </c>
      <c r="M25" s="117">
        <f>'Entering 1'!N88</f>
        <v>19</v>
      </c>
      <c r="N25" s="117">
        <f>'Entering 1'!O88</f>
        <v>17</v>
      </c>
      <c r="O25" s="117">
        <f>'Entering 1'!P88</f>
        <v>4</v>
      </c>
      <c r="P25" s="117">
        <f>'Entering 1'!Q88</f>
        <v>4</v>
      </c>
      <c r="Q25" s="117">
        <f>'Entering 1'!R88</f>
        <v>9</v>
      </c>
      <c r="R25" s="119">
        <f>'Entering 1'!S88</f>
        <v>1</v>
      </c>
      <c r="S25" s="39"/>
      <c r="T25" s="39"/>
      <c r="U25" s="39"/>
      <c r="V25" s="39"/>
      <c r="W25" s="39"/>
      <c r="X25" s="39"/>
      <c r="Y25" s="39"/>
      <c r="Z25" s="39"/>
    </row>
    <row r="26" spans="1:26" ht="12" customHeight="1">
      <c r="A26" s="297"/>
      <c r="B26" s="28" t="s">
        <v>216</v>
      </c>
      <c r="C26" s="120">
        <f>'Entering 1'!D94</f>
        <v>0</v>
      </c>
      <c r="D26" s="121">
        <f>'Entering 1'!E94</f>
        <v>3</v>
      </c>
      <c r="E26" s="121">
        <f>'Entering 1'!F94</f>
        <v>7</v>
      </c>
      <c r="F26" s="121">
        <f>'Entering 1'!G94</f>
        <v>1</v>
      </c>
      <c r="G26" s="121">
        <f>'Entering 1'!H94</f>
        <v>7</v>
      </c>
      <c r="H26" s="121">
        <f>'Entering 1'!I94</f>
        <v>4</v>
      </c>
      <c r="I26" s="121">
        <f>'Entering 1'!J94</f>
        <v>2</v>
      </c>
      <c r="J26" s="121">
        <f>'Entering 1'!K94</f>
        <v>3</v>
      </c>
      <c r="K26" s="121">
        <f>'Entering 1'!L94</f>
        <v>3</v>
      </c>
      <c r="L26" s="121">
        <f>'Entering 1'!M94</f>
        <v>1</v>
      </c>
      <c r="M26" s="121">
        <f>'Entering 1'!N94</f>
        <v>0</v>
      </c>
      <c r="N26" s="121">
        <f>'Entering 1'!O94</f>
        <v>3</v>
      </c>
      <c r="O26" s="121">
        <f>'Entering 1'!P94</f>
        <v>1</v>
      </c>
      <c r="P26" s="121">
        <f>'Entering 1'!Q94</f>
        <v>0</v>
      </c>
      <c r="Q26" s="121">
        <f>'Entering 1'!R94</f>
        <v>1</v>
      </c>
      <c r="R26" s="122">
        <f>'Entering 1'!S94</f>
        <v>1</v>
      </c>
      <c r="S26" s="39"/>
      <c r="T26" s="39"/>
      <c r="U26" s="39"/>
      <c r="V26" s="39"/>
      <c r="W26" s="39"/>
      <c r="X26" s="39"/>
      <c r="Y26" s="39"/>
      <c r="Z26" s="39"/>
    </row>
    <row r="27" spans="1:26" ht="12" customHeight="1">
      <c r="A27" s="297"/>
      <c r="B27" s="28" t="s">
        <v>217</v>
      </c>
      <c r="C27" s="120">
        <f>'Entering 1'!D95</f>
        <v>0</v>
      </c>
      <c r="D27" s="121">
        <f>'Entering 1'!E95</f>
        <v>0</v>
      </c>
      <c r="E27" s="121">
        <f>'Entering 1'!F95</f>
        <v>0</v>
      </c>
      <c r="F27" s="121">
        <f>'Entering 1'!G95</f>
        <v>0</v>
      </c>
      <c r="G27" s="121">
        <f>'Entering 1'!H95</f>
        <v>0</v>
      </c>
      <c r="H27" s="121">
        <f>'Entering 1'!I95</f>
        <v>0</v>
      </c>
      <c r="I27" s="121">
        <f>'Entering 1'!J95</f>
        <v>0</v>
      </c>
      <c r="J27" s="121">
        <f>'Entering 1'!K95</f>
        <v>0</v>
      </c>
      <c r="K27" s="121">
        <f>'Entering 1'!L95</f>
        <v>0</v>
      </c>
      <c r="L27" s="121">
        <f>'Entering 1'!M95</f>
        <v>0</v>
      </c>
      <c r="M27" s="121">
        <f>'Entering 1'!N95</f>
        <v>0</v>
      </c>
      <c r="N27" s="121">
        <f>'Entering 1'!O95</f>
        <v>0</v>
      </c>
      <c r="O27" s="121">
        <f>'Entering 1'!P95</f>
        <v>0</v>
      </c>
      <c r="P27" s="121">
        <f>'Entering 1'!Q95</f>
        <v>0</v>
      </c>
      <c r="Q27" s="121">
        <f>'Entering 1'!R95</f>
        <v>0</v>
      </c>
      <c r="R27" s="122">
        <f>'Entering 1'!S95</f>
        <v>0</v>
      </c>
      <c r="S27" s="39"/>
      <c r="T27" s="39"/>
      <c r="U27" s="39"/>
      <c r="V27" s="39"/>
      <c r="W27" s="39"/>
      <c r="X27" s="39"/>
      <c r="Y27" s="39"/>
      <c r="Z27" s="39"/>
    </row>
    <row r="28" spans="1:26" ht="12" customHeight="1">
      <c r="A28" s="297"/>
      <c r="B28" s="123" t="str">
        <f>'Entering 1'!C89</f>
        <v>SPIN Scooters</v>
      </c>
      <c r="C28" s="123">
        <f>'Entering 1'!D89</f>
        <v>0</v>
      </c>
      <c r="D28" s="39">
        <f>'Entering 1'!E89</f>
        <v>0</v>
      </c>
      <c r="E28" s="39">
        <f>'Entering 1'!F89</f>
        <v>0</v>
      </c>
      <c r="F28" s="39">
        <f>'Entering 1'!G89</f>
        <v>0</v>
      </c>
      <c r="G28" s="39">
        <f>'Entering 1'!H89</f>
        <v>0</v>
      </c>
      <c r="H28" s="39">
        <f>'Entering 1'!I89</f>
        <v>0</v>
      </c>
      <c r="I28" s="39">
        <f>'Entering 1'!J89</f>
        <v>0</v>
      </c>
      <c r="J28" s="39">
        <f>'Entering 1'!K89</f>
        <v>0</v>
      </c>
      <c r="K28" s="39">
        <f>'Entering 1'!L89</f>
        <v>0</v>
      </c>
      <c r="L28" s="39">
        <f>'Entering 1'!M89</f>
        <v>0</v>
      </c>
      <c r="M28" s="39">
        <f>'Entering 1'!N89</f>
        <v>1</v>
      </c>
      <c r="N28" s="39">
        <f>'Entering 1'!O89</f>
        <v>0</v>
      </c>
      <c r="O28" s="39">
        <f>'Entering 1'!P89</f>
        <v>0</v>
      </c>
      <c r="P28" s="39">
        <f>'Entering 1'!Q89</f>
        <v>0</v>
      </c>
      <c r="Q28" s="39">
        <f>'Entering 1'!R89</f>
        <v>0</v>
      </c>
      <c r="R28" s="124">
        <f>'Entering 1'!S89</f>
        <v>0</v>
      </c>
      <c r="S28" s="39"/>
      <c r="T28" s="39"/>
      <c r="U28" s="39"/>
      <c r="V28" s="39"/>
      <c r="W28" s="39"/>
      <c r="X28" s="39"/>
      <c r="Y28" s="39"/>
      <c r="Z28" s="39"/>
    </row>
    <row r="29" spans="1:26" ht="12" customHeight="1">
      <c r="A29" s="297"/>
      <c r="B29" s="123" t="str">
        <f>'Entering 1'!C90</f>
        <v>Other Electric Scooter</v>
      </c>
      <c r="C29" s="123">
        <f>'Entering 1'!D90</f>
        <v>1</v>
      </c>
      <c r="D29" s="39">
        <f>'Entering 1'!E90</f>
        <v>0</v>
      </c>
      <c r="E29" s="39">
        <f>'Entering 1'!F90</f>
        <v>0</v>
      </c>
      <c r="F29" s="39">
        <f>'Entering 1'!G90</f>
        <v>1</v>
      </c>
      <c r="G29" s="39">
        <f>'Entering 1'!H90</f>
        <v>0</v>
      </c>
      <c r="H29" s="39">
        <f>'Entering 1'!I90</f>
        <v>0</v>
      </c>
      <c r="I29" s="39">
        <f>'Entering 1'!J90</f>
        <v>0</v>
      </c>
      <c r="J29" s="39">
        <f>'Entering 1'!K90</f>
        <v>0</v>
      </c>
      <c r="K29" s="39">
        <f>'Entering 1'!L90</f>
        <v>0</v>
      </c>
      <c r="L29" s="39">
        <f>'Entering 1'!M90</f>
        <v>0</v>
      </c>
      <c r="M29" s="39">
        <f>'Entering 1'!N90</f>
        <v>0</v>
      </c>
      <c r="N29" s="39">
        <f>'Entering 1'!O90</f>
        <v>0</v>
      </c>
      <c r="O29" s="39">
        <f>'Entering 1'!P90</f>
        <v>0</v>
      </c>
      <c r="P29" s="39">
        <f>'Entering 1'!Q90</f>
        <v>1</v>
      </c>
      <c r="Q29" s="39">
        <f>'Entering 1'!R90</f>
        <v>0</v>
      </c>
      <c r="R29" s="124">
        <f>'Entering 1'!S90</f>
        <v>0</v>
      </c>
      <c r="S29" s="39"/>
      <c r="T29" s="39"/>
      <c r="U29" s="39"/>
      <c r="V29" s="39"/>
      <c r="W29" s="39"/>
      <c r="X29" s="39"/>
      <c r="Y29" s="39"/>
      <c r="Z29" s="39"/>
    </row>
    <row r="30" spans="1:26" ht="12" customHeight="1">
      <c r="A30" s="297"/>
      <c r="B30" s="123" t="str">
        <f>'Entering 1'!C91</f>
        <v>Non-electric scooter</v>
      </c>
      <c r="C30" s="123">
        <f>'Entering 1'!D91</f>
        <v>0</v>
      </c>
      <c r="D30" s="39">
        <f>'Entering 1'!E91</f>
        <v>0</v>
      </c>
      <c r="E30" s="39">
        <f>'Entering 1'!F91</f>
        <v>0</v>
      </c>
      <c r="F30" s="39">
        <f>'Entering 1'!G91</f>
        <v>1</v>
      </c>
      <c r="G30" s="39">
        <f>'Entering 1'!H91</f>
        <v>0</v>
      </c>
      <c r="H30" s="39">
        <f>'Entering 1'!I91</f>
        <v>0</v>
      </c>
      <c r="I30" s="39">
        <f>'Entering 1'!J91</f>
        <v>0</v>
      </c>
      <c r="J30" s="39">
        <f>'Entering 1'!K91</f>
        <v>0</v>
      </c>
      <c r="K30" s="39">
        <f>'Entering 1'!L91</f>
        <v>0</v>
      </c>
      <c r="L30" s="39">
        <f>'Entering 1'!M91</f>
        <v>0</v>
      </c>
      <c r="M30" s="39">
        <f>'Entering 1'!N91</f>
        <v>0</v>
      </c>
      <c r="N30" s="39">
        <f>'Entering 1'!O91</f>
        <v>1</v>
      </c>
      <c r="O30" s="39">
        <f>'Entering 1'!P91</f>
        <v>0</v>
      </c>
      <c r="P30" s="39">
        <f>'Entering 1'!Q91</f>
        <v>0</v>
      </c>
      <c r="Q30" s="39">
        <f>'Entering 1'!R91</f>
        <v>0</v>
      </c>
      <c r="R30" s="124">
        <f>'Entering 1'!S91</f>
        <v>0</v>
      </c>
      <c r="S30" s="39"/>
      <c r="T30" s="39"/>
      <c r="U30" s="39"/>
      <c r="V30" s="39"/>
      <c r="W30" s="39"/>
      <c r="X30" s="39"/>
      <c r="Y30" s="39"/>
      <c r="Z30" s="39"/>
    </row>
    <row r="31" spans="1:26" ht="12" customHeight="1">
      <c r="A31" s="297"/>
      <c r="B31" s="123" t="str">
        <f>'Entering 1'!C92</f>
        <v>Skateboard</v>
      </c>
      <c r="C31" s="123">
        <f>'Entering 1'!D92</f>
        <v>0</v>
      </c>
      <c r="D31" s="39">
        <f>'Entering 1'!E92</f>
        <v>0</v>
      </c>
      <c r="E31" s="39">
        <f>'Entering 1'!F92</f>
        <v>0</v>
      </c>
      <c r="F31" s="39">
        <f>'Entering 1'!G92</f>
        <v>1</v>
      </c>
      <c r="G31" s="39">
        <f>'Entering 1'!H92</f>
        <v>0</v>
      </c>
      <c r="H31" s="39">
        <f>'Entering 1'!I92</f>
        <v>0</v>
      </c>
      <c r="I31" s="39">
        <f>'Entering 1'!J92</f>
        <v>5</v>
      </c>
      <c r="J31" s="39">
        <f>'Entering 1'!K92</f>
        <v>0</v>
      </c>
      <c r="K31" s="39">
        <f>'Entering 1'!L92</f>
        <v>1</v>
      </c>
      <c r="L31" s="39">
        <f>'Entering 1'!M92</f>
        <v>2</v>
      </c>
      <c r="M31" s="39">
        <f>'Entering 1'!N92</f>
        <v>0</v>
      </c>
      <c r="N31" s="39">
        <f>'Entering 1'!O92</f>
        <v>0</v>
      </c>
      <c r="O31" s="39">
        <f>'Entering 1'!P92</f>
        <v>0</v>
      </c>
      <c r="P31" s="39">
        <f>'Entering 1'!Q92</f>
        <v>2</v>
      </c>
      <c r="Q31" s="39">
        <f>'Entering 1'!R92</f>
        <v>2</v>
      </c>
      <c r="R31" s="124">
        <f>'Entering 1'!S92</f>
        <v>0</v>
      </c>
      <c r="S31" s="39"/>
      <c r="T31" s="39"/>
      <c r="U31" s="39"/>
      <c r="V31" s="39"/>
      <c r="W31" s="39"/>
      <c r="X31" s="39"/>
      <c r="Y31" s="39"/>
      <c r="Z31" s="39"/>
    </row>
    <row r="32" spans="1:26" ht="12" customHeight="1">
      <c r="A32" s="297"/>
      <c r="B32" s="123" t="str">
        <f>'Entering 1'!C93</f>
        <v>Electric Skateboard</v>
      </c>
      <c r="C32" s="123">
        <f>'Entering 1'!D93</f>
        <v>0</v>
      </c>
      <c r="D32" s="39">
        <f>'Entering 1'!E93</f>
        <v>0</v>
      </c>
      <c r="E32" s="39">
        <f>'Entering 1'!F93</f>
        <v>0</v>
      </c>
      <c r="F32" s="39">
        <f>'Entering 1'!G93</f>
        <v>0</v>
      </c>
      <c r="G32" s="39">
        <f>'Entering 1'!H93</f>
        <v>0</v>
      </c>
      <c r="H32" s="39">
        <f>'Entering 1'!I93</f>
        <v>0</v>
      </c>
      <c r="I32" s="39">
        <f>'Entering 1'!J93</f>
        <v>0</v>
      </c>
      <c r="J32" s="39">
        <f>'Entering 1'!K93</f>
        <v>0</v>
      </c>
      <c r="K32" s="39">
        <f>'Entering 1'!L93</f>
        <v>0</v>
      </c>
      <c r="L32" s="39">
        <f>'Entering 1'!M93</f>
        <v>0</v>
      </c>
      <c r="M32" s="39">
        <f>'Entering 1'!N93</f>
        <v>0</v>
      </c>
      <c r="N32" s="39">
        <f>'Entering 1'!O93</f>
        <v>0</v>
      </c>
      <c r="O32" s="39">
        <f>'Entering 1'!P93</f>
        <v>0</v>
      </c>
      <c r="P32" s="39">
        <f>'Entering 1'!Q93</f>
        <v>0</v>
      </c>
      <c r="Q32" s="39">
        <f>'Entering 1'!R93</f>
        <v>0</v>
      </c>
      <c r="R32" s="124">
        <f>'Entering 1'!S93</f>
        <v>0</v>
      </c>
      <c r="S32" s="39"/>
      <c r="T32" s="39"/>
      <c r="U32" s="39"/>
      <c r="V32" s="39"/>
      <c r="W32" s="39"/>
      <c r="X32" s="39"/>
      <c r="Y32" s="39"/>
      <c r="Z32" s="39"/>
    </row>
    <row r="33" spans="1:26" ht="12" customHeight="1">
      <c r="A33" s="17"/>
      <c r="B33" s="46" t="s">
        <v>218</v>
      </c>
      <c r="C33" s="125">
        <f t="shared" ref="C33:R33" si="2">SUM(C25,C28:C32)</f>
        <v>5</v>
      </c>
      <c r="D33" s="126">
        <f t="shared" si="2"/>
        <v>17</v>
      </c>
      <c r="E33" s="126">
        <f t="shared" si="2"/>
        <v>15</v>
      </c>
      <c r="F33" s="126">
        <f t="shared" si="2"/>
        <v>21</v>
      </c>
      <c r="G33" s="126">
        <f t="shared" si="2"/>
        <v>23</v>
      </c>
      <c r="H33" s="126">
        <f t="shared" si="2"/>
        <v>21</v>
      </c>
      <c r="I33" s="126">
        <f t="shared" si="2"/>
        <v>22</v>
      </c>
      <c r="J33" s="126">
        <f t="shared" si="2"/>
        <v>20</v>
      </c>
      <c r="K33" s="126">
        <f t="shared" si="2"/>
        <v>26</v>
      </c>
      <c r="L33" s="126">
        <f t="shared" si="2"/>
        <v>21</v>
      </c>
      <c r="M33" s="126">
        <f t="shared" si="2"/>
        <v>20</v>
      </c>
      <c r="N33" s="126">
        <f t="shared" si="2"/>
        <v>18</v>
      </c>
      <c r="O33" s="126">
        <f t="shared" si="2"/>
        <v>4</v>
      </c>
      <c r="P33" s="126">
        <f t="shared" si="2"/>
        <v>7</v>
      </c>
      <c r="Q33" s="126">
        <f t="shared" si="2"/>
        <v>11</v>
      </c>
      <c r="R33" s="128">
        <f t="shared" si="2"/>
        <v>1</v>
      </c>
      <c r="S33" s="39"/>
      <c r="T33" s="39"/>
      <c r="U33" s="39"/>
      <c r="V33" s="39"/>
      <c r="W33" s="39"/>
      <c r="X33" s="39"/>
      <c r="Y33" s="39"/>
      <c r="Z33" s="39"/>
    </row>
    <row r="34" spans="1:26" ht="12" customHeight="1">
      <c r="A34" s="115" t="s">
        <v>194</v>
      </c>
      <c r="B34" s="116" t="s">
        <v>191</v>
      </c>
      <c r="C34" s="117">
        <f>'Entering 1'!D128</f>
        <v>0</v>
      </c>
      <c r="D34" s="117">
        <f>'Entering 1'!E128</f>
        <v>0</v>
      </c>
      <c r="E34" s="117">
        <f>'Entering 1'!F128</f>
        <v>0</v>
      </c>
      <c r="F34" s="117">
        <f>'Entering 1'!G128</f>
        <v>0</v>
      </c>
      <c r="G34" s="117">
        <f>'Entering 1'!H128</f>
        <v>0</v>
      </c>
      <c r="H34" s="117">
        <f>'Entering 1'!I128</f>
        <v>0</v>
      </c>
      <c r="I34" s="117">
        <f>'Entering 1'!J128</f>
        <v>0</v>
      </c>
      <c r="J34" s="117">
        <f>'Entering 1'!K128</f>
        <v>0</v>
      </c>
      <c r="K34" s="117">
        <f>'Entering 1'!L128</f>
        <v>0</v>
      </c>
      <c r="L34" s="117">
        <f>'Entering 1'!M128</f>
        <v>0</v>
      </c>
      <c r="M34" s="117">
        <f>'Entering 1'!N128</f>
        <v>0</v>
      </c>
      <c r="N34" s="117">
        <f>'Entering 1'!O128</f>
        <v>0</v>
      </c>
      <c r="O34" s="117">
        <f>'Entering 1'!P128</f>
        <v>0</v>
      </c>
      <c r="P34" s="117">
        <f>'Entering 1'!Q128</f>
        <v>0</v>
      </c>
      <c r="Q34" s="117">
        <f>'Entering 1'!R128</f>
        <v>0</v>
      </c>
      <c r="R34" s="119">
        <f>'Entering 1'!S128</f>
        <v>0</v>
      </c>
      <c r="S34" s="39"/>
      <c r="T34" s="39"/>
      <c r="U34" s="39"/>
      <c r="V34" s="39"/>
      <c r="W34" s="39"/>
      <c r="X34" s="39"/>
      <c r="Y34" s="39"/>
      <c r="Z34" s="39"/>
    </row>
    <row r="35" spans="1:26" ht="12" customHeight="1">
      <c r="A35" s="297"/>
      <c r="B35" s="28" t="s">
        <v>216</v>
      </c>
      <c r="C35" s="120">
        <f>'Entering 1'!D134</f>
        <v>0</v>
      </c>
      <c r="D35" s="121">
        <f>'Entering 1'!E134</f>
        <v>0</v>
      </c>
      <c r="E35" s="121">
        <f>'Entering 1'!F134</f>
        <v>0</v>
      </c>
      <c r="F35" s="121">
        <f>'Entering 1'!G134</f>
        <v>0</v>
      </c>
      <c r="G35" s="121">
        <f>'Entering 1'!H134</f>
        <v>0</v>
      </c>
      <c r="H35" s="121">
        <f>'Entering 1'!I134</f>
        <v>0</v>
      </c>
      <c r="I35" s="121">
        <f>'Entering 1'!J134</f>
        <v>0</v>
      </c>
      <c r="J35" s="121">
        <f>'Entering 1'!K134</f>
        <v>0</v>
      </c>
      <c r="K35" s="121">
        <f>'Entering 1'!L134</f>
        <v>0</v>
      </c>
      <c r="L35" s="121">
        <f>'Entering 1'!M134</f>
        <v>0</v>
      </c>
      <c r="M35" s="121">
        <f>'Entering 1'!N134</f>
        <v>0</v>
      </c>
      <c r="N35" s="121">
        <f>'Entering 1'!O134</f>
        <v>0</v>
      </c>
      <c r="O35" s="121">
        <f>'Entering 1'!P134</f>
        <v>0</v>
      </c>
      <c r="P35" s="121">
        <f>'Entering 1'!Q134</f>
        <v>0</v>
      </c>
      <c r="Q35" s="121">
        <f>'Entering 1'!R134</f>
        <v>0</v>
      </c>
      <c r="R35" s="122">
        <f>'Entering 1'!S134</f>
        <v>0</v>
      </c>
      <c r="S35" s="39"/>
      <c r="T35" s="39"/>
      <c r="U35" s="39"/>
      <c r="V35" s="39"/>
      <c r="W35" s="39"/>
      <c r="X35" s="39"/>
      <c r="Y35" s="39"/>
      <c r="Z35" s="39"/>
    </row>
    <row r="36" spans="1:26" ht="12" customHeight="1">
      <c r="A36" s="297"/>
      <c r="B36" s="28" t="s">
        <v>217</v>
      </c>
      <c r="C36" s="120">
        <f>'Entering 1'!D135</f>
        <v>0</v>
      </c>
      <c r="D36" s="121">
        <f>'Entering 1'!E135</f>
        <v>0</v>
      </c>
      <c r="E36" s="121">
        <f>'Entering 1'!F135</f>
        <v>0</v>
      </c>
      <c r="F36" s="121">
        <f>'Entering 1'!G135</f>
        <v>0</v>
      </c>
      <c r="G36" s="121">
        <f>'Entering 1'!H135</f>
        <v>0</v>
      </c>
      <c r="H36" s="121">
        <f>'Entering 1'!I135</f>
        <v>0</v>
      </c>
      <c r="I36" s="121">
        <f>'Entering 1'!J135</f>
        <v>0</v>
      </c>
      <c r="J36" s="121">
        <f>'Entering 1'!K135</f>
        <v>0</v>
      </c>
      <c r="K36" s="121">
        <f>'Entering 1'!L135</f>
        <v>0</v>
      </c>
      <c r="L36" s="121">
        <f>'Entering 1'!M135</f>
        <v>0</v>
      </c>
      <c r="M36" s="121">
        <f>'Entering 1'!N135</f>
        <v>0</v>
      </c>
      <c r="N36" s="121">
        <f>'Entering 1'!O135</f>
        <v>0</v>
      </c>
      <c r="O36" s="121">
        <f>'Entering 1'!P135</f>
        <v>0</v>
      </c>
      <c r="P36" s="121">
        <f>'Entering 1'!Q135</f>
        <v>0</v>
      </c>
      <c r="Q36" s="121">
        <f>'Entering 1'!R135</f>
        <v>0</v>
      </c>
      <c r="R36" s="122">
        <f>'Entering 1'!S135</f>
        <v>0</v>
      </c>
      <c r="S36" s="39"/>
      <c r="T36" s="39"/>
      <c r="U36" s="39"/>
      <c r="V36" s="39"/>
      <c r="W36" s="39"/>
      <c r="X36" s="39"/>
      <c r="Y36" s="39"/>
      <c r="Z36" s="39"/>
    </row>
    <row r="37" spans="1:26" ht="12" customHeight="1">
      <c r="A37" s="297"/>
      <c r="B37" s="123" t="str">
        <f>'Entering 1'!C129</f>
        <v>SPIN Scooters</v>
      </c>
      <c r="C37" s="123">
        <f>'Entering 1'!D129</f>
        <v>0</v>
      </c>
      <c r="D37" s="39">
        <f>'Entering 1'!E129</f>
        <v>0</v>
      </c>
      <c r="E37" s="39">
        <f>'Entering 1'!F129</f>
        <v>0</v>
      </c>
      <c r="F37" s="39">
        <f>'Entering 1'!G129</f>
        <v>0</v>
      </c>
      <c r="G37" s="39">
        <f>'Entering 1'!H129</f>
        <v>0</v>
      </c>
      <c r="H37" s="39">
        <f>'Entering 1'!I129</f>
        <v>0</v>
      </c>
      <c r="I37" s="39">
        <f>'Entering 1'!J129</f>
        <v>0</v>
      </c>
      <c r="J37" s="39">
        <f>'Entering 1'!K129</f>
        <v>0</v>
      </c>
      <c r="K37" s="39">
        <f>'Entering 1'!L129</f>
        <v>0</v>
      </c>
      <c r="L37" s="39">
        <f>'Entering 1'!M129</f>
        <v>0</v>
      </c>
      <c r="M37" s="39">
        <f>'Entering 1'!N129</f>
        <v>0</v>
      </c>
      <c r="N37" s="39">
        <f>'Entering 1'!O129</f>
        <v>0</v>
      </c>
      <c r="O37" s="39">
        <f>'Entering 1'!P129</f>
        <v>0</v>
      </c>
      <c r="P37" s="39">
        <f>'Entering 1'!Q129</f>
        <v>0</v>
      </c>
      <c r="Q37" s="39">
        <f>'Entering 1'!R129</f>
        <v>0</v>
      </c>
      <c r="R37" s="124">
        <f>'Entering 1'!S129</f>
        <v>0</v>
      </c>
      <c r="S37" s="39"/>
      <c r="T37" s="39"/>
      <c r="U37" s="39"/>
      <c r="V37" s="39"/>
      <c r="W37" s="39"/>
      <c r="X37" s="39"/>
      <c r="Y37" s="39"/>
      <c r="Z37" s="39"/>
    </row>
    <row r="38" spans="1:26" ht="12" customHeight="1">
      <c r="A38" s="297"/>
      <c r="B38" s="123" t="str">
        <f>'Entering 1'!C130</f>
        <v>Other Electric Scooter</v>
      </c>
      <c r="C38" s="123">
        <f>'Entering 1'!D130</f>
        <v>0</v>
      </c>
      <c r="D38" s="39">
        <f>'Entering 1'!E130</f>
        <v>0</v>
      </c>
      <c r="E38" s="39">
        <f>'Entering 1'!F130</f>
        <v>0</v>
      </c>
      <c r="F38" s="39">
        <f>'Entering 1'!G130</f>
        <v>0</v>
      </c>
      <c r="G38" s="39">
        <f>'Entering 1'!H130</f>
        <v>0</v>
      </c>
      <c r="H38" s="39">
        <f>'Entering 1'!I130</f>
        <v>0</v>
      </c>
      <c r="I38" s="39">
        <f>'Entering 1'!J130</f>
        <v>0</v>
      </c>
      <c r="J38" s="39">
        <f>'Entering 1'!K130</f>
        <v>0</v>
      </c>
      <c r="K38" s="39">
        <f>'Entering 1'!L130</f>
        <v>0</v>
      </c>
      <c r="L38" s="39">
        <f>'Entering 1'!M130</f>
        <v>0</v>
      </c>
      <c r="M38" s="39">
        <f>'Entering 1'!N130</f>
        <v>0</v>
      </c>
      <c r="N38" s="39">
        <f>'Entering 1'!O130</f>
        <v>0</v>
      </c>
      <c r="O38" s="39">
        <f>'Entering 1'!P130</f>
        <v>0</v>
      </c>
      <c r="P38" s="39">
        <f>'Entering 1'!Q130</f>
        <v>0</v>
      </c>
      <c r="Q38" s="39">
        <f>'Entering 1'!R130</f>
        <v>0</v>
      </c>
      <c r="R38" s="124">
        <f>'Entering 1'!S130</f>
        <v>0</v>
      </c>
      <c r="S38" s="39"/>
      <c r="T38" s="39"/>
      <c r="U38" s="39"/>
      <c r="V38" s="39"/>
      <c r="W38" s="39"/>
      <c r="X38" s="39"/>
      <c r="Y38" s="39"/>
      <c r="Z38" s="39"/>
    </row>
    <row r="39" spans="1:26" ht="12" customHeight="1">
      <c r="A39" s="297"/>
      <c r="B39" s="123" t="str">
        <f>'Entering 1'!C131</f>
        <v>Non-electric scooter</v>
      </c>
      <c r="C39" s="123">
        <f>'Entering 1'!D131</f>
        <v>0</v>
      </c>
      <c r="D39" s="39">
        <f>'Entering 1'!E131</f>
        <v>0</v>
      </c>
      <c r="E39" s="39">
        <f>'Entering 1'!F131</f>
        <v>0</v>
      </c>
      <c r="F39" s="39">
        <f>'Entering 1'!G131</f>
        <v>0</v>
      </c>
      <c r="G39" s="39">
        <f>'Entering 1'!H131</f>
        <v>0</v>
      </c>
      <c r="H39" s="39">
        <f>'Entering 1'!I131</f>
        <v>0</v>
      </c>
      <c r="I39" s="39">
        <f>'Entering 1'!J131</f>
        <v>0</v>
      </c>
      <c r="J39" s="39">
        <f>'Entering 1'!K131</f>
        <v>0</v>
      </c>
      <c r="K39" s="39">
        <f>'Entering 1'!L131</f>
        <v>0</v>
      </c>
      <c r="L39" s="39">
        <f>'Entering 1'!M131</f>
        <v>0</v>
      </c>
      <c r="M39" s="39">
        <f>'Entering 1'!N131</f>
        <v>0</v>
      </c>
      <c r="N39" s="39">
        <f>'Entering 1'!O131</f>
        <v>0</v>
      </c>
      <c r="O39" s="39">
        <f>'Entering 1'!P131</f>
        <v>0</v>
      </c>
      <c r="P39" s="39">
        <f>'Entering 1'!Q131</f>
        <v>0</v>
      </c>
      <c r="Q39" s="39">
        <f>'Entering 1'!R131</f>
        <v>0</v>
      </c>
      <c r="R39" s="124">
        <f>'Entering 1'!S131</f>
        <v>0</v>
      </c>
      <c r="S39" s="39"/>
      <c r="T39" s="39"/>
      <c r="U39" s="39"/>
      <c r="V39" s="39"/>
      <c r="W39" s="39"/>
      <c r="X39" s="39"/>
      <c r="Y39" s="39"/>
      <c r="Z39" s="39"/>
    </row>
    <row r="40" spans="1:26" ht="12" customHeight="1">
      <c r="A40" s="297"/>
      <c r="B40" s="123" t="str">
        <f>'Entering 1'!C132</f>
        <v>Skateboard</v>
      </c>
      <c r="C40" s="123">
        <f>'Entering 1'!D132</f>
        <v>0</v>
      </c>
      <c r="D40" s="39">
        <f>'Entering 1'!E132</f>
        <v>0</v>
      </c>
      <c r="E40" s="39">
        <f>'Entering 1'!F132</f>
        <v>0</v>
      </c>
      <c r="F40" s="39">
        <f>'Entering 1'!G132</f>
        <v>0</v>
      </c>
      <c r="G40" s="39">
        <f>'Entering 1'!H132</f>
        <v>0</v>
      </c>
      <c r="H40" s="39">
        <f>'Entering 1'!I132</f>
        <v>0</v>
      </c>
      <c r="I40" s="39">
        <f>'Entering 1'!J132</f>
        <v>0</v>
      </c>
      <c r="J40" s="39">
        <f>'Entering 1'!K132</f>
        <v>0</v>
      </c>
      <c r="K40" s="39">
        <f>'Entering 1'!L132</f>
        <v>0</v>
      </c>
      <c r="L40" s="39">
        <f>'Entering 1'!M132</f>
        <v>0</v>
      </c>
      <c r="M40" s="39">
        <f>'Entering 1'!N132</f>
        <v>0</v>
      </c>
      <c r="N40" s="39">
        <f>'Entering 1'!O132</f>
        <v>0</v>
      </c>
      <c r="O40" s="39">
        <f>'Entering 1'!P132</f>
        <v>0</v>
      </c>
      <c r="P40" s="39">
        <f>'Entering 1'!Q132</f>
        <v>0</v>
      </c>
      <c r="Q40" s="39">
        <f>'Entering 1'!R132</f>
        <v>0</v>
      </c>
      <c r="R40" s="124">
        <f>'Entering 1'!S132</f>
        <v>0</v>
      </c>
      <c r="S40" s="39"/>
      <c r="T40" s="39"/>
      <c r="U40" s="39"/>
      <c r="V40" s="39"/>
      <c r="W40" s="39"/>
      <c r="X40" s="39"/>
      <c r="Y40" s="39"/>
      <c r="Z40" s="39"/>
    </row>
    <row r="41" spans="1:26" ht="12" customHeight="1">
      <c r="A41" s="297"/>
      <c r="B41" s="123" t="str">
        <f>'Entering 1'!C133</f>
        <v>Electric Skateboard</v>
      </c>
      <c r="C41" s="123">
        <f>'Entering 1'!D133</f>
        <v>0</v>
      </c>
      <c r="D41" s="39">
        <f>'Entering 1'!E133</f>
        <v>0</v>
      </c>
      <c r="E41" s="39">
        <f>'Entering 1'!F133</f>
        <v>0</v>
      </c>
      <c r="F41" s="39">
        <f>'Entering 1'!G133</f>
        <v>0</v>
      </c>
      <c r="G41" s="39">
        <f>'Entering 1'!H133</f>
        <v>0</v>
      </c>
      <c r="H41" s="39">
        <f>'Entering 1'!I133</f>
        <v>0</v>
      </c>
      <c r="I41" s="39">
        <f>'Entering 1'!J133</f>
        <v>0</v>
      </c>
      <c r="J41" s="39">
        <f>'Entering 1'!K133</f>
        <v>0</v>
      </c>
      <c r="K41" s="39">
        <f>'Entering 1'!L133</f>
        <v>0</v>
      </c>
      <c r="L41" s="39">
        <f>'Entering 1'!M133</f>
        <v>0</v>
      </c>
      <c r="M41" s="39">
        <f>'Entering 1'!N133</f>
        <v>0</v>
      </c>
      <c r="N41" s="39">
        <f>'Entering 1'!O133</f>
        <v>0</v>
      </c>
      <c r="O41" s="39">
        <f>'Entering 1'!P133</f>
        <v>0</v>
      </c>
      <c r="P41" s="39">
        <f>'Entering 1'!Q133</f>
        <v>0</v>
      </c>
      <c r="Q41" s="39">
        <f>'Entering 1'!R133</f>
        <v>0</v>
      </c>
      <c r="R41" s="124">
        <f>'Entering 1'!S133</f>
        <v>0</v>
      </c>
      <c r="S41" s="39"/>
      <c r="T41" s="39"/>
      <c r="U41" s="39"/>
      <c r="V41" s="39"/>
      <c r="W41" s="39"/>
      <c r="X41" s="39"/>
      <c r="Y41" s="39"/>
      <c r="Z41" s="39"/>
    </row>
    <row r="42" spans="1:26" ht="12" customHeight="1">
      <c r="A42" s="17"/>
      <c r="B42" s="46" t="s">
        <v>218</v>
      </c>
      <c r="C42" s="125">
        <f t="shared" ref="C42:R42" si="3">SUM(C34,C37:C41)</f>
        <v>0</v>
      </c>
      <c r="D42" s="126">
        <f t="shared" si="3"/>
        <v>0</v>
      </c>
      <c r="E42" s="126">
        <f t="shared" si="3"/>
        <v>0</v>
      </c>
      <c r="F42" s="126">
        <f t="shared" si="3"/>
        <v>0</v>
      </c>
      <c r="G42" s="126">
        <f t="shared" si="3"/>
        <v>0</v>
      </c>
      <c r="H42" s="126">
        <f t="shared" si="3"/>
        <v>0</v>
      </c>
      <c r="I42" s="126">
        <f t="shared" si="3"/>
        <v>0</v>
      </c>
      <c r="J42" s="126">
        <f t="shared" si="3"/>
        <v>0</v>
      </c>
      <c r="K42" s="126">
        <f t="shared" si="3"/>
        <v>0</v>
      </c>
      <c r="L42" s="126">
        <f t="shared" si="3"/>
        <v>0</v>
      </c>
      <c r="M42" s="126">
        <f t="shared" si="3"/>
        <v>0</v>
      </c>
      <c r="N42" s="126">
        <f t="shared" si="3"/>
        <v>0</v>
      </c>
      <c r="O42" s="126">
        <f t="shared" si="3"/>
        <v>0</v>
      </c>
      <c r="P42" s="126">
        <f t="shared" si="3"/>
        <v>0</v>
      </c>
      <c r="Q42" s="126">
        <f t="shared" si="3"/>
        <v>0</v>
      </c>
      <c r="R42" s="128">
        <f t="shared" si="3"/>
        <v>0</v>
      </c>
      <c r="S42" s="39"/>
      <c r="T42" s="39"/>
      <c r="U42" s="39"/>
      <c r="V42" s="39"/>
      <c r="W42" s="39"/>
      <c r="X42" s="39"/>
      <c r="Y42" s="39"/>
      <c r="Z42" s="39"/>
    </row>
    <row r="43" spans="1:26" ht="12" customHeight="1">
      <c r="A43" s="115" t="s">
        <v>195</v>
      </c>
      <c r="B43" s="116" t="s">
        <v>191</v>
      </c>
      <c r="C43" s="117">
        <f>'Entering 1'!D168</f>
        <v>0</v>
      </c>
      <c r="D43" s="117">
        <f>'Entering 1'!E168</f>
        <v>2</v>
      </c>
      <c r="E43" s="117">
        <f>'Entering 1'!F168</f>
        <v>2</v>
      </c>
      <c r="F43" s="117">
        <f>'Entering 1'!G168</f>
        <v>1</v>
      </c>
      <c r="G43" s="117">
        <f>'Entering 1'!H168</f>
        <v>1</v>
      </c>
      <c r="H43" s="117">
        <f>'Entering 1'!I168</f>
        <v>0</v>
      </c>
      <c r="I43" s="117">
        <f>'Entering 1'!J168</f>
        <v>0</v>
      </c>
      <c r="J43" s="117">
        <f>'Entering 1'!K168</f>
        <v>2</v>
      </c>
      <c r="K43" s="117">
        <f>'Entering 1'!L168</f>
        <v>0</v>
      </c>
      <c r="L43" s="117">
        <f>'Entering 1'!M168</f>
        <v>3</v>
      </c>
      <c r="M43" s="117">
        <f>'Entering 1'!N168</f>
        <v>1</v>
      </c>
      <c r="N43" s="117">
        <f>'Entering 1'!O168</f>
        <v>2</v>
      </c>
      <c r="O43" s="117">
        <f>'Entering 1'!P168</f>
        <v>0</v>
      </c>
      <c r="P43" s="117">
        <f>'Entering 1'!Q168</f>
        <v>2</v>
      </c>
      <c r="Q43" s="117">
        <f>'Entering 1'!R168</f>
        <v>0</v>
      </c>
      <c r="R43" s="119">
        <f>'Entering 1'!S168</f>
        <v>1</v>
      </c>
      <c r="S43" s="39"/>
      <c r="T43" s="39"/>
      <c r="U43" s="39"/>
      <c r="V43" s="39"/>
      <c r="W43" s="39"/>
      <c r="X43" s="39"/>
      <c r="Y43" s="39"/>
      <c r="Z43" s="39"/>
    </row>
    <row r="44" spans="1:26" ht="12" customHeight="1">
      <c r="A44" s="297"/>
      <c r="B44" s="28" t="s">
        <v>216</v>
      </c>
      <c r="C44" s="120">
        <f>'Entering 1'!D174</f>
        <v>0</v>
      </c>
      <c r="D44" s="121">
        <f>'Entering 1'!E174</f>
        <v>0</v>
      </c>
      <c r="E44" s="121">
        <f>'Entering 1'!F174</f>
        <v>0</v>
      </c>
      <c r="F44" s="121">
        <f>'Entering 1'!G174</f>
        <v>0</v>
      </c>
      <c r="G44" s="121">
        <f>'Entering 1'!H174</f>
        <v>0</v>
      </c>
      <c r="H44" s="121">
        <f>'Entering 1'!I174</f>
        <v>0</v>
      </c>
      <c r="I44" s="121">
        <f>'Entering 1'!J174</f>
        <v>1</v>
      </c>
      <c r="J44" s="121">
        <f>'Entering 1'!K174</f>
        <v>1</v>
      </c>
      <c r="K44" s="121">
        <f>'Entering 1'!L174</f>
        <v>0</v>
      </c>
      <c r="L44" s="121">
        <f>'Entering 1'!M174</f>
        <v>0</v>
      </c>
      <c r="M44" s="121">
        <f>'Entering 1'!N174</f>
        <v>1</v>
      </c>
      <c r="N44" s="121">
        <f>'Entering 1'!O174</f>
        <v>0</v>
      </c>
      <c r="O44" s="121">
        <f>'Entering 1'!P174</f>
        <v>1</v>
      </c>
      <c r="P44" s="121">
        <f>'Entering 1'!Q174</f>
        <v>1</v>
      </c>
      <c r="Q44" s="121">
        <f>'Entering 1'!R174</f>
        <v>0</v>
      </c>
      <c r="R44" s="122">
        <f>'Entering 1'!S174</f>
        <v>0</v>
      </c>
      <c r="S44" s="39"/>
      <c r="T44" s="39"/>
      <c r="U44" s="39"/>
      <c r="V44" s="39"/>
      <c r="W44" s="39"/>
      <c r="X44" s="39"/>
      <c r="Y44" s="39"/>
      <c r="Z44" s="39"/>
    </row>
    <row r="45" spans="1:26" ht="12" customHeight="1">
      <c r="A45" s="297"/>
      <c r="B45" s="28" t="s">
        <v>217</v>
      </c>
      <c r="C45" s="120">
        <f>'Entering 1'!D175</f>
        <v>0</v>
      </c>
      <c r="D45" s="121">
        <f>'Entering 1'!E175</f>
        <v>0</v>
      </c>
      <c r="E45" s="121">
        <f>'Entering 1'!F175</f>
        <v>0</v>
      </c>
      <c r="F45" s="121">
        <f>'Entering 1'!G175</f>
        <v>0</v>
      </c>
      <c r="G45" s="121">
        <f>'Entering 1'!H175</f>
        <v>0</v>
      </c>
      <c r="H45" s="121">
        <f>'Entering 1'!I175</f>
        <v>0</v>
      </c>
      <c r="I45" s="121">
        <f>'Entering 1'!J175</f>
        <v>0</v>
      </c>
      <c r="J45" s="121">
        <f>'Entering 1'!K175</f>
        <v>0</v>
      </c>
      <c r="K45" s="121">
        <f>'Entering 1'!L175</f>
        <v>0</v>
      </c>
      <c r="L45" s="121">
        <f>'Entering 1'!M175</f>
        <v>0</v>
      </c>
      <c r="M45" s="121">
        <f>'Entering 1'!N175</f>
        <v>0</v>
      </c>
      <c r="N45" s="121">
        <f>'Entering 1'!O175</f>
        <v>0</v>
      </c>
      <c r="O45" s="121">
        <f>'Entering 1'!P175</f>
        <v>0</v>
      </c>
      <c r="P45" s="121">
        <f>'Entering 1'!Q175</f>
        <v>0</v>
      </c>
      <c r="Q45" s="121">
        <f>'Entering 1'!R175</f>
        <v>0</v>
      </c>
      <c r="R45" s="122">
        <f>'Entering 1'!S175</f>
        <v>0</v>
      </c>
      <c r="S45" s="39"/>
      <c r="T45" s="39"/>
      <c r="U45" s="39"/>
      <c r="V45" s="39"/>
      <c r="W45" s="39"/>
      <c r="X45" s="39"/>
      <c r="Y45" s="39"/>
      <c r="Z45" s="39"/>
    </row>
    <row r="46" spans="1:26" ht="12" customHeight="1">
      <c r="A46" s="297"/>
      <c r="B46" s="123" t="str">
        <f>'Entering 1'!C169</f>
        <v>SPIN Scooters</v>
      </c>
      <c r="C46" s="123">
        <f>'Entering 1'!D169</f>
        <v>0</v>
      </c>
      <c r="D46" s="39">
        <f>'Entering 1'!E169</f>
        <v>0</v>
      </c>
      <c r="E46" s="39">
        <f>'Entering 1'!F169</f>
        <v>0</v>
      </c>
      <c r="F46" s="39">
        <f>'Entering 1'!G169</f>
        <v>0</v>
      </c>
      <c r="G46" s="39">
        <f>'Entering 1'!H169</f>
        <v>0</v>
      </c>
      <c r="H46" s="39">
        <f>'Entering 1'!I169</f>
        <v>0</v>
      </c>
      <c r="I46" s="39">
        <f>'Entering 1'!J169</f>
        <v>0</v>
      </c>
      <c r="J46" s="39">
        <f>'Entering 1'!K169</f>
        <v>2</v>
      </c>
      <c r="K46" s="39">
        <f>'Entering 1'!L169</f>
        <v>0</v>
      </c>
      <c r="L46" s="39">
        <f>'Entering 1'!M169</f>
        <v>0</v>
      </c>
      <c r="M46" s="39">
        <f>'Entering 1'!N169</f>
        <v>0</v>
      </c>
      <c r="N46" s="39">
        <f>'Entering 1'!O169</f>
        <v>0</v>
      </c>
      <c r="O46" s="39">
        <f>'Entering 1'!P169</f>
        <v>0</v>
      </c>
      <c r="P46" s="39">
        <f>'Entering 1'!Q169</f>
        <v>0</v>
      </c>
      <c r="Q46" s="39">
        <f>'Entering 1'!R169</f>
        <v>0</v>
      </c>
      <c r="R46" s="124">
        <f>'Entering 1'!S169</f>
        <v>0</v>
      </c>
      <c r="S46" s="39"/>
      <c r="T46" s="39"/>
      <c r="U46" s="39"/>
      <c r="V46" s="39"/>
      <c r="W46" s="39"/>
      <c r="X46" s="39"/>
      <c r="Y46" s="39"/>
      <c r="Z46" s="39"/>
    </row>
    <row r="47" spans="1:26" ht="12" customHeight="1">
      <c r="A47" s="297"/>
      <c r="B47" s="123" t="str">
        <f>'Entering 1'!C170</f>
        <v>Other Electric Scooter</v>
      </c>
      <c r="C47" s="123">
        <f>'Entering 1'!D170</f>
        <v>0</v>
      </c>
      <c r="D47" s="39">
        <f>'Entering 1'!E170</f>
        <v>0</v>
      </c>
      <c r="E47" s="39">
        <f>'Entering 1'!F170</f>
        <v>0</v>
      </c>
      <c r="F47" s="39">
        <f>'Entering 1'!G170</f>
        <v>0</v>
      </c>
      <c r="G47" s="39">
        <f>'Entering 1'!H170</f>
        <v>0</v>
      </c>
      <c r="H47" s="39">
        <f>'Entering 1'!I170</f>
        <v>0</v>
      </c>
      <c r="I47" s="39">
        <f>'Entering 1'!J170</f>
        <v>0</v>
      </c>
      <c r="J47" s="39">
        <f>'Entering 1'!K170</f>
        <v>0</v>
      </c>
      <c r="K47" s="39">
        <f>'Entering 1'!L170</f>
        <v>0</v>
      </c>
      <c r="L47" s="39">
        <f>'Entering 1'!M170</f>
        <v>0</v>
      </c>
      <c r="M47" s="39">
        <f>'Entering 1'!N170</f>
        <v>0</v>
      </c>
      <c r="N47" s="39">
        <f>'Entering 1'!O170</f>
        <v>0</v>
      </c>
      <c r="O47" s="39">
        <f>'Entering 1'!P170</f>
        <v>0</v>
      </c>
      <c r="P47" s="39">
        <f>'Entering 1'!Q170</f>
        <v>0</v>
      </c>
      <c r="Q47" s="39">
        <f>'Entering 1'!R170</f>
        <v>0</v>
      </c>
      <c r="R47" s="124">
        <f>'Entering 1'!S170</f>
        <v>0</v>
      </c>
      <c r="S47" s="39"/>
      <c r="T47" s="39"/>
      <c r="U47" s="39"/>
      <c r="V47" s="39"/>
      <c r="W47" s="39"/>
      <c r="X47" s="39"/>
      <c r="Y47" s="39"/>
      <c r="Z47" s="39"/>
    </row>
    <row r="48" spans="1:26" ht="12" customHeight="1">
      <c r="A48" s="297"/>
      <c r="B48" s="123" t="str">
        <f>'Entering 1'!C171</f>
        <v>Non-electric scooter</v>
      </c>
      <c r="C48" s="123">
        <f>'Entering 1'!D171</f>
        <v>0</v>
      </c>
      <c r="D48" s="39">
        <f>'Entering 1'!E171</f>
        <v>0</v>
      </c>
      <c r="E48" s="39">
        <f>'Entering 1'!F171</f>
        <v>0</v>
      </c>
      <c r="F48" s="39">
        <f>'Entering 1'!G171</f>
        <v>0</v>
      </c>
      <c r="G48" s="39">
        <f>'Entering 1'!H171</f>
        <v>0</v>
      </c>
      <c r="H48" s="39">
        <f>'Entering 1'!I171</f>
        <v>0</v>
      </c>
      <c r="I48" s="39">
        <f>'Entering 1'!J171</f>
        <v>0</v>
      </c>
      <c r="J48" s="39">
        <f>'Entering 1'!K171</f>
        <v>0</v>
      </c>
      <c r="K48" s="39">
        <f>'Entering 1'!L171</f>
        <v>0</v>
      </c>
      <c r="L48" s="39">
        <f>'Entering 1'!M171</f>
        <v>0</v>
      </c>
      <c r="M48" s="39">
        <f>'Entering 1'!N171</f>
        <v>0</v>
      </c>
      <c r="N48" s="39">
        <f>'Entering 1'!O171</f>
        <v>0</v>
      </c>
      <c r="O48" s="39">
        <f>'Entering 1'!P171</f>
        <v>0</v>
      </c>
      <c r="P48" s="39">
        <f>'Entering 1'!Q171</f>
        <v>0</v>
      </c>
      <c r="Q48" s="39">
        <f>'Entering 1'!R171</f>
        <v>0</v>
      </c>
      <c r="R48" s="124">
        <f>'Entering 1'!S171</f>
        <v>0</v>
      </c>
      <c r="S48" s="39"/>
      <c r="T48" s="39"/>
      <c r="U48" s="39"/>
      <c r="V48" s="39"/>
      <c r="W48" s="39"/>
      <c r="X48" s="39"/>
      <c r="Y48" s="39"/>
      <c r="Z48" s="39"/>
    </row>
    <row r="49" spans="1:26" ht="12" customHeight="1">
      <c r="A49" s="297"/>
      <c r="B49" s="123" t="str">
        <f>'Entering 1'!C172</f>
        <v>Skateboard</v>
      </c>
      <c r="C49" s="123">
        <f>'Entering 1'!D172</f>
        <v>0</v>
      </c>
      <c r="D49" s="39">
        <f>'Entering 1'!E172</f>
        <v>0</v>
      </c>
      <c r="E49" s="39">
        <f>'Entering 1'!F172</f>
        <v>0</v>
      </c>
      <c r="F49" s="39">
        <f>'Entering 1'!G172</f>
        <v>0</v>
      </c>
      <c r="G49" s="39">
        <f>'Entering 1'!H172</f>
        <v>0</v>
      </c>
      <c r="H49" s="39">
        <f>'Entering 1'!I172</f>
        <v>0</v>
      </c>
      <c r="I49" s="39">
        <f>'Entering 1'!J172</f>
        <v>0</v>
      </c>
      <c r="J49" s="39">
        <f>'Entering 1'!K172</f>
        <v>0</v>
      </c>
      <c r="K49" s="39">
        <f>'Entering 1'!L172</f>
        <v>0</v>
      </c>
      <c r="L49" s="39">
        <f>'Entering 1'!M172</f>
        <v>0</v>
      </c>
      <c r="M49" s="39">
        <f>'Entering 1'!N172</f>
        <v>0</v>
      </c>
      <c r="N49" s="39">
        <f>'Entering 1'!O172</f>
        <v>3</v>
      </c>
      <c r="O49" s="39">
        <f>'Entering 1'!P172</f>
        <v>0</v>
      </c>
      <c r="P49" s="39">
        <f>'Entering 1'!Q172</f>
        <v>0</v>
      </c>
      <c r="Q49" s="39">
        <f>'Entering 1'!R172</f>
        <v>0</v>
      </c>
      <c r="R49" s="124">
        <f>'Entering 1'!S172</f>
        <v>1</v>
      </c>
      <c r="S49" s="39"/>
      <c r="T49" s="39"/>
      <c r="U49" s="39"/>
      <c r="V49" s="39"/>
      <c r="W49" s="39"/>
      <c r="X49" s="39"/>
      <c r="Y49" s="39"/>
      <c r="Z49" s="39"/>
    </row>
    <row r="50" spans="1:26" ht="12" customHeight="1">
      <c r="A50" s="297"/>
      <c r="B50" s="123" t="str">
        <f>'Entering 1'!C173</f>
        <v>Electric Skateboard</v>
      </c>
      <c r="C50" s="123">
        <f>'Entering 1'!D173</f>
        <v>0</v>
      </c>
      <c r="D50" s="39">
        <f>'Entering 1'!E173</f>
        <v>0</v>
      </c>
      <c r="E50" s="39">
        <f>'Entering 1'!F173</f>
        <v>0</v>
      </c>
      <c r="F50" s="39">
        <f>'Entering 1'!G173</f>
        <v>0</v>
      </c>
      <c r="G50" s="39">
        <f>'Entering 1'!H173</f>
        <v>0</v>
      </c>
      <c r="H50" s="39">
        <f>'Entering 1'!I173</f>
        <v>0</v>
      </c>
      <c r="I50" s="39">
        <f>'Entering 1'!J173</f>
        <v>0</v>
      </c>
      <c r="J50" s="39">
        <f>'Entering 1'!K173</f>
        <v>0</v>
      </c>
      <c r="K50" s="39">
        <f>'Entering 1'!L173</f>
        <v>0</v>
      </c>
      <c r="L50" s="39">
        <f>'Entering 1'!M173</f>
        <v>0</v>
      </c>
      <c r="M50" s="39">
        <f>'Entering 1'!N173</f>
        <v>0</v>
      </c>
      <c r="N50" s="39">
        <f>'Entering 1'!O173</f>
        <v>2</v>
      </c>
      <c r="O50" s="39">
        <f>'Entering 1'!P173</f>
        <v>0</v>
      </c>
      <c r="P50" s="39">
        <f>'Entering 1'!Q173</f>
        <v>0</v>
      </c>
      <c r="Q50" s="39">
        <f>'Entering 1'!R173</f>
        <v>0</v>
      </c>
      <c r="R50" s="124">
        <f>'Entering 1'!S173</f>
        <v>0</v>
      </c>
      <c r="S50" s="39"/>
      <c r="T50" s="39"/>
      <c r="U50" s="39"/>
      <c r="V50" s="39"/>
      <c r="W50" s="39"/>
      <c r="X50" s="39"/>
      <c r="Y50" s="39"/>
      <c r="Z50" s="39"/>
    </row>
    <row r="51" spans="1:26" ht="12" customHeight="1">
      <c r="A51" s="17"/>
      <c r="B51" s="46" t="s">
        <v>218</v>
      </c>
      <c r="C51" s="125">
        <f t="shared" ref="C51:R51" si="4">SUM(C43,C46:C50)</f>
        <v>0</v>
      </c>
      <c r="D51" s="126">
        <f t="shared" si="4"/>
        <v>2</v>
      </c>
      <c r="E51" s="126">
        <f t="shared" si="4"/>
        <v>2</v>
      </c>
      <c r="F51" s="126">
        <f t="shared" si="4"/>
        <v>1</v>
      </c>
      <c r="G51" s="126">
        <f t="shared" si="4"/>
        <v>1</v>
      </c>
      <c r="H51" s="126">
        <f t="shared" si="4"/>
        <v>0</v>
      </c>
      <c r="I51" s="126">
        <f t="shared" si="4"/>
        <v>0</v>
      </c>
      <c r="J51" s="126">
        <f t="shared" si="4"/>
        <v>4</v>
      </c>
      <c r="K51" s="126">
        <f t="shared" si="4"/>
        <v>0</v>
      </c>
      <c r="L51" s="126">
        <f t="shared" si="4"/>
        <v>3</v>
      </c>
      <c r="M51" s="126">
        <f t="shared" si="4"/>
        <v>1</v>
      </c>
      <c r="N51" s="126">
        <f t="shared" si="4"/>
        <v>7</v>
      </c>
      <c r="O51" s="126">
        <f t="shared" si="4"/>
        <v>0</v>
      </c>
      <c r="P51" s="126">
        <f t="shared" si="4"/>
        <v>2</v>
      </c>
      <c r="Q51" s="126">
        <f t="shared" si="4"/>
        <v>0</v>
      </c>
      <c r="R51" s="128">
        <f t="shared" si="4"/>
        <v>2</v>
      </c>
      <c r="S51" s="39"/>
      <c r="T51" s="39"/>
      <c r="U51" s="39"/>
      <c r="V51" s="39"/>
      <c r="W51" s="39"/>
      <c r="X51" s="39"/>
      <c r="Y51" s="39"/>
      <c r="Z51" s="39"/>
    </row>
    <row r="52" spans="1:26" ht="12" customHeight="1">
      <c r="A52" s="115" t="s">
        <v>196</v>
      </c>
      <c r="B52" s="116" t="s">
        <v>191</v>
      </c>
      <c r="C52" s="117">
        <f>'Entering 1'!D208</f>
        <v>1</v>
      </c>
      <c r="D52" s="117">
        <f>'Entering 1'!E208</f>
        <v>3</v>
      </c>
      <c r="E52" s="117">
        <f>'Entering 1'!F208</f>
        <v>0</v>
      </c>
      <c r="F52" s="117">
        <f>'Entering 1'!G208</f>
        <v>2</v>
      </c>
      <c r="G52" s="117">
        <f>'Entering 1'!H208</f>
        <v>3</v>
      </c>
      <c r="H52" s="117">
        <f>'Entering 1'!I208</f>
        <v>1</v>
      </c>
      <c r="I52" s="117">
        <f>'Entering 1'!J208</f>
        <v>2</v>
      </c>
      <c r="J52" s="117">
        <f>'Entering 1'!K208</f>
        <v>3</v>
      </c>
      <c r="K52" s="117">
        <f>'Entering 1'!L208</f>
        <v>0</v>
      </c>
      <c r="L52" s="117">
        <f>'Entering 1'!M208</f>
        <v>0</v>
      </c>
      <c r="M52" s="117">
        <f>'Entering 1'!N208</f>
        <v>2</v>
      </c>
      <c r="N52" s="117">
        <f>'Entering 1'!O208</f>
        <v>20</v>
      </c>
      <c r="O52" s="117">
        <f>'Entering 1'!P208</f>
        <v>3</v>
      </c>
      <c r="P52" s="117">
        <f>'Entering 1'!Q208</f>
        <v>7</v>
      </c>
      <c r="Q52" s="117">
        <f>'Entering 1'!R208</f>
        <v>2</v>
      </c>
      <c r="R52" s="119">
        <f>'Entering 1'!S208</f>
        <v>0</v>
      </c>
      <c r="S52" s="39"/>
      <c r="T52" s="39"/>
      <c r="U52" s="39"/>
      <c r="V52" s="39"/>
      <c r="W52" s="39"/>
      <c r="X52" s="39"/>
      <c r="Y52" s="39"/>
      <c r="Z52" s="39"/>
    </row>
    <row r="53" spans="1:26" ht="12" customHeight="1">
      <c r="A53" s="297"/>
      <c r="B53" s="28" t="s">
        <v>216</v>
      </c>
      <c r="C53" s="120">
        <f>'Entering 1'!D214</f>
        <v>0</v>
      </c>
      <c r="D53" s="121">
        <f>'Entering 1'!E214</f>
        <v>1</v>
      </c>
      <c r="E53" s="121">
        <f>'Entering 1'!F214</f>
        <v>0</v>
      </c>
      <c r="F53" s="121">
        <f>'Entering 1'!G214</f>
        <v>0</v>
      </c>
      <c r="G53" s="121">
        <f>'Entering 1'!H214</f>
        <v>0</v>
      </c>
      <c r="H53" s="121">
        <f>'Entering 1'!I214</f>
        <v>0</v>
      </c>
      <c r="I53" s="121">
        <f>'Entering 1'!J214</f>
        <v>0</v>
      </c>
      <c r="J53" s="121">
        <f>'Entering 1'!K214</f>
        <v>0</v>
      </c>
      <c r="K53" s="121">
        <f>'Entering 1'!L214</f>
        <v>0</v>
      </c>
      <c r="L53" s="121">
        <f>'Entering 1'!M214</f>
        <v>0</v>
      </c>
      <c r="M53" s="121">
        <f>'Entering 1'!N214</f>
        <v>0</v>
      </c>
      <c r="N53" s="121">
        <f>'Entering 1'!O214</f>
        <v>0</v>
      </c>
      <c r="O53" s="121">
        <f>'Entering 1'!P214</f>
        <v>0</v>
      </c>
      <c r="P53" s="121">
        <f>'Entering 1'!Q214</f>
        <v>0</v>
      </c>
      <c r="Q53" s="121">
        <f>'Entering 1'!R214</f>
        <v>0</v>
      </c>
      <c r="R53" s="122">
        <f>'Entering 1'!S214</f>
        <v>0</v>
      </c>
      <c r="S53" s="39"/>
      <c r="T53" s="39"/>
      <c r="U53" s="39"/>
      <c r="V53" s="39"/>
      <c r="W53" s="39"/>
      <c r="X53" s="39"/>
      <c r="Y53" s="39"/>
      <c r="Z53" s="39"/>
    </row>
    <row r="54" spans="1:26" ht="12" customHeight="1">
      <c r="A54" s="297"/>
      <c r="B54" s="28" t="s">
        <v>217</v>
      </c>
      <c r="C54" s="120">
        <f>'Entering 1'!D215</f>
        <v>0</v>
      </c>
      <c r="D54" s="121">
        <f>'Entering 1'!E215</f>
        <v>0</v>
      </c>
      <c r="E54" s="121">
        <f>'Entering 1'!F215</f>
        <v>0</v>
      </c>
      <c r="F54" s="121">
        <f>'Entering 1'!G215</f>
        <v>0</v>
      </c>
      <c r="G54" s="121">
        <f>'Entering 1'!H215</f>
        <v>0</v>
      </c>
      <c r="H54" s="121">
        <f>'Entering 1'!I215</f>
        <v>0</v>
      </c>
      <c r="I54" s="121">
        <f>'Entering 1'!J215</f>
        <v>0</v>
      </c>
      <c r="J54" s="121">
        <f>'Entering 1'!K215</f>
        <v>0</v>
      </c>
      <c r="K54" s="121">
        <f>'Entering 1'!L215</f>
        <v>0</v>
      </c>
      <c r="L54" s="121">
        <f>'Entering 1'!M215</f>
        <v>0</v>
      </c>
      <c r="M54" s="121">
        <f>'Entering 1'!N215</f>
        <v>0</v>
      </c>
      <c r="N54" s="121">
        <f>'Entering 1'!O215</f>
        <v>0</v>
      </c>
      <c r="O54" s="121">
        <f>'Entering 1'!P215</f>
        <v>0</v>
      </c>
      <c r="P54" s="121">
        <f>'Entering 1'!Q215</f>
        <v>0</v>
      </c>
      <c r="Q54" s="121">
        <f>'Entering 1'!R215</f>
        <v>0</v>
      </c>
      <c r="R54" s="122">
        <f>'Entering 1'!S215</f>
        <v>0</v>
      </c>
      <c r="S54" s="39"/>
      <c r="T54" s="39"/>
      <c r="U54" s="39"/>
      <c r="V54" s="39"/>
      <c r="W54" s="39"/>
      <c r="X54" s="39"/>
      <c r="Y54" s="39"/>
      <c r="Z54" s="39"/>
    </row>
    <row r="55" spans="1:26" ht="12" customHeight="1">
      <c r="A55" s="297"/>
      <c r="B55" s="123" t="str">
        <f>'Entering 1'!C209</f>
        <v>SPIN Scooters</v>
      </c>
      <c r="C55" s="123">
        <f>'Entering 1'!D209</f>
        <v>0</v>
      </c>
      <c r="D55" s="39">
        <f>'Entering 1'!E209</f>
        <v>0</v>
      </c>
      <c r="E55" s="39">
        <f>'Entering 1'!F209</f>
        <v>0</v>
      </c>
      <c r="F55" s="39">
        <f>'Entering 1'!G209</f>
        <v>0</v>
      </c>
      <c r="G55" s="39">
        <f>'Entering 1'!H209</f>
        <v>0</v>
      </c>
      <c r="H55" s="39">
        <f>'Entering 1'!I209</f>
        <v>0</v>
      </c>
      <c r="I55" s="39">
        <f>'Entering 1'!J209</f>
        <v>0</v>
      </c>
      <c r="J55" s="39">
        <f>'Entering 1'!K209</f>
        <v>0</v>
      </c>
      <c r="K55" s="39">
        <f>'Entering 1'!L209</f>
        <v>0</v>
      </c>
      <c r="L55" s="39">
        <f>'Entering 1'!M209</f>
        <v>0</v>
      </c>
      <c r="M55" s="39">
        <f>'Entering 1'!N209</f>
        <v>0</v>
      </c>
      <c r="N55" s="39">
        <f>'Entering 1'!O209</f>
        <v>0</v>
      </c>
      <c r="O55" s="39">
        <f>'Entering 1'!P209</f>
        <v>0</v>
      </c>
      <c r="P55" s="39">
        <f>'Entering 1'!Q209</f>
        <v>0</v>
      </c>
      <c r="Q55" s="39">
        <f>'Entering 1'!R209</f>
        <v>0</v>
      </c>
      <c r="R55" s="124">
        <f>'Entering 1'!S209</f>
        <v>0</v>
      </c>
      <c r="S55" s="39"/>
      <c r="T55" s="39"/>
      <c r="U55" s="39"/>
      <c r="V55" s="39"/>
      <c r="W55" s="39"/>
      <c r="X55" s="39"/>
      <c r="Y55" s="39"/>
      <c r="Z55" s="39"/>
    </row>
    <row r="56" spans="1:26" ht="12" customHeight="1">
      <c r="A56" s="297"/>
      <c r="B56" s="123" t="str">
        <f>'Entering 1'!C210</f>
        <v>Other Electric Scooter</v>
      </c>
      <c r="C56" s="123">
        <f>'Entering 1'!D210</f>
        <v>0</v>
      </c>
      <c r="D56" s="39">
        <f>'Entering 1'!E210</f>
        <v>0</v>
      </c>
      <c r="E56" s="39">
        <f>'Entering 1'!F210</f>
        <v>0</v>
      </c>
      <c r="F56" s="39">
        <f>'Entering 1'!G210</f>
        <v>0</v>
      </c>
      <c r="G56" s="39">
        <f>'Entering 1'!H210</f>
        <v>0</v>
      </c>
      <c r="H56" s="39">
        <f>'Entering 1'!I210</f>
        <v>0</v>
      </c>
      <c r="I56" s="39">
        <f>'Entering 1'!J210</f>
        <v>0</v>
      </c>
      <c r="J56" s="39">
        <f>'Entering 1'!K210</f>
        <v>0</v>
      </c>
      <c r="K56" s="39">
        <f>'Entering 1'!L210</f>
        <v>0</v>
      </c>
      <c r="L56" s="39">
        <f>'Entering 1'!M210</f>
        <v>0</v>
      </c>
      <c r="M56" s="39">
        <f>'Entering 1'!N210</f>
        <v>0</v>
      </c>
      <c r="N56" s="39">
        <f>'Entering 1'!O210</f>
        <v>0</v>
      </c>
      <c r="O56" s="39">
        <f>'Entering 1'!P210</f>
        <v>0</v>
      </c>
      <c r="P56" s="39">
        <f>'Entering 1'!Q210</f>
        <v>0</v>
      </c>
      <c r="Q56" s="39">
        <f>'Entering 1'!R210</f>
        <v>0</v>
      </c>
      <c r="R56" s="124">
        <f>'Entering 1'!S210</f>
        <v>0</v>
      </c>
      <c r="S56" s="39"/>
      <c r="T56" s="39"/>
      <c r="U56" s="39"/>
      <c r="V56" s="39"/>
      <c r="W56" s="39"/>
      <c r="X56" s="39"/>
      <c r="Y56" s="39"/>
      <c r="Z56" s="39"/>
    </row>
    <row r="57" spans="1:26" ht="12" customHeight="1">
      <c r="A57" s="297"/>
      <c r="B57" s="123" t="str">
        <f>'Entering 1'!C211</f>
        <v>Non-electric scooter</v>
      </c>
      <c r="C57" s="123">
        <f>'Entering 1'!D211</f>
        <v>0</v>
      </c>
      <c r="D57" s="39">
        <f>'Entering 1'!E211</f>
        <v>0</v>
      </c>
      <c r="E57" s="39">
        <f>'Entering 1'!F211</f>
        <v>0</v>
      </c>
      <c r="F57" s="39">
        <f>'Entering 1'!G211</f>
        <v>0</v>
      </c>
      <c r="G57" s="39">
        <f>'Entering 1'!H211</f>
        <v>0</v>
      </c>
      <c r="H57" s="39">
        <f>'Entering 1'!I211</f>
        <v>0</v>
      </c>
      <c r="I57" s="39">
        <f>'Entering 1'!J211</f>
        <v>0</v>
      </c>
      <c r="J57" s="39">
        <f>'Entering 1'!K211</f>
        <v>0</v>
      </c>
      <c r="K57" s="39">
        <f>'Entering 1'!L211</f>
        <v>0</v>
      </c>
      <c r="L57" s="39">
        <f>'Entering 1'!M211</f>
        <v>0</v>
      </c>
      <c r="M57" s="39">
        <f>'Entering 1'!N211</f>
        <v>0</v>
      </c>
      <c r="N57" s="39">
        <f>'Entering 1'!O211</f>
        <v>0</v>
      </c>
      <c r="O57" s="39">
        <f>'Entering 1'!P211</f>
        <v>0</v>
      </c>
      <c r="P57" s="39">
        <f>'Entering 1'!Q211</f>
        <v>0</v>
      </c>
      <c r="Q57" s="39">
        <f>'Entering 1'!R211</f>
        <v>0</v>
      </c>
      <c r="R57" s="124">
        <f>'Entering 1'!S211</f>
        <v>0</v>
      </c>
      <c r="S57" s="39"/>
      <c r="T57" s="39"/>
      <c r="U57" s="39"/>
      <c r="V57" s="39"/>
      <c r="W57" s="39"/>
      <c r="X57" s="39"/>
      <c r="Y57" s="39"/>
      <c r="Z57" s="39"/>
    </row>
    <row r="58" spans="1:26" ht="12" customHeight="1">
      <c r="A58" s="297"/>
      <c r="B58" s="123" t="str">
        <f>'Entering 1'!C212</f>
        <v>Skateboard</v>
      </c>
      <c r="C58" s="123">
        <f>'Entering 1'!D212</f>
        <v>0</v>
      </c>
      <c r="D58" s="39">
        <f>'Entering 1'!E212</f>
        <v>0</v>
      </c>
      <c r="E58" s="39">
        <f>'Entering 1'!F212</f>
        <v>0</v>
      </c>
      <c r="F58" s="39">
        <f>'Entering 1'!G212</f>
        <v>0</v>
      </c>
      <c r="G58" s="39">
        <f>'Entering 1'!H212</f>
        <v>0</v>
      </c>
      <c r="H58" s="39">
        <f>'Entering 1'!I212</f>
        <v>0</v>
      </c>
      <c r="I58" s="39">
        <f>'Entering 1'!J212</f>
        <v>0</v>
      </c>
      <c r="J58" s="39">
        <f>'Entering 1'!K212</f>
        <v>0</v>
      </c>
      <c r="K58" s="39">
        <f>'Entering 1'!L212</f>
        <v>0</v>
      </c>
      <c r="L58" s="39">
        <f>'Entering 1'!M212</f>
        <v>1</v>
      </c>
      <c r="M58" s="39">
        <f>'Entering 1'!N212</f>
        <v>0</v>
      </c>
      <c r="N58" s="39">
        <f>'Entering 1'!O212</f>
        <v>0</v>
      </c>
      <c r="O58" s="39">
        <f>'Entering 1'!P212</f>
        <v>0</v>
      </c>
      <c r="P58" s="39">
        <f>'Entering 1'!Q212</f>
        <v>0</v>
      </c>
      <c r="Q58" s="39">
        <f>'Entering 1'!R212</f>
        <v>0</v>
      </c>
      <c r="R58" s="124">
        <f>'Entering 1'!S212</f>
        <v>0</v>
      </c>
      <c r="S58" s="39"/>
      <c r="T58" s="39"/>
      <c r="U58" s="39"/>
      <c r="V58" s="39"/>
      <c r="W58" s="39"/>
      <c r="X58" s="39"/>
      <c r="Y58" s="39"/>
      <c r="Z58" s="39"/>
    </row>
    <row r="59" spans="1:26" ht="12" customHeight="1">
      <c r="A59" s="297"/>
      <c r="B59" s="123" t="str">
        <f>'Entering 1'!C213</f>
        <v>Electric Skateboard</v>
      </c>
      <c r="C59" s="123">
        <f>'Entering 1'!D213</f>
        <v>0</v>
      </c>
      <c r="D59" s="39">
        <f>'Entering 1'!E213</f>
        <v>0</v>
      </c>
      <c r="E59" s="39">
        <f>'Entering 1'!F213</f>
        <v>0</v>
      </c>
      <c r="F59" s="39">
        <f>'Entering 1'!G213</f>
        <v>0</v>
      </c>
      <c r="G59" s="39">
        <f>'Entering 1'!H213</f>
        <v>0</v>
      </c>
      <c r="H59" s="39">
        <f>'Entering 1'!I213</f>
        <v>0</v>
      </c>
      <c r="I59" s="39">
        <f>'Entering 1'!J213</f>
        <v>0</v>
      </c>
      <c r="J59" s="39">
        <f>'Entering 1'!K213</f>
        <v>0</v>
      </c>
      <c r="K59" s="39">
        <f>'Entering 1'!L213</f>
        <v>0</v>
      </c>
      <c r="L59" s="39">
        <f>'Entering 1'!M213</f>
        <v>0</v>
      </c>
      <c r="M59" s="39">
        <f>'Entering 1'!N213</f>
        <v>0</v>
      </c>
      <c r="N59" s="39">
        <f>'Entering 1'!O213</f>
        <v>0</v>
      </c>
      <c r="O59" s="39">
        <f>'Entering 1'!P213</f>
        <v>0</v>
      </c>
      <c r="P59" s="39">
        <f>'Entering 1'!Q213</f>
        <v>0</v>
      </c>
      <c r="Q59" s="39">
        <f>'Entering 1'!R213</f>
        <v>0</v>
      </c>
      <c r="R59" s="124">
        <f>'Entering 1'!S213</f>
        <v>0</v>
      </c>
      <c r="S59" s="39"/>
      <c r="T59" s="39"/>
      <c r="U59" s="39"/>
      <c r="V59" s="39"/>
      <c r="W59" s="39"/>
      <c r="X59" s="39"/>
      <c r="Y59" s="39"/>
      <c r="Z59" s="39"/>
    </row>
    <row r="60" spans="1:26" ht="12" customHeight="1">
      <c r="A60" s="17"/>
      <c r="B60" s="46" t="s">
        <v>218</v>
      </c>
      <c r="C60" s="125">
        <f t="shared" ref="C60:R60" si="5">SUM(C52,C55:C59)</f>
        <v>1</v>
      </c>
      <c r="D60" s="126">
        <f t="shared" si="5"/>
        <v>3</v>
      </c>
      <c r="E60" s="126">
        <f t="shared" si="5"/>
        <v>0</v>
      </c>
      <c r="F60" s="126">
        <f t="shared" si="5"/>
        <v>2</v>
      </c>
      <c r="G60" s="126">
        <f t="shared" si="5"/>
        <v>3</v>
      </c>
      <c r="H60" s="126">
        <f t="shared" si="5"/>
        <v>1</v>
      </c>
      <c r="I60" s="126">
        <f t="shared" si="5"/>
        <v>2</v>
      </c>
      <c r="J60" s="126">
        <f t="shared" si="5"/>
        <v>3</v>
      </c>
      <c r="K60" s="126">
        <f t="shared" si="5"/>
        <v>0</v>
      </c>
      <c r="L60" s="126">
        <f t="shared" si="5"/>
        <v>1</v>
      </c>
      <c r="M60" s="126">
        <f t="shared" si="5"/>
        <v>2</v>
      </c>
      <c r="N60" s="126">
        <f t="shared" si="5"/>
        <v>20</v>
      </c>
      <c r="O60" s="126">
        <f t="shared" si="5"/>
        <v>3</v>
      </c>
      <c r="P60" s="126">
        <f t="shared" si="5"/>
        <v>7</v>
      </c>
      <c r="Q60" s="126">
        <f t="shared" si="5"/>
        <v>2</v>
      </c>
      <c r="R60" s="128">
        <f t="shared" si="5"/>
        <v>0</v>
      </c>
      <c r="S60" s="39"/>
      <c r="T60" s="39"/>
      <c r="U60" s="39"/>
      <c r="V60" s="39"/>
      <c r="W60" s="39"/>
      <c r="X60" s="39"/>
      <c r="Y60" s="39"/>
      <c r="Z60" s="39"/>
    </row>
    <row r="61" spans="1:26" ht="12" customHeight="1">
      <c r="A61" s="115" t="s">
        <v>197</v>
      </c>
      <c r="B61" s="116" t="s">
        <v>191</v>
      </c>
      <c r="C61" s="117">
        <f>'Entering 1'!D248</f>
        <v>8</v>
      </c>
      <c r="D61" s="117">
        <f>'Entering 1'!E248</f>
        <v>8</v>
      </c>
      <c r="E61" s="117">
        <f>'Entering 1'!F248</f>
        <v>13</v>
      </c>
      <c r="F61" s="117">
        <f>'Entering 1'!G248</f>
        <v>11</v>
      </c>
      <c r="G61" s="117">
        <f>'Entering 1'!H248</f>
        <v>7</v>
      </c>
      <c r="H61" s="117">
        <f>'Entering 1'!I248</f>
        <v>5</v>
      </c>
      <c r="I61" s="117">
        <f>'Entering 1'!J248</f>
        <v>4</v>
      </c>
      <c r="J61" s="117">
        <f>'Entering 1'!K248</f>
        <v>7</v>
      </c>
      <c r="K61" s="117">
        <f>'Entering 1'!L248</f>
        <v>12</v>
      </c>
      <c r="L61" s="117">
        <f>'Entering 1'!M248</f>
        <v>16</v>
      </c>
      <c r="M61" s="117">
        <f>'Entering 1'!N248</f>
        <v>32</v>
      </c>
      <c r="N61" s="117">
        <f>'Entering 1'!O248</f>
        <v>14</v>
      </c>
      <c r="O61" s="117">
        <f>'Entering 1'!P248</f>
        <v>4</v>
      </c>
      <c r="P61" s="117">
        <f>'Entering 1'!Q248</f>
        <v>2</v>
      </c>
      <c r="Q61" s="117">
        <f>'Entering 1'!R248</f>
        <v>1</v>
      </c>
      <c r="R61" s="119">
        <f>'Entering 1'!S248</f>
        <v>0</v>
      </c>
      <c r="S61" s="39"/>
      <c r="T61" s="39"/>
      <c r="U61" s="39"/>
      <c r="V61" s="39"/>
      <c r="W61" s="39"/>
      <c r="X61" s="39"/>
      <c r="Y61" s="39"/>
      <c r="Z61" s="39"/>
    </row>
    <row r="62" spans="1:26" ht="12" customHeight="1">
      <c r="A62" s="297"/>
      <c r="B62" s="28" t="s">
        <v>216</v>
      </c>
      <c r="C62" s="120">
        <f>'Entering 1'!D254</f>
        <v>0</v>
      </c>
      <c r="D62" s="121">
        <f>'Entering 1'!E254</f>
        <v>0</v>
      </c>
      <c r="E62" s="121">
        <f>'Entering 1'!F254</f>
        <v>2</v>
      </c>
      <c r="F62" s="121">
        <f>'Entering 1'!G254</f>
        <v>0</v>
      </c>
      <c r="G62" s="121">
        <f>'Entering 1'!H254</f>
        <v>0</v>
      </c>
      <c r="H62" s="121">
        <f>'Entering 1'!I254</f>
        <v>0</v>
      </c>
      <c r="I62" s="121">
        <f>'Entering 1'!J254</f>
        <v>0</v>
      </c>
      <c r="J62" s="121">
        <f>'Entering 1'!K254</f>
        <v>0</v>
      </c>
      <c r="K62" s="121">
        <f>'Entering 1'!L254</f>
        <v>0</v>
      </c>
      <c r="L62" s="121">
        <f>'Entering 1'!M254</f>
        <v>0</v>
      </c>
      <c r="M62" s="121">
        <f>'Entering 1'!N254</f>
        <v>0</v>
      </c>
      <c r="N62" s="121">
        <f>'Entering 1'!O254</f>
        <v>0</v>
      </c>
      <c r="O62" s="121">
        <f>'Entering 1'!P254</f>
        <v>0</v>
      </c>
      <c r="P62" s="121">
        <f>'Entering 1'!Q254</f>
        <v>0</v>
      </c>
      <c r="Q62" s="121">
        <f>'Entering 1'!R254</f>
        <v>0</v>
      </c>
      <c r="R62" s="122">
        <f>'Entering 1'!S254</f>
        <v>0</v>
      </c>
      <c r="S62" s="39"/>
      <c r="T62" s="39"/>
      <c r="U62" s="39"/>
      <c r="V62" s="39"/>
      <c r="W62" s="39"/>
      <c r="X62" s="39"/>
      <c r="Y62" s="39"/>
      <c r="Z62" s="39"/>
    </row>
    <row r="63" spans="1:26" ht="12" customHeight="1">
      <c r="A63" s="297"/>
      <c r="B63" s="28" t="s">
        <v>217</v>
      </c>
      <c r="C63" s="120">
        <f>'Entering 1'!D255</f>
        <v>0</v>
      </c>
      <c r="D63" s="121">
        <f>'Entering 1'!E255</f>
        <v>0</v>
      </c>
      <c r="E63" s="121">
        <f>'Entering 1'!F255</f>
        <v>0</v>
      </c>
      <c r="F63" s="121">
        <f>'Entering 1'!G255</f>
        <v>0</v>
      </c>
      <c r="G63" s="121">
        <f>'Entering 1'!H255</f>
        <v>0</v>
      </c>
      <c r="H63" s="121">
        <f>'Entering 1'!I255</f>
        <v>0</v>
      </c>
      <c r="I63" s="121">
        <f>'Entering 1'!J255</f>
        <v>0</v>
      </c>
      <c r="J63" s="121">
        <f>'Entering 1'!K255</f>
        <v>0</v>
      </c>
      <c r="K63" s="121">
        <f>'Entering 1'!L255</f>
        <v>0</v>
      </c>
      <c r="L63" s="121">
        <f>'Entering 1'!M255</f>
        <v>0</v>
      </c>
      <c r="M63" s="121">
        <f>'Entering 1'!N255</f>
        <v>0</v>
      </c>
      <c r="N63" s="121">
        <f>'Entering 1'!O255</f>
        <v>0</v>
      </c>
      <c r="O63" s="121">
        <f>'Entering 1'!P255</f>
        <v>0</v>
      </c>
      <c r="P63" s="121">
        <f>'Entering 1'!Q255</f>
        <v>0</v>
      </c>
      <c r="Q63" s="121">
        <f>'Entering 1'!R255</f>
        <v>0</v>
      </c>
      <c r="R63" s="122">
        <f>'Entering 1'!S255</f>
        <v>0</v>
      </c>
      <c r="S63" s="39"/>
      <c r="T63" s="39"/>
      <c r="U63" s="39"/>
      <c r="V63" s="39"/>
      <c r="W63" s="39"/>
      <c r="X63" s="39"/>
      <c r="Y63" s="39"/>
      <c r="Z63" s="39"/>
    </row>
    <row r="64" spans="1:26" ht="12" customHeight="1">
      <c r="A64" s="297"/>
      <c r="B64" s="123" t="str">
        <f>'Entering 1'!C249</f>
        <v>SPIN Scooters</v>
      </c>
      <c r="C64" s="123">
        <f>'Entering 1'!D249</f>
        <v>0</v>
      </c>
      <c r="D64" s="39">
        <f>'Entering 1'!E249</f>
        <v>0</v>
      </c>
      <c r="E64" s="39">
        <f>'Entering 1'!F249</f>
        <v>0</v>
      </c>
      <c r="F64" s="39">
        <f>'Entering 1'!G249</f>
        <v>0</v>
      </c>
      <c r="G64" s="39">
        <f>'Entering 1'!H249</f>
        <v>0</v>
      </c>
      <c r="H64" s="39">
        <f>'Entering 1'!I249</f>
        <v>0</v>
      </c>
      <c r="I64" s="39">
        <f>'Entering 1'!J249</f>
        <v>0</v>
      </c>
      <c r="J64" s="39">
        <f>'Entering 1'!K249</f>
        <v>0</v>
      </c>
      <c r="K64" s="39">
        <f>'Entering 1'!L249</f>
        <v>0</v>
      </c>
      <c r="L64" s="39">
        <f>'Entering 1'!M249</f>
        <v>0</v>
      </c>
      <c r="M64" s="39">
        <f>'Entering 1'!N249</f>
        <v>0</v>
      </c>
      <c r="N64" s="39">
        <f>'Entering 1'!O249</f>
        <v>0</v>
      </c>
      <c r="O64" s="39">
        <f>'Entering 1'!P249</f>
        <v>0</v>
      </c>
      <c r="P64" s="39">
        <f>'Entering 1'!Q249</f>
        <v>0</v>
      </c>
      <c r="Q64" s="39">
        <f>'Entering 1'!R249</f>
        <v>0</v>
      </c>
      <c r="R64" s="124">
        <f>'Entering 1'!S249</f>
        <v>0</v>
      </c>
      <c r="S64" s="39"/>
      <c r="T64" s="39"/>
      <c r="U64" s="39"/>
      <c r="V64" s="39"/>
      <c r="W64" s="39"/>
      <c r="X64" s="39"/>
      <c r="Y64" s="39"/>
      <c r="Z64" s="39"/>
    </row>
    <row r="65" spans="1:26" ht="12" customHeight="1">
      <c r="A65" s="297"/>
      <c r="B65" s="123" t="str">
        <f>'Entering 1'!C250</f>
        <v>Other Electric Scooter</v>
      </c>
      <c r="C65" s="123">
        <f>'Entering 1'!D250</f>
        <v>0</v>
      </c>
      <c r="D65" s="39">
        <f>'Entering 1'!E250</f>
        <v>0</v>
      </c>
      <c r="E65" s="39">
        <f>'Entering 1'!F250</f>
        <v>0</v>
      </c>
      <c r="F65" s="39">
        <f>'Entering 1'!G250</f>
        <v>0</v>
      </c>
      <c r="G65" s="39">
        <f>'Entering 1'!H250</f>
        <v>0</v>
      </c>
      <c r="H65" s="39">
        <f>'Entering 1'!I250</f>
        <v>0</v>
      </c>
      <c r="I65" s="39">
        <f>'Entering 1'!J250</f>
        <v>0</v>
      </c>
      <c r="J65" s="39">
        <f>'Entering 1'!K250</f>
        <v>0</v>
      </c>
      <c r="K65" s="39">
        <f>'Entering 1'!L250</f>
        <v>0</v>
      </c>
      <c r="L65" s="39">
        <f>'Entering 1'!M250</f>
        <v>0</v>
      </c>
      <c r="M65" s="39">
        <f>'Entering 1'!N250</f>
        <v>0</v>
      </c>
      <c r="N65" s="39">
        <f>'Entering 1'!O250</f>
        <v>0</v>
      </c>
      <c r="O65" s="39">
        <f>'Entering 1'!P250</f>
        <v>0</v>
      </c>
      <c r="P65" s="39">
        <f>'Entering 1'!Q250</f>
        <v>0</v>
      </c>
      <c r="Q65" s="39">
        <f>'Entering 1'!R250</f>
        <v>0</v>
      </c>
      <c r="R65" s="124">
        <f>'Entering 1'!S250</f>
        <v>0</v>
      </c>
      <c r="S65" s="39"/>
      <c r="T65" s="39"/>
      <c r="U65" s="39"/>
      <c r="V65" s="39"/>
      <c r="W65" s="39"/>
      <c r="X65" s="39"/>
      <c r="Y65" s="39"/>
      <c r="Z65" s="39"/>
    </row>
    <row r="66" spans="1:26" ht="12" customHeight="1">
      <c r="A66" s="297"/>
      <c r="B66" s="123" t="str">
        <f>'Entering 1'!C251</f>
        <v>Non-electric scooter</v>
      </c>
      <c r="C66" s="123">
        <f>'Entering 1'!D251</f>
        <v>0</v>
      </c>
      <c r="D66" s="39">
        <f>'Entering 1'!E251</f>
        <v>0</v>
      </c>
      <c r="E66" s="39">
        <f>'Entering 1'!F251</f>
        <v>0</v>
      </c>
      <c r="F66" s="39">
        <f>'Entering 1'!G251</f>
        <v>0</v>
      </c>
      <c r="G66" s="39">
        <f>'Entering 1'!H251</f>
        <v>0</v>
      </c>
      <c r="H66" s="39">
        <f>'Entering 1'!I251</f>
        <v>0</v>
      </c>
      <c r="I66" s="39">
        <f>'Entering 1'!J251</f>
        <v>0</v>
      </c>
      <c r="J66" s="39">
        <f>'Entering 1'!K251</f>
        <v>0</v>
      </c>
      <c r="K66" s="39">
        <f>'Entering 1'!L251</f>
        <v>0</v>
      </c>
      <c r="L66" s="39">
        <f>'Entering 1'!M251</f>
        <v>0</v>
      </c>
      <c r="M66" s="39">
        <f>'Entering 1'!N251</f>
        <v>0</v>
      </c>
      <c r="N66" s="39">
        <f>'Entering 1'!O251</f>
        <v>0</v>
      </c>
      <c r="O66" s="39">
        <f>'Entering 1'!P251</f>
        <v>0</v>
      </c>
      <c r="P66" s="39">
        <f>'Entering 1'!Q251</f>
        <v>0</v>
      </c>
      <c r="Q66" s="39">
        <f>'Entering 1'!R251</f>
        <v>0</v>
      </c>
      <c r="R66" s="124">
        <f>'Entering 1'!S251</f>
        <v>0</v>
      </c>
      <c r="S66" s="39"/>
      <c r="T66" s="39"/>
      <c r="U66" s="39"/>
      <c r="V66" s="39"/>
      <c r="W66" s="39"/>
      <c r="X66" s="39"/>
      <c r="Y66" s="39"/>
      <c r="Z66" s="39"/>
    </row>
    <row r="67" spans="1:26" ht="12" customHeight="1">
      <c r="A67" s="297"/>
      <c r="B67" s="123" t="str">
        <f>'Entering 1'!C252</f>
        <v>Skateboard</v>
      </c>
      <c r="C67" s="123">
        <f>'Entering 1'!D252</f>
        <v>0</v>
      </c>
      <c r="D67" s="39">
        <f>'Entering 1'!E252</f>
        <v>0</v>
      </c>
      <c r="E67" s="39">
        <f>'Entering 1'!F252</f>
        <v>0</v>
      </c>
      <c r="F67" s="39">
        <f>'Entering 1'!G252</f>
        <v>0</v>
      </c>
      <c r="G67" s="39">
        <f>'Entering 1'!H252</f>
        <v>0</v>
      </c>
      <c r="H67" s="39">
        <f>'Entering 1'!I252</f>
        <v>0</v>
      </c>
      <c r="I67" s="39">
        <f>'Entering 1'!J252</f>
        <v>0</v>
      </c>
      <c r="J67" s="39">
        <f>'Entering 1'!K252</f>
        <v>0</v>
      </c>
      <c r="K67" s="39">
        <f>'Entering 1'!L252</f>
        <v>0</v>
      </c>
      <c r="L67" s="39">
        <f>'Entering 1'!M252</f>
        <v>1</v>
      </c>
      <c r="M67" s="39">
        <f>'Entering 1'!N252</f>
        <v>3</v>
      </c>
      <c r="N67" s="39">
        <f>'Entering 1'!O252</f>
        <v>0</v>
      </c>
      <c r="O67" s="39">
        <f>'Entering 1'!P252</f>
        <v>0</v>
      </c>
      <c r="P67" s="39">
        <f>'Entering 1'!Q252</f>
        <v>0</v>
      </c>
      <c r="Q67" s="39">
        <f>'Entering 1'!R252</f>
        <v>0</v>
      </c>
      <c r="R67" s="124">
        <f>'Entering 1'!S252</f>
        <v>0</v>
      </c>
      <c r="S67" s="39"/>
      <c r="T67" s="39"/>
      <c r="U67" s="39"/>
      <c r="V67" s="39"/>
      <c r="W67" s="39"/>
      <c r="X67" s="39"/>
      <c r="Y67" s="39"/>
      <c r="Z67" s="39"/>
    </row>
    <row r="68" spans="1:26" ht="12" customHeight="1">
      <c r="A68" s="297"/>
      <c r="B68" s="123" t="str">
        <f>'Entering 1'!C253</f>
        <v>Electric Skateboard</v>
      </c>
      <c r="C68" s="123">
        <f>'Entering 1'!D253</f>
        <v>0</v>
      </c>
      <c r="D68" s="39">
        <f>'Entering 1'!E253</f>
        <v>0</v>
      </c>
      <c r="E68" s="39">
        <f>'Entering 1'!F253</f>
        <v>0</v>
      </c>
      <c r="F68" s="39">
        <f>'Entering 1'!G253</f>
        <v>0</v>
      </c>
      <c r="G68" s="39">
        <f>'Entering 1'!H253</f>
        <v>0</v>
      </c>
      <c r="H68" s="39">
        <f>'Entering 1'!I253</f>
        <v>0</v>
      </c>
      <c r="I68" s="39">
        <f>'Entering 1'!J253</f>
        <v>0</v>
      </c>
      <c r="J68" s="39">
        <f>'Entering 1'!K253</f>
        <v>0</v>
      </c>
      <c r="K68" s="39">
        <f>'Entering 1'!L253</f>
        <v>0</v>
      </c>
      <c r="L68" s="39">
        <f>'Entering 1'!M253</f>
        <v>0</v>
      </c>
      <c r="M68" s="39">
        <f>'Entering 1'!N253</f>
        <v>0</v>
      </c>
      <c r="N68" s="39">
        <f>'Entering 1'!O253</f>
        <v>0</v>
      </c>
      <c r="O68" s="39">
        <f>'Entering 1'!P253</f>
        <v>0</v>
      </c>
      <c r="P68" s="39">
        <f>'Entering 1'!Q253</f>
        <v>0</v>
      </c>
      <c r="Q68" s="39">
        <f>'Entering 1'!R253</f>
        <v>0</v>
      </c>
      <c r="R68" s="124">
        <f>'Entering 1'!S253</f>
        <v>0</v>
      </c>
      <c r="S68" s="39"/>
      <c r="T68" s="39"/>
      <c r="U68" s="39"/>
      <c r="V68" s="39"/>
      <c r="W68" s="39"/>
      <c r="X68" s="39"/>
      <c r="Y68" s="39"/>
      <c r="Z68" s="39"/>
    </row>
    <row r="69" spans="1:26" ht="12" customHeight="1">
      <c r="A69" s="17"/>
      <c r="B69" s="46" t="s">
        <v>218</v>
      </c>
      <c r="C69" s="125">
        <f t="shared" ref="C69:R69" si="6">SUM(C61,C64:C68)</f>
        <v>8</v>
      </c>
      <c r="D69" s="126">
        <f t="shared" si="6"/>
        <v>8</v>
      </c>
      <c r="E69" s="126">
        <f t="shared" si="6"/>
        <v>13</v>
      </c>
      <c r="F69" s="126">
        <f t="shared" si="6"/>
        <v>11</v>
      </c>
      <c r="G69" s="126">
        <f t="shared" si="6"/>
        <v>7</v>
      </c>
      <c r="H69" s="126">
        <f t="shared" si="6"/>
        <v>5</v>
      </c>
      <c r="I69" s="126">
        <f t="shared" si="6"/>
        <v>4</v>
      </c>
      <c r="J69" s="126">
        <f t="shared" si="6"/>
        <v>7</v>
      </c>
      <c r="K69" s="126">
        <f t="shared" si="6"/>
        <v>12</v>
      </c>
      <c r="L69" s="126">
        <f t="shared" si="6"/>
        <v>17</v>
      </c>
      <c r="M69" s="126">
        <f t="shared" si="6"/>
        <v>35</v>
      </c>
      <c r="N69" s="126">
        <f t="shared" si="6"/>
        <v>14</v>
      </c>
      <c r="O69" s="126">
        <f t="shared" si="6"/>
        <v>4</v>
      </c>
      <c r="P69" s="126">
        <f t="shared" si="6"/>
        <v>2</v>
      </c>
      <c r="Q69" s="126">
        <f t="shared" si="6"/>
        <v>1</v>
      </c>
      <c r="R69" s="128">
        <f t="shared" si="6"/>
        <v>0</v>
      </c>
      <c r="S69" s="39"/>
      <c r="T69" s="39"/>
      <c r="U69" s="39"/>
      <c r="V69" s="39"/>
      <c r="W69" s="39"/>
      <c r="X69" s="39"/>
      <c r="Y69" s="39"/>
      <c r="Z69" s="39"/>
    </row>
    <row r="70" spans="1:26" ht="12" customHeight="1">
      <c r="A70" s="115" t="s">
        <v>198</v>
      </c>
      <c r="B70" s="116" t="s">
        <v>191</v>
      </c>
      <c r="C70" s="117">
        <f>'Entering 1'!D288</f>
        <v>0</v>
      </c>
      <c r="D70" s="117">
        <f>'Entering 1'!E288</f>
        <v>0</v>
      </c>
      <c r="E70" s="117">
        <f>'Entering 1'!F288</f>
        <v>0</v>
      </c>
      <c r="F70" s="117">
        <f>'Entering 1'!G288</f>
        <v>4</v>
      </c>
      <c r="G70" s="117">
        <f>'Entering 1'!H288</f>
        <v>2</v>
      </c>
      <c r="H70" s="117">
        <f>'Entering 1'!I288</f>
        <v>0</v>
      </c>
      <c r="I70" s="117">
        <f>'Entering 1'!J288</f>
        <v>3</v>
      </c>
      <c r="J70" s="117">
        <f>'Entering 1'!K288</f>
        <v>1</v>
      </c>
      <c r="K70" s="117">
        <f>'Entering 1'!L288</f>
        <v>0</v>
      </c>
      <c r="L70" s="117">
        <f>'Entering 1'!M288</f>
        <v>4</v>
      </c>
      <c r="M70" s="117">
        <f>'Entering 1'!N288</f>
        <v>0</v>
      </c>
      <c r="N70" s="117">
        <f>'Entering 1'!O288</f>
        <v>1</v>
      </c>
      <c r="O70" s="117">
        <f>'Entering 1'!P288</f>
        <v>1</v>
      </c>
      <c r="P70" s="117">
        <f>'Entering 1'!Q288</f>
        <v>0</v>
      </c>
      <c r="Q70" s="117">
        <f>'Entering 1'!R288</f>
        <v>2</v>
      </c>
      <c r="R70" s="119">
        <f>'Entering 1'!S288</f>
        <v>1</v>
      </c>
      <c r="S70" s="39"/>
      <c r="T70" s="39"/>
      <c r="U70" s="39"/>
      <c r="V70" s="39"/>
      <c r="W70" s="39"/>
      <c r="X70" s="39"/>
      <c r="Y70" s="39"/>
      <c r="Z70" s="39"/>
    </row>
    <row r="71" spans="1:26" ht="12" customHeight="1">
      <c r="A71" s="297"/>
      <c r="B71" s="28" t="s">
        <v>216</v>
      </c>
      <c r="C71" s="120">
        <f>'Entering 1'!D294</f>
        <v>0</v>
      </c>
      <c r="D71" s="121">
        <f>'Entering 1'!E294</f>
        <v>0</v>
      </c>
      <c r="E71" s="121">
        <f>'Entering 1'!F294</f>
        <v>1</v>
      </c>
      <c r="F71" s="121">
        <f>'Entering 1'!G294</f>
        <v>2</v>
      </c>
      <c r="G71" s="121">
        <f>'Entering 1'!H294</f>
        <v>5</v>
      </c>
      <c r="H71" s="121">
        <f>'Entering 1'!I294</f>
        <v>5</v>
      </c>
      <c r="I71" s="121">
        <f>'Entering 1'!J294</f>
        <v>2</v>
      </c>
      <c r="J71" s="121">
        <f>'Entering 1'!K294</f>
        <v>4</v>
      </c>
      <c r="K71" s="121">
        <f>'Entering 1'!L294</f>
        <v>2</v>
      </c>
      <c r="L71" s="121">
        <f>'Entering 1'!M294</f>
        <v>1</v>
      </c>
      <c r="M71" s="121">
        <f>'Entering 1'!N294</f>
        <v>2</v>
      </c>
      <c r="N71" s="121">
        <f>'Entering 1'!O294</f>
        <v>2</v>
      </c>
      <c r="O71" s="121">
        <f>'Entering 1'!P294</f>
        <v>2</v>
      </c>
      <c r="P71" s="121">
        <f>'Entering 1'!Q294</f>
        <v>0</v>
      </c>
      <c r="Q71" s="121">
        <f>'Entering 1'!R294</f>
        <v>1</v>
      </c>
      <c r="R71" s="122">
        <f>'Entering 1'!S294</f>
        <v>1</v>
      </c>
      <c r="S71" s="39"/>
      <c r="T71" s="39"/>
      <c r="U71" s="39"/>
      <c r="V71" s="39"/>
      <c r="W71" s="39"/>
      <c r="X71" s="39"/>
      <c r="Y71" s="39"/>
      <c r="Z71" s="39"/>
    </row>
    <row r="72" spans="1:26" ht="12" customHeight="1">
      <c r="A72" s="297"/>
      <c r="B72" s="28" t="s">
        <v>217</v>
      </c>
      <c r="C72" s="120">
        <f>'Entering 1'!D295</f>
        <v>0</v>
      </c>
      <c r="D72" s="121">
        <f>'Entering 1'!E295</f>
        <v>0</v>
      </c>
      <c r="E72" s="121">
        <f>'Entering 1'!F295</f>
        <v>0</v>
      </c>
      <c r="F72" s="121">
        <f>'Entering 1'!G295</f>
        <v>0</v>
      </c>
      <c r="G72" s="121">
        <f>'Entering 1'!H295</f>
        <v>0</v>
      </c>
      <c r="H72" s="121">
        <f>'Entering 1'!I295</f>
        <v>0</v>
      </c>
      <c r="I72" s="121">
        <f>'Entering 1'!J295</f>
        <v>0</v>
      </c>
      <c r="J72" s="121">
        <f>'Entering 1'!K295</f>
        <v>0</v>
      </c>
      <c r="K72" s="121">
        <f>'Entering 1'!L295</f>
        <v>0</v>
      </c>
      <c r="L72" s="121">
        <f>'Entering 1'!M295</f>
        <v>0</v>
      </c>
      <c r="M72" s="121">
        <f>'Entering 1'!N295</f>
        <v>0</v>
      </c>
      <c r="N72" s="121">
        <f>'Entering 1'!O295</f>
        <v>0</v>
      </c>
      <c r="O72" s="121">
        <f>'Entering 1'!P295</f>
        <v>0</v>
      </c>
      <c r="P72" s="121">
        <f>'Entering 1'!Q295</f>
        <v>0</v>
      </c>
      <c r="Q72" s="121">
        <f>'Entering 1'!R295</f>
        <v>0</v>
      </c>
      <c r="R72" s="122">
        <f>'Entering 1'!S295</f>
        <v>0</v>
      </c>
      <c r="S72" s="39"/>
      <c r="T72" s="39"/>
      <c r="U72" s="39"/>
      <c r="V72" s="39"/>
      <c r="W72" s="39"/>
      <c r="X72" s="39"/>
      <c r="Y72" s="39"/>
      <c r="Z72" s="39"/>
    </row>
    <row r="73" spans="1:26" ht="12" customHeight="1">
      <c r="A73" s="297"/>
      <c r="B73" s="123" t="str">
        <f>'Entering 1'!C289</f>
        <v>SPIN Scooters</v>
      </c>
      <c r="C73" s="123">
        <f>'Entering 1'!D289</f>
        <v>0</v>
      </c>
      <c r="D73" s="39">
        <f>'Entering 1'!E289</f>
        <v>0</v>
      </c>
      <c r="E73" s="39">
        <f>'Entering 1'!F289</f>
        <v>0</v>
      </c>
      <c r="F73" s="39">
        <f>'Entering 1'!G289</f>
        <v>0</v>
      </c>
      <c r="G73" s="39">
        <f>'Entering 1'!H289</f>
        <v>0</v>
      </c>
      <c r="H73" s="39">
        <f>'Entering 1'!I289</f>
        <v>0</v>
      </c>
      <c r="I73" s="39">
        <f>'Entering 1'!J289</f>
        <v>0</v>
      </c>
      <c r="J73" s="39">
        <f>'Entering 1'!K289</f>
        <v>0</v>
      </c>
      <c r="K73" s="39">
        <f>'Entering 1'!L289</f>
        <v>0</v>
      </c>
      <c r="L73" s="39">
        <f>'Entering 1'!M289</f>
        <v>0</v>
      </c>
      <c r="M73" s="39">
        <f>'Entering 1'!N289</f>
        <v>0</v>
      </c>
      <c r="N73" s="39">
        <f>'Entering 1'!O289</f>
        <v>0</v>
      </c>
      <c r="O73" s="39">
        <f>'Entering 1'!P289</f>
        <v>0</v>
      </c>
      <c r="P73" s="39">
        <f>'Entering 1'!Q289</f>
        <v>0</v>
      </c>
      <c r="Q73" s="39">
        <f>'Entering 1'!R289</f>
        <v>0</v>
      </c>
      <c r="R73" s="124">
        <f>'Entering 1'!S289</f>
        <v>0</v>
      </c>
      <c r="S73" s="39"/>
      <c r="T73" s="39"/>
      <c r="U73" s="39"/>
      <c r="V73" s="39"/>
      <c r="W73" s="39"/>
      <c r="X73" s="39"/>
      <c r="Y73" s="39"/>
      <c r="Z73" s="39"/>
    </row>
    <row r="74" spans="1:26" ht="12" customHeight="1">
      <c r="A74" s="297"/>
      <c r="B74" s="123" t="str">
        <f>'Entering 1'!C290</f>
        <v>Other Electric Scooter</v>
      </c>
      <c r="C74" s="123">
        <f>'Entering 1'!D290</f>
        <v>0</v>
      </c>
      <c r="D74" s="39">
        <f>'Entering 1'!E290</f>
        <v>0</v>
      </c>
      <c r="E74" s="39">
        <f>'Entering 1'!F290</f>
        <v>1</v>
      </c>
      <c r="F74" s="39">
        <f>'Entering 1'!G290</f>
        <v>0</v>
      </c>
      <c r="G74" s="39">
        <f>'Entering 1'!H290</f>
        <v>0</v>
      </c>
      <c r="H74" s="39">
        <f>'Entering 1'!I290</f>
        <v>0</v>
      </c>
      <c r="I74" s="39">
        <f>'Entering 1'!J290</f>
        <v>0</v>
      </c>
      <c r="J74" s="39">
        <f>'Entering 1'!K290</f>
        <v>0</v>
      </c>
      <c r="K74" s="39">
        <f>'Entering 1'!L290</f>
        <v>1</v>
      </c>
      <c r="L74" s="39">
        <f>'Entering 1'!M290</f>
        <v>0</v>
      </c>
      <c r="M74" s="39">
        <f>'Entering 1'!N290</f>
        <v>0</v>
      </c>
      <c r="N74" s="39">
        <f>'Entering 1'!O290</f>
        <v>0</v>
      </c>
      <c r="O74" s="39">
        <f>'Entering 1'!P290</f>
        <v>0</v>
      </c>
      <c r="P74" s="39">
        <f>'Entering 1'!Q290</f>
        <v>0</v>
      </c>
      <c r="Q74" s="39">
        <f>'Entering 1'!R290</f>
        <v>0</v>
      </c>
      <c r="R74" s="124">
        <f>'Entering 1'!S290</f>
        <v>0</v>
      </c>
      <c r="S74" s="39"/>
      <c r="T74" s="39"/>
      <c r="U74" s="39"/>
      <c r="V74" s="39"/>
      <c r="W74" s="39"/>
      <c r="X74" s="39"/>
      <c r="Y74" s="39"/>
      <c r="Z74" s="39"/>
    </row>
    <row r="75" spans="1:26" ht="12" customHeight="1">
      <c r="A75" s="297"/>
      <c r="B75" s="123" t="str">
        <f>'Entering 1'!C291</f>
        <v>Non-electric scooter</v>
      </c>
      <c r="C75" s="123">
        <f>'Entering 1'!D291</f>
        <v>0</v>
      </c>
      <c r="D75" s="39">
        <f>'Entering 1'!E291</f>
        <v>0</v>
      </c>
      <c r="E75" s="39">
        <f>'Entering 1'!F291</f>
        <v>0</v>
      </c>
      <c r="F75" s="39">
        <f>'Entering 1'!G291</f>
        <v>0</v>
      </c>
      <c r="G75" s="39">
        <f>'Entering 1'!H291</f>
        <v>0</v>
      </c>
      <c r="H75" s="39">
        <f>'Entering 1'!I291</f>
        <v>0</v>
      </c>
      <c r="I75" s="39">
        <f>'Entering 1'!J291</f>
        <v>0</v>
      </c>
      <c r="J75" s="39">
        <f>'Entering 1'!K291</f>
        <v>0</v>
      </c>
      <c r="K75" s="39">
        <f>'Entering 1'!L291</f>
        <v>0</v>
      </c>
      <c r="L75" s="39">
        <f>'Entering 1'!M291</f>
        <v>0</v>
      </c>
      <c r="M75" s="39">
        <f>'Entering 1'!N291</f>
        <v>0</v>
      </c>
      <c r="N75" s="39">
        <f>'Entering 1'!O291</f>
        <v>0</v>
      </c>
      <c r="O75" s="39">
        <f>'Entering 1'!P291</f>
        <v>0</v>
      </c>
      <c r="P75" s="39">
        <f>'Entering 1'!Q291</f>
        <v>0</v>
      </c>
      <c r="Q75" s="39">
        <f>'Entering 1'!R291</f>
        <v>0</v>
      </c>
      <c r="R75" s="124">
        <f>'Entering 1'!S291</f>
        <v>0</v>
      </c>
      <c r="S75" s="39"/>
      <c r="T75" s="39"/>
      <c r="U75" s="39"/>
      <c r="V75" s="39"/>
      <c r="W75" s="39"/>
      <c r="X75" s="39"/>
      <c r="Y75" s="39"/>
      <c r="Z75" s="39"/>
    </row>
    <row r="76" spans="1:26" ht="12" customHeight="1">
      <c r="A76" s="297"/>
      <c r="B76" s="123" t="str">
        <f>'Entering 1'!C292</f>
        <v>Skateboard</v>
      </c>
      <c r="C76" s="123">
        <f>'Entering 1'!D292</f>
        <v>0</v>
      </c>
      <c r="D76" s="39">
        <f>'Entering 1'!E292</f>
        <v>0</v>
      </c>
      <c r="E76" s="39">
        <f>'Entering 1'!F292</f>
        <v>0</v>
      </c>
      <c r="F76" s="39">
        <f>'Entering 1'!G292</f>
        <v>0</v>
      </c>
      <c r="G76" s="39">
        <f>'Entering 1'!H292</f>
        <v>0</v>
      </c>
      <c r="H76" s="39">
        <f>'Entering 1'!I292</f>
        <v>0</v>
      </c>
      <c r="I76" s="39">
        <f>'Entering 1'!J292</f>
        <v>0</v>
      </c>
      <c r="J76" s="39">
        <f>'Entering 1'!K292</f>
        <v>0</v>
      </c>
      <c r="K76" s="39">
        <f>'Entering 1'!L292</f>
        <v>0</v>
      </c>
      <c r="L76" s="39">
        <f>'Entering 1'!M292</f>
        <v>0</v>
      </c>
      <c r="M76" s="39">
        <f>'Entering 1'!N292</f>
        <v>0</v>
      </c>
      <c r="N76" s="39">
        <f>'Entering 1'!O292</f>
        <v>0</v>
      </c>
      <c r="O76" s="39">
        <f>'Entering 1'!P292</f>
        <v>0</v>
      </c>
      <c r="P76" s="39">
        <f>'Entering 1'!Q292</f>
        <v>0</v>
      </c>
      <c r="Q76" s="39">
        <f>'Entering 1'!R292</f>
        <v>0</v>
      </c>
      <c r="R76" s="124">
        <f>'Entering 1'!S292</f>
        <v>0</v>
      </c>
      <c r="S76" s="39"/>
      <c r="T76" s="39"/>
      <c r="U76" s="39"/>
      <c r="V76" s="39"/>
      <c r="W76" s="39"/>
      <c r="X76" s="39"/>
      <c r="Y76" s="39"/>
      <c r="Z76" s="39"/>
    </row>
    <row r="77" spans="1:26" ht="12" customHeight="1">
      <c r="A77" s="297"/>
      <c r="B77" s="123" t="str">
        <f>'Entering 1'!C293</f>
        <v>Electric Skateboard</v>
      </c>
      <c r="C77" s="123">
        <f>'Entering 1'!D293</f>
        <v>0</v>
      </c>
      <c r="D77" s="39">
        <f>'Entering 1'!E293</f>
        <v>0</v>
      </c>
      <c r="E77" s="39">
        <f>'Entering 1'!F293</f>
        <v>0</v>
      </c>
      <c r="F77" s="39">
        <f>'Entering 1'!G293</f>
        <v>0</v>
      </c>
      <c r="G77" s="39">
        <f>'Entering 1'!H293</f>
        <v>0</v>
      </c>
      <c r="H77" s="39">
        <f>'Entering 1'!I293</f>
        <v>0</v>
      </c>
      <c r="I77" s="39">
        <f>'Entering 1'!J293</f>
        <v>0</v>
      </c>
      <c r="J77" s="39">
        <f>'Entering 1'!K293</f>
        <v>0</v>
      </c>
      <c r="K77" s="39">
        <f>'Entering 1'!L293</f>
        <v>0</v>
      </c>
      <c r="L77" s="39">
        <f>'Entering 1'!M293</f>
        <v>0</v>
      </c>
      <c r="M77" s="39">
        <f>'Entering 1'!N293</f>
        <v>0</v>
      </c>
      <c r="N77" s="39">
        <f>'Entering 1'!O293</f>
        <v>0</v>
      </c>
      <c r="O77" s="39">
        <f>'Entering 1'!P293</f>
        <v>0</v>
      </c>
      <c r="P77" s="39">
        <f>'Entering 1'!Q293</f>
        <v>0</v>
      </c>
      <c r="Q77" s="39">
        <f>'Entering 1'!R293</f>
        <v>0</v>
      </c>
      <c r="R77" s="124">
        <f>'Entering 1'!S293</f>
        <v>0</v>
      </c>
      <c r="S77" s="39"/>
      <c r="T77" s="39"/>
      <c r="U77" s="39"/>
      <c r="V77" s="39"/>
      <c r="W77" s="39"/>
      <c r="X77" s="39"/>
      <c r="Y77" s="39"/>
      <c r="Z77" s="39"/>
    </row>
    <row r="78" spans="1:26" ht="12" customHeight="1">
      <c r="A78" s="17"/>
      <c r="B78" s="46" t="s">
        <v>218</v>
      </c>
      <c r="C78" s="125">
        <f t="shared" ref="C78:R78" si="7">SUM(C70,C73:C77)</f>
        <v>0</v>
      </c>
      <c r="D78" s="126">
        <f t="shared" si="7"/>
        <v>0</v>
      </c>
      <c r="E78" s="126">
        <f t="shared" si="7"/>
        <v>1</v>
      </c>
      <c r="F78" s="126">
        <f t="shared" si="7"/>
        <v>4</v>
      </c>
      <c r="G78" s="126">
        <f t="shared" si="7"/>
        <v>2</v>
      </c>
      <c r="H78" s="126">
        <f t="shared" si="7"/>
        <v>0</v>
      </c>
      <c r="I78" s="126">
        <f t="shared" si="7"/>
        <v>3</v>
      </c>
      <c r="J78" s="126">
        <f t="shared" si="7"/>
        <v>1</v>
      </c>
      <c r="K78" s="126">
        <f t="shared" si="7"/>
        <v>1</v>
      </c>
      <c r="L78" s="126">
        <f t="shared" si="7"/>
        <v>4</v>
      </c>
      <c r="M78" s="126">
        <f t="shared" si="7"/>
        <v>0</v>
      </c>
      <c r="N78" s="126">
        <f t="shared" si="7"/>
        <v>1</v>
      </c>
      <c r="O78" s="126">
        <f t="shared" si="7"/>
        <v>1</v>
      </c>
      <c r="P78" s="126">
        <f t="shared" si="7"/>
        <v>0</v>
      </c>
      <c r="Q78" s="126">
        <f t="shared" si="7"/>
        <v>2</v>
      </c>
      <c r="R78" s="128">
        <f t="shared" si="7"/>
        <v>1</v>
      </c>
      <c r="S78" s="39"/>
      <c r="T78" s="39"/>
      <c r="U78" s="39"/>
      <c r="V78" s="39"/>
      <c r="W78" s="39"/>
      <c r="X78" s="39"/>
      <c r="Y78" s="39"/>
      <c r="Z78" s="39"/>
    </row>
    <row r="79" spans="1:26" ht="12" customHeight="1">
      <c r="A79" s="115" t="s">
        <v>96</v>
      </c>
      <c r="B79" s="116" t="s">
        <v>191</v>
      </c>
      <c r="C79" s="117">
        <f>'Entering 1'!D328</f>
        <v>12</v>
      </c>
      <c r="D79" s="117">
        <f>'Entering 1'!E328</f>
        <v>2</v>
      </c>
      <c r="E79" s="117">
        <f>'Entering 1'!F328</f>
        <v>3</v>
      </c>
      <c r="F79" s="117">
        <f>'Entering 1'!G328</f>
        <v>3</v>
      </c>
      <c r="G79" s="117">
        <f>'Entering 1'!H328</f>
        <v>1</v>
      </c>
      <c r="H79" s="117">
        <f>'Entering 1'!I328</f>
        <v>2</v>
      </c>
      <c r="I79" s="117">
        <f>'Entering 1'!J328</f>
        <v>7</v>
      </c>
      <c r="J79" s="117">
        <f>'Entering 1'!K328</f>
        <v>1</v>
      </c>
      <c r="K79" s="117">
        <f>'Entering 1'!L328</f>
        <v>0</v>
      </c>
      <c r="L79" s="117">
        <f>'Entering 1'!M328</f>
        <v>2</v>
      </c>
      <c r="M79" s="117">
        <f>'Entering 1'!N328</f>
        <v>3</v>
      </c>
      <c r="N79" s="117">
        <f>'Entering 1'!O328</f>
        <v>0</v>
      </c>
      <c r="O79" s="117">
        <f>'Entering 1'!P328</f>
        <v>0</v>
      </c>
      <c r="P79" s="117">
        <f>'Entering 1'!Q328</f>
        <v>0</v>
      </c>
      <c r="Q79" s="117">
        <f>'Entering 1'!R328</f>
        <v>0</v>
      </c>
      <c r="R79" s="119">
        <f>'Entering 1'!S328</f>
        <v>0</v>
      </c>
      <c r="S79" s="39"/>
      <c r="T79" s="39"/>
      <c r="U79" s="39"/>
      <c r="V79" s="39"/>
      <c r="W79" s="39"/>
      <c r="X79" s="39"/>
      <c r="Y79" s="39"/>
      <c r="Z79" s="39"/>
    </row>
    <row r="80" spans="1:26" ht="12" customHeight="1">
      <c r="A80" s="297"/>
      <c r="B80" s="28" t="s">
        <v>216</v>
      </c>
      <c r="C80" s="120">
        <f>'Entering 1'!D334</f>
        <v>2</v>
      </c>
      <c r="D80" s="121">
        <f>'Entering 1'!E334</f>
        <v>0</v>
      </c>
      <c r="E80" s="121">
        <f>'Entering 1'!F334</f>
        <v>1</v>
      </c>
      <c r="F80" s="121">
        <f>'Entering 1'!G334</f>
        <v>1</v>
      </c>
      <c r="G80" s="121">
        <f>'Entering 1'!H334</f>
        <v>0</v>
      </c>
      <c r="H80" s="121">
        <f>'Entering 1'!I334</f>
        <v>1</v>
      </c>
      <c r="I80" s="121">
        <f>'Entering 1'!J334</f>
        <v>0</v>
      </c>
      <c r="J80" s="121">
        <f>'Entering 1'!K334</f>
        <v>0</v>
      </c>
      <c r="K80" s="121">
        <f>'Entering 1'!L334</f>
        <v>1</v>
      </c>
      <c r="L80" s="121">
        <f>'Entering 1'!M334</f>
        <v>0</v>
      </c>
      <c r="M80" s="121">
        <f>'Entering 1'!N334</f>
        <v>0</v>
      </c>
      <c r="N80" s="121">
        <f>'Entering 1'!O334</f>
        <v>0</v>
      </c>
      <c r="O80" s="121">
        <f>'Entering 1'!P334</f>
        <v>0</v>
      </c>
      <c r="P80" s="121">
        <f>'Entering 1'!Q334</f>
        <v>0</v>
      </c>
      <c r="Q80" s="121">
        <f>'Entering 1'!R334</f>
        <v>0</v>
      </c>
      <c r="R80" s="122">
        <f>'Entering 1'!S334</f>
        <v>0</v>
      </c>
      <c r="S80" s="39"/>
      <c r="T80" s="39"/>
      <c r="U80" s="39"/>
      <c r="V80" s="39"/>
      <c r="W80" s="39"/>
      <c r="X80" s="39"/>
      <c r="Y80" s="39"/>
      <c r="Z80" s="39"/>
    </row>
    <row r="81" spans="1:26" ht="12" customHeight="1">
      <c r="A81" s="297"/>
      <c r="B81" s="28" t="s">
        <v>217</v>
      </c>
      <c r="C81" s="120">
        <f>'Entering 1'!D335</f>
        <v>0</v>
      </c>
      <c r="D81" s="121">
        <f>'Entering 1'!E335</f>
        <v>0</v>
      </c>
      <c r="E81" s="121">
        <f>'Entering 1'!F335</f>
        <v>0</v>
      </c>
      <c r="F81" s="121">
        <f>'Entering 1'!G335</f>
        <v>0</v>
      </c>
      <c r="G81" s="121">
        <f>'Entering 1'!H335</f>
        <v>0</v>
      </c>
      <c r="H81" s="121">
        <f>'Entering 1'!I335</f>
        <v>0</v>
      </c>
      <c r="I81" s="121">
        <f>'Entering 1'!J335</f>
        <v>0</v>
      </c>
      <c r="J81" s="121">
        <f>'Entering 1'!K335</f>
        <v>0</v>
      </c>
      <c r="K81" s="121">
        <f>'Entering 1'!L335</f>
        <v>0</v>
      </c>
      <c r="L81" s="121">
        <f>'Entering 1'!M335</f>
        <v>0</v>
      </c>
      <c r="M81" s="121">
        <f>'Entering 1'!N335</f>
        <v>0</v>
      </c>
      <c r="N81" s="121">
        <f>'Entering 1'!O335</f>
        <v>0</v>
      </c>
      <c r="O81" s="121">
        <f>'Entering 1'!P335</f>
        <v>0</v>
      </c>
      <c r="P81" s="121">
        <f>'Entering 1'!Q335</f>
        <v>0</v>
      </c>
      <c r="Q81" s="121">
        <f>'Entering 1'!R335</f>
        <v>0</v>
      </c>
      <c r="R81" s="122">
        <f>'Entering 1'!S335</f>
        <v>0</v>
      </c>
      <c r="S81" s="39"/>
      <c r="T81" s="39"/>
      <c r="U81" s="39"/>
      <c r="V81" s="39"/>
      <c r="W81" s="39"/>
      <c r="X81" s="39"/>
      <c r="Y81" s="39"/>
      <c r="Z81" s="39"/>
    </row>
    <row r="82" spans="1:26" ht="12" customHeight="1">
      <c r="A82" s="297"/>
      <c r="B82" s="123" t="str">
        <f>'Entering 1'!C329</f>
        <v>SPIN Scooters</v>
      </c>
      <c r="C82" s="123">
        <f>'Entering 1'!D329</f>
        <v>2</v>
      </c>
      <c r="D82" s="39">
        <f>'Entering 1'!E329</f>
        <v>0</v>
      </c>
      <c r="E82" s="39">
        <f>'Entering 1'!F329</f>
        <v>0</v>
      </c>
      <c r="F82" s="39">
        <f>'Entering 1'!G329</f>
        <v>0</v>
      </c>
      <c r="G82" s="39">
        <f>'Entering 1'!H329</f>
        <v>0</v>
      </c>
      <c r="H82" s="39">
        <f>'Entering 1'!I329</f>
        <v>0</v>
      </c>
      <c r="I82" s="39">
        <f>'Entering 1'!J329</f>
        <v>0</v>
      </c>
      <c r="J82" s="39">
        <f>'Entering 1'!K329</f>
        <v>0</v>
      </c>
      <c r="K82" s="39">
        <f>'Entering 1'!L329</f>
        <v>0</v>
      </c>
      <c r="L82" s="39">
        <f>'Entering 1'!M329</f>
        <v>0</v>
      </c>
      <c r="M82" s="39">
        <f>'Entering 1'!N329</f>
        <v>0</v>
      </c>
      <c r="N82" s="39">
        <f>'Entering 1'!O329</f>
        <v>0</v>
      </c>
      <c r="O82" s="39">
        <f>'Entering 1'!P329</f>
        <v>0</v>
      </c>
      <c r="P82" s="39">
        <f>'Entering 1'!Q329</f>
        <v>0</v>
      </c>
      <c r="Q82" s="39">
        <f>'Entering 1'!R329</f>
        <v>0</v>
      </c>
      <c r="R82" s="124">
        <f>'Entering 1'!S329</f>
        <v>0</v>
      </c>
      <c r="S82" s="39"/>
      <c r="T82" s="39"/>
      <c r="U82" s="39"/>
      <c r="V82" s="39"/>
      <c r="W82" s="39"/>
      <c r="X82" s="39"/>
      <c r="Y82" s="39"/>
      <c r="Z82" s="39"/>
    </row>
    <row r="83" spans="1:26" ht="12" customHeight="1">
      <c r="A83" s="297"/>
      <c r="B83" s="123" t="str">
        <f>'Entering 1'!C330</f>
        <v>Other Electric Scooter</v>
      </c>
      <c r="C83" s="123">
        <f>'Entering 1'!D330</f>
        <v>2</v>
      </c>
      <c r="D83" s="39">
        <f>'Entering 1'!E330</f>
        <v>2</v>
      </c>
      <c r="E83" s="39">
        <f>'Entering 1'!F330</f>
        <v>1</v>
      </c>
      <c r="F83" s="39">
        <f>'Entering 1'!G330</f>
        <v>0</v>
      </c>
      <c r="G83" s="39">
        <f>'Entering 1'!H330</f>
        <v>0</v>
      </c>
      <c r="H83" s="39">
        <f>'Entering 1'!I330</f>
        <v>0</v>
      </c>
      <c r="I83" s="39">
        <f>'Entering 1'!J330</f>
        <v>0</v>
      </c>
      <c r="J83" s="39">
        <f>'Entering 1'!K330</f>
        <v>0</v>
      </c>
      <c r="K83" s="39">
        <f>'Entering 1'!L330</f>
        <v>0</v>
      </c>
      <c r="L83" s="39">
        <f>'Entering 1'!M330</f>
        <v>0</v>
      </c>
      <c r="M83" s="39">
        <f>'Entering 1'!N330</f>
        <v>0</v>
      </c>
      <c r="N83" s="39">
        <f>'Entering 1'!O330</f>
        <v>0</v>
      </c>
      <c r="O83" s="39">
        <f>'Entering 1'!P330</f>
        <v>0</v>
      </c>
      <c r="P83" s="39">
        <f>'Entering 1'!Q330</f>
        <v>0</v>
      </c>
      <c r="Q83" s="39">
        <f>'Entering 1'!R330</f>
        <v>0</v>
      </c>
      <c r="R83" s="124">
        <f>'Entering 1'!S330</f>
        <v>0</v>
      </c>
      <c r="S83" s="39"/>
      <c r="T83" s="39"/>
      <c r="U83" s="39"/>
      <c r="V83" s="39"/>
      <c r="W83" s="39"/>
      <c r="X83" s="39"/>
      <c r="Y83" s="39"/>
      <c r="Z83" s="39"/>
    </row>
    <row r="84" spans="1:26" ht="12" customHeight="1">
      <c r="A84" s="297"/>
      <c r="B84" s="123" t="str">
        <f>'Entering 1'!C331</f>
        <v>Non-electric scooter</v>
      </c>
      <c r="C84" s="123">
        <f>'Entering 1'!D331</f>
        <v>4</v>
      </c>
      <c r="D84" s="39">
        <f>'Entering 1'!E331</f>
        <v>0</v>
      </c>
      <c r="E84" s="39">
        <f>'Entering 1'!F331</f>
        <v>0</v>
      </c>
      <c r="F84" s="39">
        <f>'Entering 1'!G331</f>
        <v>0</v>
      </c>
      <c r="G84" s="39">
        <f>'Entering 1'!H331</f>
        <v>0</v>
      </c>
      <c r="H84" s="39">
        <f>'Entering 1'!I331</f>
        <v>0</v>
      </c>
      <c r="I84" s="39">
        <f>'Entering 1'!J331</f>
        <v>1</v>
      </c>
      <c r="J84" s="39">
        <f>'Entering 1'!K331</f>
        <v>1</v>
      </c>
      <c r="K84" s="39">
        <f>'Entering 1'!L331</f>
        <v>0</v>
      </c>
      <c r="L84" s="39">
        <f>'Entering 1'!M331</f>
        <v>0</v>
      </c>
      <c r="M84" s="39">
        <f>'Entering 1'!N331</f>
        <v>0</v>
      </c>
      <c r="N84" s="39">
        <f>'Entering 1'!O331</f>
        <v>0</v>
      </c>
      <c r="O84" s="39">
        <f>'Entering 1'!P331</f>
        <v>0</v>
      </c>
      <c r="P84" s="39">
        <f>'Entering 1'!Q331</f>
        <v>0</v>
      </c>
      <c r="Q84" s="39">
        <f>'Entering 1'!R331</f>
        <v>0</v>
      </c>
      <c r="R84" s="124">
        <f>'Entering 1'!S331</f>
        <v>0</v>
      </c>
      <c r="S84" s="39"/>
      <c r="T84" s="39"/>
      <c r="U84" s="39"/>
      <c r="V84" s="39"/>
      <c r="W84" s="39"/>
      <c r="X84" s="39"/>
      <c r="Y84" s="39"/>
      <c r="Z84" s="39"/>
    </row>
    <row r="85" spans="1:26" ht="12" customHeight="1">
      <c r="A85" s="297"/>
      <c r="B85" s="123" t="str">
        <f>'Entering 1'!C332</f>
        <v>Skateboard</v>
      </c>
      <c r="C85" s="123">
        <f>'Entering 1'!D332</f>
        <v>0</v>
      </c>
      <c r="D85" s="39">
        <f>'Entering 1'!E332</f>
        <v>0</v>
      </c>
      <c r="E85" s="39">
        <f>'Entering 1'!F332</f>
        <v>0</v>
      </c>
      <c r="F85" s="39">
        <f>'Entering 1'!G332</f>
        <v>0</v>
      </c>
      <c r="G85" s="39">
        <f>'Entering 1'!H332</f>
        <v>0</v>
      </c>
      <c r="H85" s="39">
        <f>'Entering 1'!I332</f>
        <v>0</v>
      </c>
      <c r="I85" s="39">
        <f>'Entering 1'!J332</f>
        <v>0</v>
      </c>
      <c r="J85" s="39">
        <f>'Entering 1'!K332</f>
        <v>0</v>
      </c>
      <c r="K85" s="39">
        <f>'Entering 1'!L332</f>
        <v>0</v>
      </c>
      <c r="L85" s="39">
        <f>'Entering 1'!M332</f>
        <v>0</v>
      </c>
      <c r="M85" s="39">
        <f>'Entering 1'!N332</f>
        <v>0</v>
      </c>
      <c r="N85" s="39">
        <f>'Entering 1'!O332</f>
        <v>0</v>
      </c>
      <c r="O85" s="39">
        <f>'Entering 1'!P332</f>
        <v>0</v>
      </c>
      <c r="P85" s="39">
        <f>'Entering 1'!Q332</f>
        <v>0</v>
      </c>
      <c r="Q85" s="39">
        <f>'Entering 1'!R332</f>
        <v>0</v>
      </c>
      <c r="R85" s="124">
        <f>'Entering 1'!S332</f>
        <v>0</v>
      </c>
      <c r="S85" s="39"/>
      <c r="T85" s="39"/>
      <c r="U85" s="39"/>
      <c r="V85" s="39"/>
      <c r="W85" s="39"/>
      <c r="X85" s="39"/>
      <c r="Y85" s="39"/>
      <c r="Z85" s="39"/>
    </row>
    <row r="86" spans="1:26" ht="12" customHeight="1">
      <c r="A86" s="297"/>
      <c r="B86" s="123" t="str">
        <f>'Entering 1'!C333</f>
        <v>Electric Skateboard</v>
      </c>
      <c r="C86" s="123">
        <f>'Entering 1'!D333</f>
        <v>0</v>
      </c>
      <c r="D86" s="39">
        <f>'Entering 1'!E333</f>
        <v>0</v>
      </c>
      <c r="E86" s="39">
        <f>'Entering 1'!F333</f>
        <v>0</v>
      </c>
      <c r="F86" s="39">
        <f>'Entering 1'!G333</f>
        <v>0</v>
      </c>
      <c r="G86" s="39">
        <f>'Entering 1'!H333</f>
        <v>0</v>
      </c>
      <c r="H86" s="39">
        <f>'Entering 1'!I333</f>
        <v>0</v>
      </c>
      <c r="I86" s="39">
        <f>'Entering 1'!J333</f>
        <v>0</v>
      </c>
      <c r="J86" s="39">
        <f>'Entering 1'!K333</f>
        <v>0</v>
      </c>
      <c r="K86" s="39">
        <f>'Entering 1'!L333</f>
        <v>0</v>
      </c>
      <c r="L86" s="39">
        <f>'Entering 1'!M333</f>
        <v>0</v>
      </c>
      <c r="M86" s="39">
        <f>'Entering 1'!N333</f>
        <v>2</v>
      </c>
      <c r="N86" s="39">
        <f>'Entering 1'!O333</f>
        <v>0</v>
      </c>
      <c r="O86" s="39">
        <f>'Entering 1'!P333</f>
        <v>0</v>
      </c>
      <c r="P86" s="39">
        <f>'Entering 1'!Q333</f>
        <v>0</v>
      </c>
      <c r="Q86" s="39">
        <f>'Entering 1'!R333</f>
        <v>0</v>
      </c>
      <c r="R86" s="124">
        <f>'Entering 1'!S333</f>
        <v>0</v>
      </c>
      <c r="S86" s="39"/>
      <c r="T86" s="39"/>
      <c r="U86" s="39"/>
      <c r="V86" s="39"/>
      <c r="W86" s="39"/>
      <c r="X86" s="39"/>
      <c r="Y86" s="39"/>
      <c r="Z86" s="39"/>
    </row>
    <row r="87" spans="1:26" ht="12" customHeight="1">
      <c r="A87" s="17"/>
      <c r="B87" s="46" t="s">
        <v>218</v>
      </c>
      <c r="C87" s="125">
        <f t="shared" ref="C87:R87" si="8">SUM(C79,C82:C86)</f>
        <v>20</v>
      </c>
      <c r="D87" s="126">
        <f t="shared" si="8"/>
        <v>4</v>
      </c>
      <c r="E87" s="126">
        <f t="shared" si="8"/>
        <v>4</v>
      </c>
      <c r="F87" s="126">
        <f t="shared" si="8"/>
        <v>3</v>
      </c>
      <c r="G87" s="126">
        <f t="shared" si="8"/>
        <v>1</v>
      </c>
      <c r="H87" s="126">
        <f t="shared" si="8"/>
        <v>2</v>
      </c>
      <c r="I87" s="126">
        <f t="shared" si="8"/>
        <v>8</v>
      </c>
      <c r="J87" s="126">
        <f t="shared" si="8"/>
        <v>2</v>
      </c>
      <c r="K87" s="126">
        <f t="shared" si="8"/>
        <v>0</v>
      </c>
      <c r="L87" s="126">
        <f t="shared" si="8"/>
        <v>2</v>
      </c>
      <c r="M87" s="126">
        <f t="shared" si="8"/>
        <v>5</v>
      </c>
      <c r="N87" s="126">
        <f t="shared" si="8"/>
        <v>0</v>
      </c>
      <c r="O87" s="126">
        <f t="shared" si="8"/>
        <v>0</v>
      </c>
      <c r="P87" s="126">
        <f t="shared" si="8"/>
        <v>0</v>
      </c>
      <c r="Q87" s="126">
        <f t="shared" si="8"/>
        <v>0</v>
      </c>
      <c r="R87" s="128">
        <f t="shared" si="8"/>
        <v>0</v>
      </c>
      <c r="S87" s="240"/>
      <c r="T87" s="39"/>
      <c r="U87" s="39"/>
      <c r="V87" s="39"/>
      <c r="W87" s="39"/>
      <c r="X87" s="39"/>
      <c r="Y87" s="39"/>
      <c r="Z87" s="39"/>
    </row>
    <row r="88" spans="1:26" ht="12" customHeight="1">
      <c r="A88" s="115" t="s">
        <v>199</v>
      </c>
      <c r="B88" s="116" t="s">
        <v>191</v>
      </c>
      <c r="C88" s="117">
        <f>'Entering 1'!D369</f>
        <v>0</v>
      </c>
      <c r="D88" s="117">
        <f>'Entering 1'!E369</f>
        <v>6</v>
      </c>
      <c r="E88" s="117">
        <f>'Entering 1'!F369</f>
        <v>9</v>
      </c>
      <c r="F88" s="117">
        <f>'Entering 1'!G369</f>
        <v>7</v>
      </c>
      <c r="G88" s="117">
        <f>'Entering 1'!H369</f>
        <v>6</v>
      </c>
      <c r="H88" s="117">
        <f>'Entering 1'!I369</f>
        <v>2</v>
      </c>
      <c r="I88" s="117">
        <f>'Entering 1'!J369</f>
        <v>9</v>
      </c>
      <c r="J88" s="117">
        <f>'Entering 1'!K369</f>
        <v>8</v>
      </c>
      <c r="K88" s="117">
        <f>'Entering 1'!L369</f>
        <v>7</v>
      </c>
      <c r="L88" s="117">
        <f>'Entering 1'!M369</f>
        <v>2</v>
      </c>
      <c r="M88" s="117">
        <f>'Entering 1'!N369</f>
        <v>2</v>
      </c>
      <c r="N88" s="117">
        <f>'Entering 1'!O369</f>
        <v>4</v>
      </c>
      <c r="O88" s="117">
        <f>'Entering 1'!P369</f>
        <v>0</v>
      </c>
      <c r="P88" s="117">
        <f>'Entering 1'!Q369</f>
        <v>3</v>
      </c>
      <c r="Q88" s="117">
        <f>'Entering 1'!R369</f>
        <v>0</v>
      </c>
      <c r="R88" s="117">
        <f>'Entering 1'!S369</f>
        <v>2</v>
      </c>
      <c r="S88" s="223"/>
      <c r="T88" s="240"/>
      <c r="U88" s="39"/>
      <c r="V88" s="39"/>
      <c r="W88" s="39"/>
      <c r="X88" s="39"/>
      <c r="Y88" s="39"/>
      <c r="Z88" s="39"/>
    </row>
    <row r="89" spans="1:26" ht="12" customHeight="1">
      <c r="A89" s="297"/>
      <c r="B89" s="28" t="s">
        <v>216</v>
      </c>
      <c r="C89" s="120">
        <f>'Entering 1'!D375</f>
        <v>3</v>
      </c>
      <c r="D89" s="121">
        <f>'Entering 1'!E375</f>
        <v>8</v>
      </c>
      <c r="E89" s="121">
        <f>'Entering 1'!F375</f>
        <v>5</v>
      </c>
      <c r="F89" s="121">
        <f>'Entering 1'!G375</f>
        <v>3</v>
      </c>
      <c r="G89" s="121">
        <f>'Entering 1'!H375</f>
        <v>5</v>
      </c>
      <c r="H89" s="121">
        <f>'Entering 1'!I375</f>
        <v>1</v>
      </c>
      <c r="I89" s="121">
        <f>'Entering 1'!J375</f>
        <v>1</v>
      </c>
      <c r="J89" s="121">
        <f>'Entering 1'!K375</f>
        <v>4</v>
      </c>
      <c r="K89" s="121">
        <f>'Entering 1'!L375</f>
        <v>3</v>
      </c>
      <c r="L89" s="121">
        <f>'Entering 1'!M375</f>
        <v>0</v>
      </c>
      <c r="M89" s="121">
        <f>'Entering 1'!N375</f>
        <v>1</v>
      </c>
      <c r="N89" s="121">
        <f>'Entering 1'!O375</f>
        <v>1</v>
      </c>
      <c r="O89" s="121">
        <f>'Entering 1'!P375</f>
        <v>0</v>
      </c>
      <c r="P89" s="121">
        <f>'Entering 1'!Q375</f>
        <v>0</v>
      </c>
      <c r="Q89" s="121">
        <f>'Entering 1'!R375</f>
        <v>0</v>
      </c>
      <c r="R89" s="121">
        <f>'Entering 1'!S375</f>
        <v>0</v>
      </c>
      <c r="S89" s="223"/>
      <c r="T89" s="240"/>
      <c r="U89" s="39"/>
      <c r="V89" s="39"/>
      <c r="W89" s="39"/>
      <c r="X89" s="39"/>
      <c r="Y89" s="39"/>
      <c r="Z89" s="39"/>
    </row>
    <row r="90" spans="1:26" ht="12" customHeight="1">
      <c r="A90" s="297"/>
      <c r="B90" s="28" t="s">
        <v>217</v>
      </c>
      <c r="C90" s="120">
        <f>'Entering 1'!D376</f>
        <v>0</v>
      </c>
      <c r="D90" s="121">
        <f>'Entering 1'!E376</f>
        <v>0</v>
      </c>
      <c r="E90" s="121">
        <f>'Entering 1'!F376</f>
        <v>0</v>
      </c>
      <c r="F90" s="121">
        <f>'Entering 1'!G376</f>
        <v>0</v>
      </c>
      <c r="G90" s="121">
        <f>'Entering 1'!H376</f>
        <v>0</v>
      </c>
      <c r="H90" s="121">
        <f>'Entering 1'!I376</f>
        <v>0</v>
      </c>
      <c r="I90" s="121">
        <f>'Entering 1'!J376</f>
        <v>0</v>
      </c>
      <c r="J90" s="121">
        <f>'Entering 1'!K376</f>
        <v>0</v>
      </c>
      <c r="K90" s="121">
        <f>'Entering 1'!L376</f>
        <v>0</v>
      </c>
      <c r="L90" s="121">
        <f>'Entering 1'!M376</f>
        <v>0</v>
      </c>
      <c r="M90" s="121">
        <f>'Entering 1'!N376</f>
        <v>0</v>
      </c>
      <c r="N90" s="121">
        <f>'Entering 1'!O376</f>
        <v>0</v>
      </c>
      <c r="O90" s="121">
        <f>'Entering 1'!P376</f>
        <v>0</v>
      </c>
      <c r="P90" s="121">
        <f>'Entering 1'!Q376</f>
        <v>0</v>
      </c>
      <c r="Q90" s="121">
        <f>'Entering 1'!R376</f>
        <v>0</v>
      </c>
      <c r="R90" s="121">
        <f>'Entering 1'!S376</f>
        <v>0</v>
      </c>
      <c r="S90" s="223"/>
      <c r="T90" s="240"/>
      <c r="U90" s="39"/>
      <c r="V90" s="39"/>
      <c r="W90" s="39"/>
      <c r="X90" s="39"/>
      <c r="Y90" s="39"/>
      <c r="Z90" s="39"/>
    </row>
    <row r="91" spans="1:26" ht="12" customHeight="1">
      <c r="A91" s="297"/>
      <c r="B91" s="116" t="s">
        <v>220</v>
      </c>
      <c r="C91" s="123">
        <f>'Entering 1'!D370</f>
        <v>0</v>
      </c>
      <c r="D91" s="39">
        <f>'Entering 1'!E370</f>
        <v>0</v>
      </c>
      <c r="E91" s="39">
        <f>'Entering 1'!F370</f>
        <v>0</v>
      </c>
      <c r="F91" s="39">
        <f>'Entering 1'!G370</f>
        <v>0</v>
      </c>
      <c r="G91" s="39">
        <f>'Entering 1'!H370</f>
        <v>0</v>
      </c>
      <c r="H91" s="39">
        <f>'Entering 1'!I370</f>
        <v>0</v>
      </c>
      <c r="I91" s="39">
        <f>'Entering 1'!J370</f>
        <v>0</v>
      </c>
      <c r="J91" s="39">
        <f>'Entering 1'!K370</f>
        <v>0</v>
      </c>
      <c r="K91" s="39">
        <f>'Entering 1'!L370</f>
        <v>0</v>
      </c>
      <c r="L91" s="39">
        <f>'Entering 1'!M370</f>
        <v>0</v>
      </c>
      <c r="M91" s="39">
        <f>'Entering 1'!N370</f>
        <v>0</v>
      </c>
      <c r="N91" s="39">
        <f>'Entering 1'!O370</f>
        <v>0</v>
      </c>
      <c r="O91" s="39">
        <f>'Entering 1'!P370</f>
        <v>0</v>
      </c>
      <c r="P91" s="39">
        <f>'Entering 1'!Q370</f>
        <v>0</v>
      </c>
      <c r="Q91" s="39">
        <f>'Entering 1'!R370</f>
        <v>0</v>
      </c>
      <c r="R91" s="240">
        <f>'Entering 1'!S370</f>
        <v>0</v>
      </c>
      <c r="S91" s="223"/>
      <c r="T91" s="240"/>
      <c r="U91" s="39"/>
      <c r="V91" s="39"/>
      <c r="W91" s="39"/>
      <c r="X91" s="39"/>
      <c r="Y91" s="39"/>
      <c r="Z91" s="39"/>
    </row>
    <row r="92" spans="1:26" ht="12" customHeight="1">
      <c r="A92" s="297"/>
      <c r="B92" s="116" t="s">
        <v>221</v>
      </c>
      <c r="C92" s="123">
        <f>'Entering 1'!D371</f>
        <v>0</v>
      </c>
      <c r="D92" s="39">
        <f>'Entering 1'!E371</f>
        <v>0</v>
      </c>
      <c r="E92" s="39">
        <f>'Entering 1'!F371</f>
        <v>0</v>
      </c>
      <c r="F92" s="39">
        <f>'Entering 1'!G371</f>
        <v>0</v>
      </c>
      <c r="G92" s="39">
        <f>'Entering 1'!H371</f>
        <v>2</v>
      </c>
      <c r="H92" s="39">
        <f>'Entering 1'!I371</f>
        <v>1</v>
      </c>
      <c r="I92" s="39">
        <f>'Entering 1'!J371</f>
        <v>0</v>
      </c>
      <c r="J92" s="39">
        <f>'Entering 1'!K371</f>
        <v>1</v>
      </c>
      <c r="K92" s="39">
        <f>'Entering 1'!L371</f>
        <v>0</v>
      </c>
      <c r="L92" s="39">
        <f>'Entering 1'!M371</f>
        <v>1</v>
      </c>
      <c r="M92" s="39">
        <f>'Entering 1'!N371</f>
        <v>0</v>
      </c>
      <c r="N92" s="39">
        <f>'Entering 1'!O371</f>
        <v>0</v>
      </c>
      <c r="O92" s="39">
        <f>'Entering 1'!P371</f>
        <v>0</v>
      </c>
      <c r="P92" s="39">
        <f>'Entering 1'!Q371</f>
        <v>0</v>
      </c>
      <c r="Q92" s="39">
        <f>'Entering 1'!R371</f>
        <v>0</v>
      </c>
      <c r="R92" s="240">
        <f>'Entering 1'!S371</f>
        <v>0</v>
      </c>
      <c r="S92" s="223"/>
      <c r="T92" s="240"/>
      <c r="U92" s="39"/>
      <c r="V92" s="39"/>
      <c r="W92" s="39"/>
      <c r="X92" s="39"/>
      <c r="Y92" s="39"/>
      <c r="Z92" s="39"/>
    </row>
    <row r="93" spans="1:26" ht="12" customHeight="1">
      <c r="A93" s="297"/>
      <c r="B93" s="116" t="s">
        <v>222</v>
      </c>
      <c r="C93" s="123">
        <f>'Entering 1'!D372</f>
        <v>0</v>
      </c>
      <c r="D93" s="39">
        <f>'Entering 1'!E372</f>
        <v>3</v>
      </c>
      <c r="E93" s="39">
        <f>'Entering 1'!F372</f>
        <v>1</v>
      </c>
      <c r="F93" s="39">
        <f>'Entering 1'!G372</f>
        <v>0</v>
      </c>
      <c r="G93" s="39">
        <f>'Entering 1'!H372</f>
        <v>0</v>
      </c>
      <c r="H93" s="39">
        <f>'Entering 1'!I372</f>
        <v>0</v>
      </c>
      <c r="I93" s="39">
        <f>'Entering 1'!J372</f>
        <v>0</v>
      </c>
      <c r="J93" s="39">
        <f>'Entering 1'!K372</f>
        <v>0</v>
      </c>
      <c r="K93" s="39">
        <f>'Entering 1'!L372</f>
        <v>0</v>
      </c>
      <c r="L93" s="39">
        <f>'Entering 1'!M372</f>
        <v>0</v>
      </c>
      <c r="M93" s="39">
        <f>'Entering 1'!N372</f>
        <v>0</v>
      </c>
      <c r="N93" s="39">
        <f>'Entering 1'!O372</f>
        <v>0</v>
      </c>
      <c r="O93" s="39">
        <f>'Entering 1'!P372</f>
        <v>0</v>
      </c>
      <c r="P93" s="39">
        <f>'Entering 1'!Q372</f>
        <v>0</v>
      </c>
      <c r="Q93" s="39">
        <f>'Entering 1'!R372</f>
        <v>0</v>
      </c>
      <c r="R93" s="240">
        <f>'Entering 1'!S372</f>
        <v>0</v>
      </c>
      <c r="S93" s="223"/>
      <c r="T93" s="240"/>
      <c r="U93" s="39"/>
      <c r="V93" s="39"/>
      <c r="W93" s="39"/>
      <c r="X93" s="39"/>
      <c r="Y93" s="39"/>
      <c r="Z93" s="39"/>
    </row>
    <row r="94" spans="1:26" ht="12" customHeight="1">
      <c r="A94" s="297"/>
      <c r="B94" s="116" t="s">
        <v>223</v>
      </c>
      <c r="C94" s="123">
        <f>'Entering 1'!D373</f>
        <v>0</v>
      </c>
      <c r="D94" s="39">
        <f>'Entering 1'!E373</f>
        <v>0</v>
      </c>
      <c r="E94" s="39">
        <f>'Entering 1'!F373</f>
        <v>0</v>
      </c>
      <c r="F94" s="39">
        <f>'Entering 1'!G373</f>
        <v>0</v>
      </c>
      <c r="G94" s="39">
        <f>'Entering 1'!H373</f>
        <v>0</v>
      </c>
      <c r="H94" s="39">
        <f>'Entering 1'!I373</f>
        <v>1</v>
      </c>
      <c r="I94" s="39">
        <f>'Entering 1'!J373</f>
        <v>0</v>
      </c>
      <c r="J94" s="39">
        <f>'Entering 1'!K373</f>
        <v>0</v>
      </c>
      <c r="K94" s="39">
        <f>'Entering 1'!L373</f>
        <v>0</v>
      </c>
      <c r="L94" s="39">
        <f>'Entering 1'!M373</f>
        <v>0</v>
      </c>
      <c r="M94" s="39">
        <f>'Entering 1'!N373</f>
        <v>0</v>
      </c>
      <c r="N94" s="39">
        <f>'Entering 1'!O373</f>
        <v>0</v>
      </c>
      <c r="O94" s="39">
        <f>'Entering 1'!P373</f>
        <v>0</v>
      </c>
      <c r="P94" s="39">
        <f>'Entering 1'!Q373</f>
        <v>0</v>
      </c>
      <c r="Q94" s="39">
        <f>'Entering 1'!R373</f>
        <v>0</v>
      </c>
      <c r="R94" s="240">
        <f>'Entering 1'!S373</f>
        <v>0</v>
      </c>
      <c r="S94" s="223"/>
      <c r="T94" s="240"/>
      <c r="U94" s="39"/>
      <c r="V94" s="39"/>
      <c r="W94" s="39"/>
      <c r="X94" s="39"/>
      <c r="Y94" s="39"/>
      <c r="Z94" s="39"/>
    </row>
    <row r="95" spans="1:26" ht="12" customHeight="1">
      <c r="A95" s="297"/>
      <c r="B95" s="132" t="s">
        <v>224</v>
      </c>
      <c r="C95" s="123">
        <f>'Entering 1'!D374</f>
        <v>0</v>
      </c>
      <c r="D95" s="39">
        <f>'Entering 1'!E374</f>
        <v>0</v>
      </c>
      <c r="E95" s="39">
        <f>'Entering 1'!F374</f>
        <v>0</v>
      </c>
      <c r="F95" s="39">
        <f>'Entering 1'!G374</f>
        <v>0</v>
      </c>
      <c r="G95" s="39">
        <f>'Entering 1'!H374</f>
        <v>0</v>
      </c>
      <c r="H95" s="39">
        <f>'Entering 1'!I374</f>
        <v>0</v>
      </c>
      <c r="I95" s="39">
        <f>'Entering 1'!J374</f>
        <v>0</v>
      </c>
      <c r="J95" s="39">
        <f>'Entering 1'!K374</f>
        <v>0</v>
      </c>
      <c r="K95" s="39">
        <f>'Entering 1'!L374</f>
        <v>0</v>
      </c>
      <c r="L95" s="39">
        <f>'Entering 1'!M374</f>
        <v>0</v>
      </c>
      <c r="M95" s="39">
        <f>'Entering 1'!N374</f>
        <v>0</v>
      </c>
      <c r="N95" s="39">
        <f>'Entering 1'!O374</f>
        <v>0</v>
      </c>
      <c r="O95" s="39">
        <f>'Entering 1'!P374</f>
        <v>0</v>
      </c>
      <c r="P95" s="39">
        <f>'Entering 1'!Q374</f>
        <v>0</v>
      </c>
      <c r="Q95" s="39">
        <f>'Entering 1'!R374</f>
        <v>0</v>
      </c>
      <c r="R95" s="240">
        <f>'Entering 1'!S374</f>
        <v>0</v>
      </c>
      <c r="S95" s="223"/>
      <c r="T95" s="240"/>
      <c r="U95" s="39"/>
      <c r="V95" s="39"/>
      <c r="W95" s="39"/>
      <c r="X95" s="39"/>
      <c r="Y95" s="39"/>
      <c r="Z95" s="39"/>
    </row>
    <row r="96" spans="1:26" ht="12" customHeight="1">
      <c r="A96" s="17"/>
      <c r="B96" s="46" t="s">
        <v>218</v>
      </c>
      <c r="C96" s="125">
        <f t="shared" ref="C96:R96" si="9">SUM(C88,C91:C95)</f>
        <v>0</v>
      </c>
      <c r="D96" s="126">
        <f t="shared" si="9"/>
        <v>9</v>
      </c>
      <c r="E96" s="126">
        <f t="shared" si="9"/>
        <v>10</v>
      </c>
      <c r="F96" s="126">
        <f t="shared" si="9"/>
        <v>7</v>
      </c>
      <c r="G96" s="126">
        <f t="shared" si="9"/>
        <v>8</v>
      </c>
      <c r="H96" s="126">
        <f t="shared" si="9"/>
        <v>4</v>
      </c>
      <c r="I96" s="126">
        <f t="shared" si="9"/>
        <v>9</v>
      </c>
      <c r="J96" s="126">
        <f t="shared" si="9"/>
        <v>9</v>
      </c>
      <c r="K96" s="126">
        <f t="shared" si="9"/>
        <v>7</v>
      </c>
      <c r="L96" s="126">
        <f t="shared" si="9"/>
        <v>3</v>
      </c>
      <c r="M96" s="126">
        <f t="shared" si="9"/>
        <v>2</v>
      </c>
      <c r="N96" s="126">
        <f t="shared" si="9"/>
        <v>4</v>
      </c>
      <c r="O96" s="126">
        <f t="shared" si="9"/>
        <v>0</v>
      </c>
      <c r="P96" s="126">
        <f t="shared" si="9"/>
        <v>3</v>
      </c>
      <c r="Q96" s="126">
        <f t="shared" si="9"/>
        <v>0</v>
      </c>
      <c r="R96" s="126">
        <f t="shared" si="9"/>
        <v>2</v>
      </c>
      <c r="S96" s="223"/>
      <c r="T96" s="240"/>
      <c r="U96" s="39"/>
      <c r="V96" s="39"/>
      <c r="W96" s="39"/>
      <c r="X96" s="39"/>
      <c r="Y96" s="39"/>
      <c r="Z96" s="39"/>
    </row>
    <row r="97" spans="1:26" ht="12" customHeight="1">
      <c r="A97" s="115" t="s">
        <v>200</v>
      </c>
      <c r="B97" s="116" t="s">
        <v>191</v>
      </c>
      <c r="C97" s="117">
        <f>'Entering 1'!D410</f>
        <v>3</v>
      </c>
      <c r="D97" s="117">
        <f>'Entering 1'!E410</f>
        <v>15</v>
      </c>
      <c r="E97" s="117">
        <f>'Entering 1'!F410</f>
        <v>4</v>
      </c>
      <c r="F97" s="117">
        <f>'Entering 1'!G410</f>
        <v>2</v>
      </c>
      <c r="G97" s="117">
        <f>'Entering 1'!H410</f>
        <v>2</v>
      </c>
      <c r="H97" s="117">
        <f>'Entering 1'!I410</f>
        <v>2</v>
      </c>
      <c r="I97" s="117">
        <f>'Entering 1'!J410</f>
        <v>1</v>
      </c>
      <c r="J97" s="117">
        <f>'Entering 1'!K410</f>
        <v>0</v>
      </c>
      <c r="K97" s="117">
        <f>'Entering 1'!L410</f>
        <v>1</v>
      </c>
      <c r="L97" s="117">
        <f>'Entering 1'!M410</f>
        <v>1</v>
      </c>
      <c r="M97" s="117">
        <f>'Entering 1'!N410</f>
        <v>3</v>
      </c>
      <c r="N97" s="117">
        <f>'Entering 1'!O410</f>
        <v>0</v>
      </c>
      <c r="O97" s="117">
        <f>'Entering 1'!P410</f>
        <v>8</v>
      </c>
      <c r="P97" s="117">
        <f>'Entering 1'!Q410</f>
        <v>1</v>
      </c>
      <c r="Q97" s="117">
        <f>'Entering 1'!R410</f>
        <v>6</v>
      </c>
      <c r="R97" s="119">
        <f>'Entering 1'!S410</f>
        <v>3</v>
      </c>
      <c r="S97" s="240"/>
      <c r="T97" s="39"/>
      <c r="U97" s="39"/>
      <c r="V97" s="39"/>
      <c r="W97" s="39"/>
      <c r="X97" s="39"/>
      <c r="Y97" s="39"/>
      <c r="Z97" s="39"/>
    </row>
    <row r="98" spans="1:26" ht="12" customHeight="1">
      <c r="A98" s="297"/>
      <c r="B98" s="28" t="s">
        <v>216</v>
      </c>
      <c r="C98" s="120">
        <f>'Entering 1'!D416</f>
        <v>1</v>
      </c>
      <c r="D98" s="121">
        <f>'Entering 1'!E416</f>
        <v>3</v>
      </c>
      <c r="E98" s="121">
        <f>'Entering 1'!F416</f>
        <v>2</v>
      </c>
      <c r="F98" s="121">
        <f>'Entering 1'!G416</f>
        <v>5</v>
      </c>
      <c r="G98" s="121">
        <f>'Entering 1'!H416</f>
        <v>2</v>
      </c>
      <c r="H98" s="121">
        <f>'Entering 1'!I416</f>
        <v>1</v>
      </c>
      <c r="I98" s="121">
        <f>'Entering 1'!J416</f>
        <v>0</v>
      </c>
      <c r="J98" s="121">
        <f>'Entering 1'!K416</f>
        <v>0</v>
      </c>
      <c r="K98" s="121">
        <f>'Entering 1'!L416</f>
        <v>3</v>
      </c>
      <c r="L98" s="121">
        <f>'Entering 1'!M416</f>
        <v>0</v>
      </c>
      <c r="M98" s="121">
        <f>'Entering 1'!N416</f>
        <v>0</v>
      </c>
      <c r="N98" s="121">
        <f>'Entering 1'!O416</f>
        <v>0</v>
      </c>
      <c r="O98" s="121">
        <f>'Entering 1'!P416</f>
        <v>0</v>
      </c>
      <c r="P98" s="121">
        <f>'Entering 1'!Q416</f>
        <v>0</v>
      </c>
      <c r="Q98" s="121">
        <f>'Entering 1'!R416</f>
        <v>0</v>
      </c>
      <c r="R98" s="122">
        <f>'Entering 1'!S416</f>
        <v>0</v>
      </c>
      <c r="S98" s="39"/>
      <c r="T98" s="39"/>
      <c r="U98" s="39"/>
      <c r="V98" s="39"/>
      <c r="W98" s="39"/>
      <c r="X98" s="39"/>
      <c r="Y98" s="39"/>
      <c r="Z98" s="39"/>
    </row>
    <row r="99" spans="1:26" ht="12" customHeight="1">
      <c r="A99" s="297"/>
      <c r="B99" s="28" t="s">
        <v>217</v>
      </c>
      <c r="C99" s="120">
        <f>'Entering 1'!D417</f>
        <v>0</v>
      </c>
      <c r="D99" s="121">
        <f>'Entering 1'!E417</f>
        <v>0</v>
      </c>
      <c r="E99" s="121">
        <f>'Entering 1'!F417</f>
        <v>0</v>
      </c>
      <c r="F99" s="121">
        <f>'Entering 1'!G417</f>
        <v>0</v>
      </c>
      <c r="G99" s="121">
        <f>'Entering 1'!H417</f>
        <v>0</v>
      </c>
      <c r="H99" s="121">
        <f>'Entering 1'!I417</f>
        <v>0</v>
      </c>
      <c r="I99" s="121">
        <f>'Entering 1'!J417</f>
        <v>0</v>
      </c>
      <c r="J99" s="121">
        <f>'Entering 1'!K417</f>
        <v>0</v>
      </c>
      <c r="K99" s="121">
        <f>'Entering 1'!L417</f>
        <v>0</v>
      </c>
      <c r="L99" s="121">
        <f>'Entering 1'!M417</f>
        <v>0</v>
      </c>
      <c r="M99" s="121">
        <f>'Entering 1'!N417</f>
        <v>0</v>
      </c>
      <c r="N99" s="121">
        <f>'Entering 1'!O417</f>
        <v>0</v>
      </c>
      <c r="O99" s="121">
        <f>'Entering 1'!P417</f>
        <v>0</v>
      </c>
      <c r="P99" s="121">
        <f>'Entering 1'!Q417</f>
        <v>0</v>
      </c>
      <c r="Q99" s="121">
        <f>'Entering 1'!R417</f>
        <v>0</v>
      </c>
      <c r="R99" s="122">
        <f>'Entering 1'!S417</f>
        <v>0</v>
      </c>
      <c r="S99" s="39"/>
      <c r="T99" s="39"/>
      <c r="U99" s="39"/>
      <c r="V99" s="39"/>
      <c r="W99" s="39"/>
      <c r="X99" s="39"/>
      <c r="Y99" s="39"/>
      <c r="Z99" s="39"/>
    </row>
    <row r="100" spans="1:26" ht="12" customHeight="1">
      <c r="A100" s="297"/>
      <c r="B100" s="123" t="str">
        <f>'Entering 1'!C411</f>
        <v>SPIN Scooters</v>
      </c>
      <c r="C100" s="123">
        <f>'Entering 1'!D411</f>
        <v>0</v>
      </c>
      <c r="D100" s="39">
        <f>'Entering 1'!E411</f>
        <v>1</v>
      </c>
      <c r="E100" s="39">
        <f>'Entering 1'!F411</f>
        <v>0</v>
      </c>
      <c r="F100" s="39">
        <f>'Entering 1'!G411</f>
        <v>0</v>
      </c>
      <c r="G100" s="39">
        <f>'Entering 1'!H411</f>
        <v>0</v>
      </c>
      <c r="H100" s="39">
        <f>'Entering 1'!I411</f>
        <v>0</v>
      </c>
      <c r="I100" s="39">
        <f>'Entering 1'!J411</f>
        <v>0</v>
      </c>
      <c r="J100" s="39">
        <f>'Entering 1'!K411</f>
        <v>0</v>
      </c>
      <c r="K100" s="39">
        <f>'Entering 1'!L411</f>
        <v>0</v>
      </c>
      <c r="L100" s="39">
        <f>'Entering 1'!M411</f>
        <v>0</v>
      </c>
      <c r="M100" s="39">
        <f>'Entering 1'!N411</f>
        <v>0</v>
      </c>
      <c r="N100" s="39">
        <f>'Entering 1'!O411</f>
        <v>0</v>
      </c>
      <c r="O100" s="39">
        <f>'Entering 1'!P411</f>
        <v>0</v>
      </c>
      <c r="P100" s="39">
        <f>'Entering 1'!Q411</f>
        <v>0</v>
      </c>
      <c r="Q100" s="39">
        <f>'Entering 1'!R411</f>
        <v>0</v>
      </c>
      <c r="R100" s="124">
        <f>'Entering 1'!S411</f>
        <v>0</v>
      </c>
      <c r="S100" s="39"/>
      <c r="T100" s="39"/>
      <c r="U100" s="39"/>
      <c r="V100" s="39"/>
      <c r="W100" s="39"/>
      <c r="X100" s="39"/>
      <c r="Y100" s="39"/>
      <c r="Z100" s="39"/>
    </row>
    <row r="101" spans="1:26" ht="12" customHeight="1">
      <c r="A101" s="297"/>
      <c r="B101" s="123" t="str">
        <f>'Entering 1'!C412</f>
        <v>Other Electric Scooter</v>
      </c>
      <c r="C101" s="123">
        <f>'Entering 1'!D412</f>
        <v>0</v>
      </c>
      <c r="D101" s="39">
        <f>'Entering 1'!E412</f>
        <v>0</v>
      </c>
      <c r="E101" s="39">
        <f>'Entering 1'!F412</f>
        <v>0</v>
      </c>
      <c r="F101" s="39">
        <f>'Entering 1'!G412</f>
        <v>0</v>
      </c>
      <c r="G101" s="39">
        <f>'Entering 1'!H412</f>
        <v>0</v>
      </c>
      <c r="H101" s="39">
        <f>'Entering 1'!I412</f>
        <v>1</v>
      </c>
      <c r="I101" s="39">
        <f>'Entering 1'!J412</f>
        <v>0</v>
      </c>
      <c r="J101" s="39">
        <f>'Entering 1'!K412</f>
        <v>0</v>
      </c>
      <c r="K101" s="39">
        <f>'Entering 1'!L412</f>
        <v>0</v>
      </c>
      <c r="L101" s="39">
        <f>'Entering 1'!M412</f>
        <v>0</v>
      </c>
      <c r="M101" s="39">
        <f>'Entering 1'!N412</f>
        <v>0</v>
      </c>
      <c r="N101" s="39">
        <f>'Entering 1'!O412</f>
        <v>1</v>
      </c>
      <c r="O101" s="39">
        <f>'Entering 1'!P412</f>
        <v>0</v>
      </c>
      <c r="P101" s="39">
        <f>'Entering 1'!Q412</f>
        <v>0</v>
      </c>
      <c r="Q101" s="39">
        <f>'Entering 1'!R412</f>
        <v>0</v>
      </c>
      <c r="R101" s="124">
        <f>'Entering 1'!S412</f>
        <v>0</v>
      </c>
      <c r="S101" s="39"/>
      <c r="T101" s="39"/>
      <c r="U101" s="39"/>
      <c r="V101" s="39"/>
      <c r="W101" s="39"/>
      <c r="X101" s="39"/>
      <c r="Y101" s="39"/>
      <c r="Z101" s="39"/>
    </row>
    <row r="102" spans="1:26" ht="12" customHeight="1">
      <c r="A102" s="297"/>
      <c r="B102" s="123" t="str">
        <f>'Entering 1'!C413</f>
        <v>Non-electric scooter</v>
      </c>
      <c r="C102" s="123">
        <f>'Entering 1'!D413</f>
        <v>0</v>
      </c>
      <c r="D102" s="39">
        <f>'Entering 1'!E413</f>
        <v>0</v>
      </c>
      <c r="E102" s="39">
        <f>'Entering 1'!F413</f>
        <v>0</v>
      </c>
      <c r="F102" s="39">
        <f>'Entering 1'!G413</f>
        <v>0</v>
      </c>
      <c r="G102" s="39">
        <f>'Entering 1'!H413</f>
        <v>0</v>
      </c>
      <c r="H102" s="39">
        <f>'Entering 1'!I413</f>
        <v>0</v>
      </c>
      <c r="I102" s="39">
        <f>'Entering 1'!J413</f>
        <v>0</v>
      </c>
      <c r="J102" s="39">
        <f>'Entering 1'!K413</f>
        <v>0</v>
      </c>
      <c r="K102" s="39">
        <f>'Entering 1'!L413</f>
        <v>0</v>
      </c>
      <c r="L102" s="39">
        <f>'Entering 1'!M413</f>
        <v>0</v>
      </c>
      <c r="M102" s="39">
        <f>'Entering 1'!N413</f>
        <v>0</v>
      </c>
      <c r="N102" s="39">
        <f>'Entering 1'!O413</f>
        <v>0</v>
      </c>
      <c r="O102" s="39">
        <f>'Entering 1'!P413</f>
        <v>0</v>
      </c>
      <c r="P102" s="39">
        <f>'Entering 1'!Q413</f>
        <v>0</v>
      </c>
      <c r="Q102" s="39">
        <f>'Entering 1'!R413</f>
        <v>0</v>
      </c>
      <c r="R102" s="124">
        <f>'Entering 1'!S413</f>
        <v>0</v>
      </c>
      <c r="S102" s="39"/>
      <c r="T102" s="39"/>
      <c r="U102" s="39"/>
      <c r="V102" s="39"/>
      <c r="W102" s="39"/>
      <c r="X102" s="39"/>
      <c r="Y102" s="39"/>
      <c r="Z102" s="39"/>
    </row>
    <row r="103" spans="1:26" ht="12" customHeight="1">
      <c r="A103" s="297"/>
      <c r="B103" s="123" t="str">
        <f>'Entering 1'!C414</f>
        <v>Skateboard</v>
      </c>
      <c r="C103" s="123">
        <f>'Entering 1'!D414</f>
        <v>0</v>
      </c>
      <c r="D103" s="39">
        <f>'Entering 1'!E414</f>
        <v>0</v>
      </c>
      <c r="E103" s="39">
        <f>'Entering 1'!F414</f>
        <v>0</v>
      </c>
      <c r="F103" s="39">
        <f>'Entering 1'!G414</f>
        <v>0</v>
      </c>
      <c r="G103" s="39">
        <f>'Entering 1'!H414</f>
        <v>0</v>
      </c>
      <c r="H103" s="39">
        <f>'Entering 1'!I414</f>
        <v>0</v>
      </c>
      <c r="I103" s="39">
        <f>'Entering 1'!J414</f>
        <v>0</v>
      </c>
      <c r="J103" s="39">
        <f>'Entering 1'!K414</f>
        <v>0</v>
      </c>
      <c r="K103" s="39">
        <f>'Entering 1'!L414</f>
        <v>0</v>
      </c>
      <c r="L103" s="39">
        <f>'Entering 1'!M414</f>
        <v>0</v>
      </c>
      <c r="M103" s="39">
        <f>'Entering 1'!N414</f>
        <v>0</v>
      </c>
      <c r="N103" s="39">
        <f>'Entering 1'!O414</f>
        <v>0</v>
      </c>
      <c r="O103" s="39">
        <f>'Entering 1'!P414</f>
        <v>0</v>
      </c>
      <c r="P103" s="39">
        <f>'Entering 1'!Q414</f>
        <v>0</v>
      </c>
      <c r="Q103" s="39">
        <f>'Entering 1'!R414</f>
        <v>0</v>
      </c>
      <c r="R103" s="124">
        <f>'Entering 1'!S414</f>
        <v>0</v>
      </c>
      <c r="S103" s="39"/>
      <c r="T103" s="39"/>
      <c r="U103" s="39"/>
      <c r="V103" s="39"/>
      <c r="W103" s="39"/>
      <c r="X103" s="39"/>
      <c r="Y103" s="39"/>
      <c r="Z103" s="39"/>
    </row>
    <row r="104" spans="1:26" ht="12" customHeight="1">
      <c r="A104" s="297"/>
      <c r="B104" s="123" t="str">
        <f>'Entering 1'!C415</f>
        <v>Electric Skateboard</v>
      </c>
      <c r="C104" s="123">
        <f>'Entering 1'!D415</f>
        <v>0</v>
      </c>
      <c r="D104" s="39">
        <f>'Entering 1'!E415</f>
        <v>0</v>
      </c>
      <c r="E104" s="39">
        <f>'Entering 1'!F415</f>
        <v>0</v>
      </c>
      <c r="F104" s="39">
        <f>'Entering 1'!G415</f>
        <v>0</v>
      </c>
      <c r="G104" s="39">
        <f>'Entering 1'!H415</f>
        <v>0</v>
      </c>
      <c r="H104" s="39">
        <f>'Entering 1'!I415</f>
        <v>0</v>
      </c>
      <c r="I104" s="39">
        <f>'Entering 1'!J415</f>
        <v>0</v>
      </c>
      <c r="J104" s="39">
        <f>'Entering 1'!K415</f>
        <v>0</v>
      </c>
      <c r="K104" s="39">
        <f>'Entering 1'!L415</f>
        <v>0</v>
      </c>
      <c r="L104" s="39">
        <f>'Entering 1'!M415</f>
        <v>0</v>
      </c>
      <c r="M104" s="39">
        <f>'Entering 1'!N415</f>
        <v>0</v>
      </c>
      <c r="N104" s="39">
        <f>'Entering 1'!O415</f>
        <v>0</v>
      </c>
      <c r="O104" s="39">
        <f>'Entering 1'!P415</f>
        <v>0</v>
      </c>
      <c r="P104" s="39">
        <f>'Entering 1'!Q415</f>
        <v>0</v>
      </c>
      <c r="Q104" s="39">
        <f>'Entering 1'!R415</f>
        <v>0</v>
      </c>
      <c r="R104" s="124">
        <f>'Entering 1'!S415</f>
        <v>0</v>
      </c>
      <c r="S104" s="39"/>
      <c r="T104" s="39"/>
      <c r="U104" s="39"/>
      <c r="V104" s="39"/>
      <c r="W104" s="39"/>
      <c r="X104" s="39"/>
      <c r="Y104" s="39"/>
      <c r="Z104" s="39"/>
    </row>
    <row r="105" spans="1:26" ht="12" customHeight="1">
      <c r="A105" s="17"/>
      <c r="B105" s="46" t="s">
        <v>218</v>
      </c>
      <c r="C105" s="125">
        <f t="shared" ref="C105:R105" si="10">SUM(C97,C100:C104)</f>
        <v>3</v>
      </c>
      <c r="D105" s="126">
        <f t="shared" si="10"/>
        <v>16</v>
      </c>
      <c r="E105" s="126">
        <f t="shared" si="10"/>
        <v>4</v>
      </c>
      <c r="F105" s="126">
        <f t="shared" si="10"/>
        <v>2</v>
      </c>
      <c r="G105" s="126">
        <f t="shared" si="10"/>
        <v>2</v>
      </c>
      <c r="H105" s="126">
        <f t="shared" si="10"/>
        <v>3</v>
      </c>
      <c r="I105" s="126">
        <f t="shared" si="10"/>
        <v>1</v>
      </c>
      <c r="J105" s="126">
        <f t="shared" si="10"/>
        <v>0</v>
      </c>
      <c r="K105" s="126">
        <f t="shared" si="10"/>
        <v>1</v>
      </c>
      <c r="L105" s="126">
        <f t="shared" si="10"/>
        <v>1</v>
      </c>
      <c r="M105" s="126">
        <f t="shared" si="10"/>
        <v>3</v>
      </c>
      <c r="N105" s="126">
        <f t="shared" si="10"/>
        <v>1</v>
      </c>
      <c r="O105" s="126">
        <f t="shared" si="10"/>
        <v>8</v>
      </c>
      <c r="P105" s="126">
        <f t="shared" si="10"/>
        <v>1</v>
      </c>
      <c r="Q105" s="126">
        <f t="shared" si="10"/>
        <v>6</v>
      </c>
      <c r="R105" s="128">
        <f t="shared" si="10"/>
        <v>3</v>
      </c>
      <c r="S105" s="39"/>
      <c r="T105" s="39"/>
      <c r="U105" s="39"/>
      <c r="V105" s="39"/>
      <c r="W105" s="39"/>
      <c r="X105" s="39"/>
      <c r="Y105" s="39"/>
      <c r="Z105" s="39"/>
    </row>
    <row r="106" spans="1:26" ht="12" customHeight="1">
      <c r="A106" s="115" t="s">
        <v>225</v>
      </c>
      <c r="B106" s="116" t="s">
        <v>191</v>
      </c>
      <c r="C106" s="117">
        <f>'Entering 1'!D450</f>
        <v>2</v>
      </c>
      <c r="D106" s="117">
        <f>'Entering 1'!E450</f>
        <v>2</v>
      </c>
      <c r="E106" s="117">
        <f>'Entering 1'!F450</f>
        <v>11</v>
      </c>
      <c r="F106" s="117">
        <f>'Entering 1'!G450</f>
        <v>5</v>
      </c>
      <c r="G106" s="117">
        <f>'Entering 1'!H450</f>
        <v>3</v>
      </c>
      <c r="H106" s="117">
        <f>'Entering 1'!I450</f>
        <v>11</v>
      </c>
      <c r="I106" s="117">
        <f>'Entering 1'!J450</f>
        <v>14</v>
      </c>
      <c r="J106" s="117">
        <f>'Entering 1'!K450</f>
        <v>5</v>
      </c>
      <c r="K106" s="117">
        <f>'Entering 1'!L450</f>
        <v>14</v>
      </c>
      <c r="L106" s="117">
        <f>'Entering 1'!M450</f>
        <v>14</v>
      </c>
      <c r="M106" s="117">
        <f>'Entering 1'!N450</f>
        <v>6</v>
      </c>
      <c r="N106" s="117">
        <f>'Entering 1'!O450</f>
        <v>4</v>
      </c>
      <c r="O106" s="117">
        <f>'Entering 1'!P450</f>
        <v>7</v>
      </c>
      <c r="P106" s="117">
        <f>'Entering 1'!Q450</f>
        <v>8</v>
      </c>
      <c r="Q106" s="117">
        <f>'Entering 1'!R450</f>
        <v>1</v>
      </c>
      <c r="R106" s="119">
        <f>'Entering 1'!S450</f>
        <v>1</v>
      </c>
      <c r="S106" s="39"/>
      <c r="T106" s="39"/>
      <c r="U106" s="39"/>
      <c r="V106" s="39"/>
      <c r="W106" s="39"/>
      <c r="X106" s="39"/>
      <c r="Y106" s="39"/>
      <c r="Z106" s="39"/>
    </row>
    <row r="107" spans="1:26" ht="12" customHeight="1">
      <c r="A107" s="297"/>
      <c r="B107" s="28" t="s">
        <v>216</v>
      </c>
      <c r="C107" s="120">
        <f>'Entering 1'!D456</f>
        <v>0</v>
      </c>
      <c r="D107" s="121">
        <f>'Entering 1'!E456</f>
        <v>0</v>
      </c>
      <c r="E107" s="121">
        <f>'Entering 1'!F456</f>
        <v>0</v>
      </c>
      <c r="F107" s="121">
        <f>'Entering 1'!G456</f>
        <v>3</v>
      </c>
      <c r="G107" s="121">
        <f>'Entering 1'!H456</f>
        <v>0</v>
      </c>
      <c r="H107" s="121">
        <f>'Entering 1'!I456</f>
        <v>4</v>
      </c>
      <c r="I107" s="121">
        <f>'Entering 1'!J456</f>
        <v>2</v>
      </c>
      <c r="J107" s="121">
        <f>'Entering 1'!K456</f>
        <v>2</v>
      </c>
      <c r="K107" s="121">
        <f>'Entering 1'!L456</f>
        <v>4</v>
      </c>
      <c r="L107" s="121">
        <f>'Entering 1'!M456</f>
        <v>1</v>
      </c>
      <c r="M107" s="121">
        <f>'Entering 1'!N456</f>
        <v>0</v>
      </c>
      <c r="N107" s="121">
        <f>'Entering 1'!O456</f>
        <v>0</v>
      </c>
      <c r="O107" s="121">
        <f>'Entering 1'!P456</f>
        <v>2</v>
      </c>
      <c r="P107" s="121">
        <f>'Entering 1'!Q456</f>
        <v>0</v>
      </c>
      <c r="Q107" s="121">
        <f>'Entering 1'!R456</f>
        <v>1</v>
      </c>
      <c r="R107" s="122">
        <f>'Entering 1'!S456</f>
        <v>0</v>
      </c>
      <c r="S107" s="39"/>
      <c r="T107" s="39"/>
      <c r="U107" s="39"/>
      <c r="V107" s="39"/>
      <c r="W107" s="39"/>
      <c r="X107" s="39"/>
      <c r="Y107" s="39"/>
      <c r="Z107" s="39"/>
    </row>
    <row r="108" spans="1:26" ht="12" customHeight="1">
      <c r="A108" s="297"/>
      <c r="B108" s="28" t="s">
        <v>217</v>
      </c>
      <c r="C108" s="120">
        <f>'Entering 1'!D457</f>
        <v>0</v>
      </c>
      <c r="D108" s="121">
        <f>'Entering 1'!E457</f>
        <v>0</v>
      </c>
      <c r="E108" s="121">
        <f>'Entering 1'!F457</f>
        <v>0</v>
      </c>
      <c r="F108" s="121">
        <f>'Entering 1'!G457</f>
        <v>0</v>
      </c>
      <c r="G108" s="121">
        <f>'Entering 1'!H457</f>
        <v>0</v>
      </c>
      <c r="H108" s="121">
        <f>'Entering 1'!I457</f>
        <v>0</v>
      </c>
      <c r="I108" s="121">
        <f>'Entering 1'!J457</f>
        <v>0</v>
      </c>
      <c r="J108" s="121">
        <f>'Entering 1'!K457</f>
        <v>0</v>
      </c>
      <c r="K108" s="121">
        <f>'Entering 1'!L457</f>
        <v>0</v>
      </c>
      <c r="L108" s="121">
        <f>'Entering 1'!M457</f>
        <v>0</v>
      </c>
      <c r="M108" s="121">
        <f>'Entering 1'!N457</f>
        <v>0</v>
      </c>
      <c r="N108" s="121">
        <f>'Entering 1'!O457</f>
        <v>0</v>
      </c>
      <c r="O108" s="121">
        <f>'Entering 1'!P457</f>
        <v>0</v>
      </c>
      <c r="P108" s="121">
        <f>'Entering 1'!Q457</f>
        <v>0</v>
      </c>
      <c r="Q108" s="121">
        <f>'Entering 1'!R457</f>
        <v>0</v>
      </c>
      <c r="R108" s="122">
        <f>'Entering 1'!S457</f>
        <v>0</v>
      </c>
      <c r="S108" s="39"/>
      <c r="T108" s="39"/>
      <c r="U108" s="39"/>
      <c r="V108" s="39"/>
      <c r="W108" s="39"/>
      <c r="X108" s="39"/>
      <c r="Y108" s="39"/>
      <c r="Z108" s="39"/>
    </row>
    <row r="109" spans="1:26" ht="12" customHeight="1">
      <c r="A109" s="297"/>
      <c r="B109" s="123" t="str">
        <f>'Entering 1'!C451</f>
        <v>SPIN Scooters</v>
      </c>
      <c r="C109" s="123">
        <f>'Entering 1'!D451</f>
        <v>0</v>
      </c>
      <c r="D109" s="39">
        <f>'Entering 1'!E451</f>
        <v>0</v>
      </c>
      <c r="E109" s="39">
        <f>'Entering 1'!F451</f>
        <v>0</v>
      </c>
      <c r="F109" s="39">
        <f>'Entering 1'!G451</f>
        <v>0</v>
      </c>
      <c r="G109" s="39">
        <f>'Entering 1'!H451</f>
        <v>0</v>
      </c>
      <c r="H109" s="39">
        <f>'Entering 1'!I451</f>
        <v>0</v>
      </c>
      <c r="I109" s="39">
        <f>'Entering 1'!J451</f>
        <v>0</v>
      </c>
      <c r="J109" s="39">
        <f>'Entering 1'!K451</f>
        <v>0</v>
      </c>
      <c r="K109" s="39">
        <f>'Entering 1'!L451</f>
        <v>0</v>
      </c>
      <c r="L109" s="39">
        <f>'Entering 1'!M451</f>
        <v>0</v>
      </c>
      <c r="M109" s="39">
        <f>'Entering 1'!N451</f>
        <v>0</v>
      </c>
      <c r="N109" s="39">
        <f>'Entering 1'!O451</f>
        <v>0</v>
      </c>
      <c r="O109" s="39">
        <f>'Entering 1'!P451</f>
        <v>0</v>
      </c>
      <c r="P109" s="39">
        <f>'Entering 1'!Q451</f>
        <v>0</v>
      </c>
      <c r="Q109" s="39">
        <f>'Entering 1'!R451</f>
        <v>0</v>
      </c>
      <c r="R109" s="124">
        <f>'Entering 1'!S451</f>
        <v>0</v>
      </c>
      <c r="S109" s="39"/>
      <c r="T109" s="39"/>
      <c r="U109" s="39"/>
      <c r="V109" s="39"/>
      <c r="W109" s="39"/>
      <c r="X109" s="39"/>
      <c r="Y109" s="39"/>
      <c r="Z109" s="39"/>
    </row>
    <row r="110" spans="1:26" ht="12" customHeight="1">
      <c r="A110" s="297"/>
      <c r="B110" s="123" t="str">
        <f>'Entering 1'!C452</f>
        <v>Other Electric Scooter</v>
      </c>
      <c r="C110" s="123">
        <f>'Entering 1'!D452</f>
        <v>0</v>
      </c>
      <c r="D110" s="39">
        <f>'Entering 1'!E452</f>
        <v>0</v>
      </c>
      <c r="E110" s="39">
        <f>'Entering 1'!F452</f>
        <v>0</v>
      </c>
      <c r="F110" s="39">
        <f>'Entering 1'!G452</f>
        <v>0</v>
      </c>
      <c r="G110" s="39">
        <f>'Entering 1'!H452</f>
        <v>0</v>
      </c>
      <c r="H110" s="39">
        <f>'Entering 1'!I452</f>
        <v>1</v>
      </c>
      <c r="I110" s="39">
        <f>'Entering 1'!J452</f>
        <v>1</v>
      </c>
      <c r="J110" s="39">
        <f>'Entering 1'!K452</f>
        <v>1</v>
      </c>
      <c r="K110" s="39">
        <f>'Entering 1'!L452</f>
        <v>0</v>
      </c>
      <c r="L110" s="39">
        <f>'Entering 1'!M452</f>
        <v>0</v>
      </c>
      <c r="M110" s="39">
        <f>'Entering 1'!N452</f>
        <v>0</v>
      </c>
      <c r="N110" s="39">
        <f>'Entering 1'!O452</f>
        <v>0</v>
      </c>
      <c r="O110" s="39">
        <f>'Entering 1'!P452</f>
        <v>0</v>
      </c>
      <c r="P110" s="39">
        <f>'Entering 1'!Q452</f>
        <v>0</v>
      </c>
      <c r="Q110" s="39">
        <f>'Entering 1'!R452</f>
        <v>0</v>
      </c>
      <c r="R110" s="124">
        <f>'Entering 1'!S452</f>
        <v>0</v>
      </c>
      <c r="S110" s="39"/>
      <c r="T110" s="39"/>
      <c r="U110" s="39"/>
      <c r="V110" s="39"/>
      <c r="W110" s="39"/>
      <c r="X110" s="39"/>
      <c r="Y110" s="39"/>
      <c r="Z110" s="39"/>
    </row>
    <row r="111" spans="1:26" ht="12" customHeight="1">
      <c r="A111" s="297"/>
      <c r="B111" s="123" t="str">
        <f>'Entering 1'!C453</f>
        <v>Non-electric scooter</v>
      </c>
      <c r="C111" s="123">
        <f>'Entering 1'!D453</f>
        <v>0</v>
      </c>
      <c r="D111" s="39">
        <f>'Entering 1'!E453</f>
        <v>0</v>
      </c>
      <c r="E111" s="39">
        <f>'Entering 1'!F453</f>
        <v>0</v>
      </c>
      <c r="F111" s="39">
        <f>'Entering 1'!G453</f>
        <v>0</v>
      </c>
      <c r="G111" s="39">
        <f>'Entering 1'!H453</f>
        <v>0</v>
      </c>
      <c r="H111" s="39">
        <f>'Entering 1'!I453</f>
        <v>1</v>
      </c>
      <c r="I111" s="39">
        <f>'Entering 1'!J453</f>
        <v>0</v>
      </c>
      <c r="J111" s="39">
        <f>'Entering 1'!K453</f>
        <v>0</v>
      </c>
      <c r="K111" s="39">
        <f>'Entering 1'!L453</f>
        <v>0</v>
      </c>
      <c r="L111" s="39">
        <f>'Entering 1'!M453</f>
        <v>0</v>
      </c>
      <c r="M111" s="39">
        <f>'Entering 1'!N453</f>
        <v>0</v>
      </c>
      <c r="N111" s="39">
        <f>'Entering 1'!O453</f>
        <v>0</v>
      </c>
      <c r="O111" s="39">
        <f>'Entering 1'!P453</f>
        <v>0</v>
      </c>
      <c r="P111" s="39">
        <f>'Entering 1'!Q453</f>
        <v>0</v>
      </c>
      <c r="Q111" s="39">
        <f>'Entering 1'!R453</f>
        <v>0</v>
      </c>
      <c r="R111" s="124">
        <f>'Entering 1'!S453</f>
        <v>0</v>
      </c>
      <c r="S111" s="39"/>
      <c r="T111" s="39"/>
      <c r="U111" s="39"/>
      <c r="V111" s="39"/>
      <c r="W111" s="39"/>
      <c r="X111" s="39"/>
      <c r="Y111" s="39"/>
      <c r="Z111" s="39"/>
    </row>
    <row r="112" spans="1:26" ht="12" customHeight="1">
      <c r="A112" s="297"/>
      <c r="B112" s="123" t="str">
        <f>'Entering 1'!C454</f>
        <v>Skateboard</v>
      </c>
      <c r="C112" s="123">
        <f>'Entering 1'!D454</f>
        <v>0</v>
      </c>
      <c r="D112" s="39">
        <f>'Entering 1'!E454</f>
        <v>0</v>
      </c>
      <c r="E112" s="39">
        <f>'Entering 1'!F454</f>
        <v>0</v>
      </c>
      <c r="F112" s="39">
        <f>'Entering 1'!G454</f>
        <v>0</v>
      </c>
      <c r="G112" s="39">
        <f>'Entering 1'!H454</f>
        <v>0</v>
      </c>
      <c r="H112" s="39">
        <f>'Entering 1'!I454</f>
        <v>0</v>
      </c>
      <c r="I112" s="39">
        <f>'Entering 1'!J454</f>
        <v>0</v>
      </c>
      <c r="J112" s="39">
        <f>'Entering 1'!K454</f>
        <v>0</v>
      </c>
      <c r="K112" s="39">
        <f>'Entering 1'!L454</f>
        <v>0</v>
      </c>
      <c r="L112" s="39">
        <f>'Entering 1'!M454</f>
        <v>0</v>
      </c>
      <c r="M112" s="39">
        <f>'Entering 1'!N454</f>
        <v>0</v>
      </c>
      <c r="N112" s="39">
        <f>'Entering 1'!O454</f>
        <v>0</v>
      </c>
      <c r="O112" s="39">
        <f>'Entering 1'!P454</f>
        <v>0</v>
      </c>
      <c r="P112" s="39">
        <f>'Entering 1'!Q454</f>
        <v>0</v>
      </c>
      <c r="Q112" s="39">
        <f>'Entering 1'!R454</f>
        <v>0</v>
      </c>
      <c r="R112" s="124">
        <f>'Entering 1'!S454</f>
        <v>0</v>
      </c>
      <c r="S112" s="39"/>
      <c r="T112" s="39"/>
      <c r="U112" s="39"/>
      <c r="V112" s="39"/>
      <c r="W112" s="39"/>
      <c r="X112" s="39"/>
      <c r="Y112" s="39"/>
      <c r="Z112" s="39"/>
    </row>
    <row r="113" spans="1:26" ht="12" customHeight="1">
      <c r="A113" s="297"/>
      <c r="B113" s="123" t="str">
        <f>'Entering 1'!C455</f>
        <v>Electric Skateboard</v>
      </c>
      <c r="C113" s="123">
        <f>'Entering 1'!D455</f>
        <v>0</v>
      </c>
      <c r="D113" s="39">
        <f>'Entering 1'!E455</f>
        <v>0</v>
      </c>
      <c r="E113" s="39">
        <f>'Entering 1'!F455</f>
        <v>0</v>
      </c>
      <c r="F113" s="39">
        <f>'Entering 1'!G455</f>
        <v>0</v>
      </c>
      <c r="G113" s="39">
        <f>'Entering 1'!H455</f>
        <v>0</v>
      </c>
      <c r="H113" s="39">
        <f>'Entering 1'!I455</f>
        <v>0</v>
      </c>
      <c r="I113" s="39">
        <f>'Entering 1'!J455</f>
        <v>0</v>
      </c>
      <c r="J113" s="39">
        <f>'Entering 1'!K455</f>
        <v>0</v>
      </c>
      <c r="K113" s="39">
        <f>'Entering 1'!L455</f>
        <v>0</v>
      </c>
      <c r="L113" s="39">
        <f>'Entering 1'!M455</f>
        <v>0</v>
      </c>
      <c r="M113" s="39">
        <f>'Entering 1'!N455</f>
        <v>0</v>
      </c>
      <c r="N113" s="39">
        <f>'Entering 1'!O455</f>
        <v>0</v>
      </c>
      <c r="O113" s="39">
        <f>'Entering 1'!P455</f>
        <v>0</v>
      </c>
      <c r="P113" s="39">
        <f>'Entering 1'!Q455</f>
        <v>0</v>
      </c>
      <c r="Q113" s="39">
        <f>'Entering 1'!R455</f>
        <v>0</v>
      </c>
      <c r="R113" s="124">
        <f>'Entering 1'!S455</f>
        <v>0</v>
      </c>
      <c r="S113" s="39"/>
      <c r="T113" s="39"/>
      <c r="U113" s="39"/>
      <c r="V113" s="39"/>
      <c r="W113" s="39"/>
      <c r="X113" s="39"/>
      <c r="Y113" s="39"/>
      <c r="Z113" s="39"/>
    </row>
    <row r="114" spans="1:26" ht="12" customHeight="1">
      <c r="A114" s="17"/>
      <c r="B114" s="46" t="s">
        <v>218</v>
      </c>
      <c r="C114" s="125">
        <f t="shared" ref="C114:R114" si="11">SUM(C106,C109:C113)</f>
        <v>2</v>
      </c>
      <c r="D114" s="126">
        <f t="shared" si="11"/>
        <v>2</v>
      </c>
      <c r="E114" s="126">
        <f t="shared" si="11"/>
        <v>11</v>
      </c>
      <c r="F114" s="126">
        <f t="shared" si="11"/>
        <v>5</v>
      </c>
      <c r="G114" s="126">
        <f t="shared" si="11"/>
        <v>3</v>
      </c>
      <c r="H114" s="126">
        <f t="shared" si="11"/>
        <v>13</v>
      </c>
      <c r="I114" s="126">
        <f t="shared" si="11"/>
        <v>15</v>
      </c>
      <c r="J114" s="126">
        <f t="shared" si="11"/>
        <v>6</v>
      </c>
      <c r="K114" s="126">
        <f t="shared" si="11"/>
        <v>14</v>
      </c>
      <c r="L114" s="126">
        <f t="shared" si="11"/>
        <v>14</v>
      </c>
      <c r="M114" s="126">
        <f t="shared" si="11"/>
        <v>6</v>
      </c>
      <c r="N114" s="126">
        <f t="shared" si="11"/>
        <v>4</v>
      </c>
      <c r="O114" s="126">
        <f t="shared" si="11"/>
        <v>7</v>
      </c>
      <c r="P114" s="126">
        <f t="shared" si="11"/>
        <v>8</v>
      </c>
      <c r="Q114" s="126">
        <f t="shared" si="11"/>
        <v>1</v>
      </c>
      <c r="R114" s="128">
        <f t="shared" si="11"/>
        <v>1</v>
      </c>
      <c r="S114" s="39"/>
      <c r="T114" s="39"/>
      <c r="U114" s="39"/>
      <c r="V114" s="39"/>
      <c r="W114" s="39"/>
      <c r="X114" s="39"/>
      <c r="Y114" s="39"/>
      <c r="Z114" s="39"/>
    </row>
    <row r="115" spans="1:26" ht="12" customHeight="1">
      <c r="A115" s="115" t="s">
        <v>110</v>
      </c>
      <c r="B115" s="116" t="s">
        <v>191</v>
      </c>
      <c r="C115" s="117">
        <f>'Entering 1'!D491</f>
        <v>4</v>
      </c>
      <c r="D115" s="117">
        <f>'Entering 1'!E491</f>
        <v>0</v>
      </c>
      <c r="E115" s="117">
        <f>'Entering 1'!F491</f>
        <v>0</v>
      </c>
      <c r="F115" s="117">
        <f>'Entering 1'!G491</f>
        <v>2</v>
      </c>
      <c r="G115" s="117">
        <f>'Entering 1'!H491</f>
        <v>4</v>
      </c>
      <c r="H115" s="117">
        <f>'Entering 1'!I491</f>
        <v>10</v>
      </c>
      <c r="I115" s="117">
        <f>'Entering 1'!J491</f>
        <v>22</v>
      </c>
      <c r="J115" s="117">
        <f>'Entering 1'!K491</f>
        <v>16</v>
      </c>
      <c r="K115" s="117">
        <f>'Entering 1'!L491</f>
        <v>21</v>
      </c>
      <c r="L115" s="117">
        <f>'Entering 1'!M491</f>
        <v>10</v>
      </c>
      <c r="M115" s="117">
        <f>'Entering 1'!N491</f>
        <v>3</v>
      </c>
      <c r="N115" s="117">
        <f>'Entering 1'!O491</f>
        <v>9</v>
      </c>
      <c r="O115" s="117">
        <f>'Entering 1'!P491</f>
        <v>3</v>
      </c>
      <c r="P115" s="117">
        <f>'Entering 1'!Q491</f>
        <v>3</v>
      </c>
      <c r="Q115" s="117">
        <f>'Entering 1'!R491</f>
        <v>1</v>
      </c>
      <c r="R115" s="119">
        <f>'Entering 1'!S491</f>
        <v>1</v>
      </c>
      <c r="S115" s="39"/>
      <c r="T115" s="39"/>
      <c r="U115" s="39"/>
      <c r="V115" s="39"/>
      <c r="W115" s="39"/>
      <c r="X115" s="39"/>
      <c r="Y115" s="39"/>
      <c r="Z115" s="39"/>
    </row>
    <row r="116" spans="1:26" ht="12" customHeight="1">
      <c r="A116" s="297"/>
      <c r="B116" s="28" t="s">
        <v>216</v>
      </c>
      <c r="C116" s="120">
        <f>'Entering 1'!D498</f>
        <v>0</v>
      </c>
      <c r="D116" s="121">
        <f>'Entering 1'!E498</f>
        <v>0</v>
      </c>
      <c r="E116" s="121">
        <f>'Entering 1'!F498</f>
        <v>5</v>
      </c>
      <c r="F116" s="121">
        <f>'Entering 1'!G498</f>
        <v>1</v>
      </c>
      <c r="G116" s="121">
        <f>'Entering 1'!H498</f>
        <v>2</v>
      </c>
      <c r="H116" s="121">
        <f>'Entering 1'!I498</f>
        <v>1</v>
      </c>
      <c r="I116" s="121">
        <f>'Entering 1'!J498</f>
        <v>3</v>
      </c>
      <c r="J116" s="121">
        <f>'Entering 1'!K498</f>
        <v>1</v>
      </c>
      <c r="K116" s="121">
        <f>'Entering 1'!L498</f>
        <v>1</v>
      </c>
      <c r="L116" s="121">
        <f>'Entering 1'!M498</f>
        <v>0</v>
      </c>
      <c r="M116" s="121">
        <f>'Entering 1'!N498</f>
        <v>0</v>
      </c>
      <c r="N116" s="121">
        <f>'Entering 1'!O498</f>
        <v>3</v>
      </c>
      <c r="O116" s="121">
        <f>'Entering 1'!P498</f>
        <v>0</v>
      </c>
      <c r="P116" s="121">
        <f>'Entering 1'!Q498</f>
        <v>0</v>
      </c>
      <c r="Q116" s="121">
        <f>'Entering 1'!R498</f>
        <v>0</v>
      </c>
      <c r="R116" s="122">
        <f>'Entering 1'!S498</f>
        <v>0</v>
      </c>
      <c r="S116" s="39"/>
      <c r="T116" s="39"/>
      <c r="U116" s="39"/>
      <c r="V116" s="39"/>
      <c r="W116" s="39"/>
      <c r="X116" s="39"/>
      <c r="Y116" s="39"/>
      <c r="Z116" s="39"/>
    </row>
    <row r="117" spans="1:26" ht="12" customHeight="1">
      <c r="A117" s="297"/>
      <c r="B117" s="28" t="s">
        <v>217</v>
      </c>
      <c r="C117" s="120">
        <f>'Entering 1'!D499</f>
        <v>0</v>
      </c>
      <c r="D117" s="121">
        <f>'Entering 1'!E499</f>
        <v>0</v>
      </c>
      <c r="E117" s="121">
        <f>'Entering 1'!F499</f>
        <v>0</v>
      </c>
      <c r="F117" s="121">
        <f>'Entering 1'!G499</f>
        <v>0</v>
      </c>
      <c r="G117" s="121">
        <f>'Entering 1'!H499</f>
        <v>0</v>
      </c>
      <c r="H117" s="121">
        <f>'Entering 1'!I499</f>
        <v>0</v>
      </c>
      <c r="I117" s="121">
        <f>'Entering 1'!J499</f>
        <v>0</v>
      </c>
      <c r="J117" s="121">
        <f>'Entering 1'!K499</f>
        <v>0</v>
      </c>
      <c r="K117" s="121">
        <f>'Entering 1'!L499</f>
        <v>0</v>
      </c>
      <c r="L117" s="121">
        <f>'Entering 1'!M499</f>
        <v>0</v>
      </c>
      <c r="M117" s="121">
        <f>'Entering 1'!N499</f>
        <v>0</v>
      </c>
      <c r="N117" s="121">
        <f>'Entering 1'!O499</f>
        <v>0</v>
      </c>
      <c r="O117" s="121">
        <f>'Entering 1'!P499</f>
        <v>0</v>
      </c>
      <c r="P117" s="121">
        <f>'Entering 1'!Q499</f>
        <v>0</v>
      </c>
      <c r="Q117" s="121">
        <f>'Entering 1'!R499</f>
        <v>0</v>
      </c>
      <c r="R117" s="122">
        <f>'Entering 1'!S499</f>
        <v>0</v>
      </c>
      <c r="S117" s="39"/>
      <c r="T117" s="39"/>
      <c r="U117" s="39"/>
      <c r="V117" s="39"/>
      <c r="W117" s="39"/>
      <c r="X117" s="39"/>
      <c r="Y117" s="39"/>
      <c r="Z117" s="39"/>
    </row>
    <row r="118" spans="1:26" ht="12" customHeight="1">
      <c r="A118" s="297"/>
      <c r="B118" s="123" t="str">
        <f>'Entering 1'!C492</f>
        <v>SPIN Scooters</v>
      </c>
      <c r="C118" s="123">
        <f>'Entering 1'!D492</f>
        <v>0</v>
      </c>
      <c r="D118" s="39">
        <f>'Entering 1'!E492</f>
        <v>0</v>
      </c>
      <c r="E118" s="39">
        <f>'Entering 1'!F492</f>
        <v>0</v>
      </c>
      <c r="F118" s="39">
        <f>'Entering 1'!G492</f>
        <v>0</v>
      </c>
      <c r="G118" s="39">
        <f>'Entering 1'!H492</f>
        <v>0</v>
      </c>
      <c r="H118" s="39">
        <f>'Entering 1'!I492</f>
        <v>0</v>
      </c>
      <c r="I118" s="39">
        <f>'Entering 1'!J492</f>
        <v>0</v>
      </c>
      <c r="J118" s="39">
        <f>'Entering 1'!K492</f>
        <v>0</v>
      </c>
      <c r="K118" s="39">
        <f>'Entering 1'!L492</f>
        <v>0</v>
      </c>
      <c r="L118" s="39">
        <f>'Entering 1'!M492</f>
        <v>0</v>
      </c>
      <c r="M118" s="39">
        <f>'Entering 1'!N492</f>
        <v>0</v>
      </c>
      <c r="N118" s="39">
        <f>'Entering 1'!O492</f>
        <v>0</v>
      </c>
      <c r="O118" s="39">
        <f>'Entering 1'!P492</f>
        <v>0</v>
      </c>
      <c r="P118" s="39">
        <f>'Entering 1'!Q492</f>
        <v>0</v>
      </c>
      <c r="Q118" s="39">
        <f>'Entering 1'!R492</f>
        <v>0</v>
      </c>
      <c r="R118" s="124">
        <f>'Entering 1'!S492</f>
        <v>0</v>
      </c>
      <c r="S118" s="39"/>
      <c r="T118" s="39"/>
      <c r="U118" s="39"/>
      <c r="V118" s="39"/>
      <c r="W118" s="39"/>
      <c r="X118" s="39"/>
      <c r="Y118" s="39"/>
      <c r="Z118" s="39"/>
    </row>
    <row r="119" spans="1:26" ht="12" customHeight="1">
      <c r="A119" s="297"/>
      <c r="B119" s="123" t="str">
        <f>'Entering 1'!C493</f>
        <v>Other Electric Scooter</v>
      </c>
      <c r="C119" s="123">
        <f>'Entering 1'!D493</f>
        <v>0</v>
      </c>
      <c r="D119" s="39">
        <f>'Entering 1'!E493</f>
        <v>0</v>
      </c>
      <c r="E119" s="39">
        <f>'Entering 1'!F493</f>
        <v>0</v>
      </c>
      <c r="F119" s="39">
        <f>'Entering 1'!G493</f>
        <v>0</v>
      </c>
      <c r="G119" s="39">
        <f>'Entering 1'!H493</f>
        <v>0</v>
      </c>
      <c r="H119" s="39">
        <f>'Entering 1'!I493</f>
        <v>0</v>
      </c>
      <c r="I119" s="39">
        <f>'Entering 1'!J493</f>
        <v>0</v>
      </c>
      <c r="J119" s="39">
        <f>'Entering 1'!K493</f>
        <v>0</v>
      </c>
      <c r="K119" s="39">
        <f>'Entering 1'!L493</f>
        <v>0</v>
      </c>
      <c r="L119" s="39">
        <f>'Entering 1'!M493</f>
        <v>0</v>
      </c>
      <c r="M119" s="39">
        <f>'Entering 1'!N493</f>
        <v>0</v>
      </c>
      <c r="N119" s="39">
        <f>'Entering 1'!O493</f>
        <v>0</v>
      </c>
      <c r="O119" s="39">
        <f>'Entering 1'!P493</f>
        <v>2</v>
      </c>
      <c r="P119" s="39">
        <f>'Entering 1'!Q493</f>
        <v>0</v>
      </c>
      <c r="Q119" s="39">
        <f>'Entering 1'!R493</f>
        <v>0</v>
      </c>
      <c r="R119" s="124">
        <f>'Entering 1'!S493</f>
        <v>0</v>
      </c>
      <c r="S119" s="39"/>
      <c r="T119" s="39"/>
      <c r="U119" s="39"/>
      <c r="V119" s="39"/>
      <c r="W119" s="39"/>
      <c r="X119" s="39"/>
      <c r="Y119" s="39"/>
      <c r="Z119" s="39"/>
    </row>
    <row r="120" spans="1:26" ht="12" customHeight="1">
      <c r="A120" s="297"/>
      <c r="B120" s="123" t="str">
        <f>'Entering 1'!C494</f>
        <v>Non-electric scooter</v>
      </c>
      <c r="C120" s="123">
        <f>'Entering 1'!D494</f>
        <v>0</v>
      </c>
      <c r="D120" s="39">
        <f>'Entering 1'!E494</f>
        <v>0</v>
      </c>
      <c r="E120" s="39">
        <f>'Entering 1'!F494</f>
        <v>0</v>
      </c>
      <c r="F120" s="39">
        <f>'Entering 1'!G494</f>
        <v>0</v>
      </c>
      <c r="G120" s="39">
        <f>'Entering 1'!H494</f>
        <v>0</v>
      </c>
      <c r="H120" s="39">
        <f>'Entering 1'!I494</f>
        <v>0</v>
      </c>
      <c r="I120" s="39">
        <f>'Entering 1'!J494</f>
        <v>0</v>
      </c>
      <c r="J120" s="39">
        <f>'Entering 1'!K494</f>
        <v>0</v>
      </c>
      <c r="K120" s="39">
        <f>'Entering 1'!L494</f>
        <v>0</v>
      </c>
      <c r="L120" s="39">
        <f>'Entering 1'!M494</f>
        <v>0</v>
      </c>
      <c r="M120" s="39">
        <f>'Entering 1'!N494</f>
        <v>0</v>
      </c>
      <c r="N120" s="39">
        <f>'Entering 1'!O494</f>
        <v>0</v>
      </c>
      <c r="O120" s="39">
        <f>'Entering 1'!P494</f>
        <v>0</v>
      </c>
      <c r="P120" s="39">
        <f>'Entering 1'!Q494</f>
        <v>0</v>
      </c>
      <c r="Q120" s="39">
        <f>'Entering 1'!R494</f>
        <v>0</v>
      </c>
      <c r="R120" s="124">
        <f>'Entering 1'!S494</f>
        <v>0</v>
      </c>
      <c r="S120" s="39"/>
      <c r="T120" s="39"/>
      <c r="U120" s="39"/>
      <c r="V120" s="39"/>
      <c r="W120" s="39"/>
      <c r="X120" s="39"/>
      <c r="Y120" s="39"/>
      <c r="Z120" s="39"/>
    </row>
    <row r="121" spans="1:26" ht="12" customHeight="1">
      <c r="A121" s="297"/>
      <c r="B121" s="123" t="str">
        <f>'Entering 1'!C495</f>
        <v>Skateboard</v>
      </c>
      <c r="C121" s="123">
        <f>'Entering 1'!D495</f>
        <v>0</v>
      </c>
      <c r="D121" s="39">
        <f>'Entering 1'!E495</f>
        <v>0</v>
      </c>
      <c r="E121" s="39">
        <f>'Entering 1'!F495</f>
        <v>0</v>
      </c>
      <c r="F121" s="39">
        <f>'Entering 1'!G495</f>
        <v>0</v>
      </c>
      <c r="G121" s="39">
        <f>'Entering 1'!H495</f>
        <v>0</v>
      </c>
      <c r="H121" s="39">
        <f>'Entering 1'!I495</f>
        <v>0</v>
      </c>
      <c r="I121" s="39">
        <f>'Entering 1'!J495</f>
        <v>0</v>
      </c>
      <c r="J121" s="39">
        <f>'Entering 1'!K495</f>
        <v>0</v>
      </c>
      <c r="K121" s="39">
        <f>'Entering 1'!L495</f>
        <v>0</v>
      </c>
      <c r="L121" s="39">
        <f>'Entering 1'!M495</f>
        <v>0</v>
      </c>
      <c r="M121" s="39">
        <f>'Entering 1'!N495</f>
        <v>0</v>
      </c>
      <c r="N121" s="39">
        <f>'Entering 1'!O495</f>
        <v>0</v>
      </c>
      <c r="O121" s="39">
        <f>'Entering 1'!P495</f>
        <v>0</v>
      </c>
      <c r="P121" s="39">
        <f>'Entering 1'!Q495</f>
        <v>1</v>
      </c>
      <c r="Q121" s="39">
        <f>'Entering 1'!R495</f>
        <v>0</v>
      </c>
      <c r="R121" s="124">
        <f>'Entering 1'!S495</f>
        <v>0</v>
      </c>
      <c r="S121" s="39"/>
      <c r="T121" s="39"/>
      <c r="U121" s="39"/>
      <c r="V121" s="39"/>
      <c r="W121" s="39"/>
      <c r="X121" s="39"/>
      <c r="Y121" s="39"/>
      <c r="Z121" s="39"/>
    </row>
    <row r="122" spans="1:26" ht="12" customHeight="1">
      <c r="A122" s="297"/>
      <c r="B122" s="123" t="str">
        <f>'Entering 1'!C496</f>
        <v>Electric Skateboard</v>
      </c>
      <c r="C122" s="123">
        <f>'Entering 1'!D496</f>
        <v>0</v>
      </c>
      <c r="D122" s="39">
        <f>'Entering 1'!E496</f>
        <v>0</v>
      </c>
      <c r="E122" s="39">
        <f>'Entering 1'!F496</f>
        <v>0</v>
      </c>
      <c r="F122" s="39">
        <f>'Entering 1'!G496</f>
        <v>0</v>
      </c>
      <c r="G122" s="39">
        <f>'Entering 1'!H496</f>
        <v>0</v>
      </c>
      <c r="H122" s="39">
        <f>'Entering 1'!I496</f>
        <v>0</v>
      </c>
      <c r="I122" s="39">
        <f>'Entering 1'!J496</f>
        <v>0</v>
      </c>
      <c r="J122" s="39">
        <f>'Entering 1'!K496</f>
        <v>0</v>
      </c>
      <c r="K122" s="39">
        <f>'Entering 1'!L496</f>
        <v>0</v>
      </c>
      <c r="L122" s="39">
        <f>'Entering 1'!M496</f>
        <v>0</v>
      </c>
      <c r="M122" s="39">
        <f>'Entering 1'!N496</f>
        <v>0</v>
      </c>
      <c r="N122" s="39">
        <f>'Entering 1'!O496</f>
        <v>0</v>
      </c>
      <c r="O122" s="39">
        <f>'Entering 1'!P496</f>
        <v>0</v>
      </c>
      <c r="P122" s="39">
        <f>'Entering 1'!Q496</f>
        <v>0</v>
      </c>
      <c r="Q122" s="39">
        <f>'Entering 1'!R496</f>
        <v>0</v>
      </c>
      <c r="R122" s="124">
        <f>'Entering 1'!S496</f>
        <v>0</v>
      </c>
      <c r="S122" s="39"/>
      <c r="T122" s="39"/>
      <c r="U122" s="39"/>
      <c r="V122" s="39"/>
      <c r="W122" s="39"/>
      <c r="X122" s="39"/>
      <c r="Y122" s="39"/>
      <c r="Z122" s="39"/>
    </row>
    <row r="123" spans="1:26" ht="12" customHeight="1">
      <c r="A123" s="17"/>
      <c r="B123" s="46" t="s">
        <v>218</v>
      </c>
      <c r="C123" s="125">
        <f t="shared" ref="C123:R123" si="12">SUM(C115,C118:C122)</f>
        <v>4</v>
      </c>
      <c r="D123" s="126">
        <f t="shared" si="12"/>
        <v>0</v>
      </c>
      <c r="E123" s="126">
        <f t="shared" si="12"/>
        <v>0</v>
      </c>
      <c r="F123" s="126">
        <f t="shared" si="12"/>
        <v>2</v>
      </c>
      <c r="G123" s="126">
        <f t="shared" si="12"/>
        <v>4</v>
      </c>
      <c r="H123" s="126">
        <f t="shared" si="12"/>
        <v>10</v>
      </c>
      <c r="I123" s="126">
        <f t="shared" si="12"/>
        <v>22</v>
      </c>
      <c r="J123" s="126">
        <f t="shared" si="12"/>
        <v>16</v>
      </c>
      <c r="K123" s="126">
        <f t="shared" si="12"/>
        <v>21</v>
      </c>
      <c r="L123" s="126">
        <f t="shared" si="12"/>
        <v>10</v>
      </c>
      <c r="M123" s="126">
        <f t="shared" si="12"/>
        <v>3</v>
      </c>
      <c r="N123" s="126">
        <f t="shared" si="12"/>
        <v>9</v>
      </c>
      <c r="O123" s="126">
        <f t="shared" si="12"/>
        <v>5</v>
      </c>
      <c r="P123" s="126">
        <f t="shared" si="12"/>
        <v>4</v>
      </c>
      <c r="Q123" s="126">
        <f t="shared" si="12"/>
        <v>1</v>
      </c>
      <c r="R123" s="128">
        <f t="shared" si="12"/>
        <v>1</v>
      </c>
      <c r="S123" s="39"/>
      <c r="T123" s="39"/>
      <c r="U123" s="39"/>
      <c r="V123" s="39"/>
      <c r="W123" s="39"/>
      <c r="X123" s="39"/>
      <c r="Y123" s="39"/>
      <c r="Z123" s="39"/>
    </row>
    <row r="124" spans="1:26" ht="12" customHeight="1">
      <c r="A124" s="115" t="s">
        <v>112</v>
      </c>
      <c r="B124" s="116" t="s">
        <v>191</v>
      </c>
      <c r="C124" s="117">
        <f>'Entering 1'!D533</f>
        <v>15</v>
      </c>
      <c r="D124" s="117">
        <f>'Entering 1'!E533</f>
        <v>21</v>
      </c>
      <c r="E124" s="117">
        <f>'Entering 1'!F533</f>
        <v>23</v>
      </c>
      <c r="F124" s="117">
        <f>'Entering 1'!G533</f>
        <v>27</v>
      </c>
      <c r="G124" s="117">
        <f>'Entering 1'!H533</f>
        <v>10</v>
      </c>
      <c r="H124" s="117">
        <f>'Entering 1'!I533</f>
        <v>7</v>
      </c>
      <c r="I124" s="117">
        <f>'Entering 1'!J533</f>
        <v>15</v>
      </c>
      <c r="J124" s="117">
        <f>'Entering 1'!K533</f>
        <v>7</v>
      </c>
      <c r="K124" s="117">
        <f>'Entering 1'!L533</f>
        <v>8</v>
      </c>
      <c r="L124" s="117">
        <f>'Entering 1'!M533</f>
        <v>10</v>
      </c>
      <c r="M124" s="117">
        <f>'Entering 1'!N533</f>
        <v>7</v>
      </c>
      <c r="N124" s="117">
        <f>'Entering 1'!O533</f>
        <v>9</v>
      </c>
      <c r="O124" s="117">
        <f>'Entering 1'!P533</f>
        <v>1</v>
      </c>
      <c r="P124" s="117">
        <f>'Entering 1'!Q533</f>
        <v>1</v>
      </c>
      <c r="Q124" s="117">
        <f>'Entering 1'!R533</f>
        <v>2</v>
      </c>
      <c r="R124" s="119">
        <f>'Entering 1'!S533</f>
        <v>0</v>
      </c>
      <c r="S124" s="39"/>
      <c r="T124" s="39"/>
      <c r="U124" s="39"/>
      <c r="V124" s="39"/>
      <c r="W124" s="39"/>
      <c r="X124" s="39"/>
      <c r="Y124" s="39"/>
      <c r="Z124" s="39"/>
    </row>
    <row r="125" spans="1:26" ht="12" customHeight="1">
      <c r="A125" s="297"/>
      <c r="B125" s="28" t="s">
        <v>216</v>
      </c>
      <c r="C125" s="120">
        <f>'Entering 1'!D539</f>
        <v>6</v>
      </c>
      <c r="D125" s="121">
        <f>'Entering 1'!E539</f>
        <v>12</v>
      </c>
      <c r="E125" s="121">
        <f>'Entering 1'!F539</f>
        <v>19</v>
      </c>
      <c r="F125" s="121">
        <f>'Entering 1'!G539</f>
        <v>22</v>
      </c>
      <c r="G125" s="121">
        <f>'Entering 1'!H539</f>
        <v>16</v>
      </c>
      <c r="H125" s="121">
        <f>'Entering 1'!I539</f>
        <v>15</v>
      </c>
      <c r="I125" s="121">
        <f>'Entering 1'!J539</f>
        <v>11</v>
      </c>
      <c r="J125" s="121">
        <f>'Entering 1'!K539</f>
        <v>3</v>
      </c>
      <c r="K125" s="121">
        <f>'Entering 1'!L539</f>
        <v>8</v>
      </c>
      <c r="L125" s="121">
        <f>'Entering 1'!M539</f>
        <v>8</v>
      </c>
      <c r="M125" s="121">
        <f>'Entering 1'!N539</f>
        <v>10</v>
      </c>
      <c r="N125" s="121">
        <f>'Entering 1'!O539</f>
        <v>4</v>
      </c>
      <c r="O125" s="121">
        <f>'Entering 1'!P539</f>
        <v>3</v>
      </c>
      <c r="P125" s="121">
        <f>'Entering 1'!Q539</f>
        <v>0</v>
      </c>
      <c r="Q125" s="121">
        <f>'Entering 1'!R539</f>
        <v>1</v>
      </c>
      <c r="R125" s="122">
        <f>'Entering 1'!S539</f>
        <v>1</v>
      </c>
      <c r="S125" s="39"/>
      <c r="T125" s="39"/>
      <c r="U125" s="39"/>
      <c r="V125" s="39"/>
      <c r="W125" s="39"/>
      <c r="X125" s="39"/>
      <c r="Y125" s="39"/>
      <c r="Z125" s="39"/>
    </row>
    <row r="126" spans="1:26" ht="12" customHeight="1">
      <c r="A126" s="297"/>
      <c r="B126" s="28" t="s">
        <v>217</v>
      </c>
      <c r="C126" s="120">
        <f>'Entering 1'!D540</f>
        <v>0</v>
      </c>
      <c r="D126" s="121">
        <f>'Entering 1'!E540</f>
        <v>0</v>
      </c>
      <c r="E126" s="121">
        <f>'Entering 1'!F540</f>
        <v>0</v>
      </c>
      <c r="F126" s="121">
        <f>'Entering 1'!G540</f>
        <v>0</v>
      </c>
      <c r="G126" s="121">
        <f>'Entering 1'!H540</f>
        <v>0</v>
      </c>
      <c r="H126" s="121">
        <f>'Entering 1'!I540</f>
        <v>0</v>
      </c>
      <c r="I126" s="121">
        <f>'Entering 1'!J540</f>
        <v>0</v>
      </c>
      <c r="J126" s="121">
        <f>'Entering 1'!K540</f>
        <v>0</v>
      </c>
      <c r="K126" s="121">
        <f>'Entering 1'!L540</f>
        <v>0</v>
      </c>
      <c r="L126" s="121">
        <f>'Entering 1'!M540</f>
        <v>0</v>
      </c>
      <c r="M126" s="121">
        <f>'Entering 1'!N540</f>
        <v>0</v>
      </c>
      <c r="N126" s="121">
        <f>'Entering 1'!O540</f>
        <v>0</v>
      </c>
      <c r="O126" s="121">
        <f>'Entering 1'!P540</f>
        <v>0</v>
      </c>
      <c r="P126" s="121">
        <f>'Entering 1'!Q540</f>
        <v>0</v>
      </c>
      <c r="Q126" s="121">
        <f>'Entering 1'!R540</f>
        <v>0</v>
      </c>
      <c r="R126" s="122">
        <f>'Entering 1'!S540</f>
        <v>0</v>
      </c>
      <c r="S126" s="39"/>
      <c r="T126" s="39"/>
      <c r="U126" s="39"/>
      <c r="V126" s="39"/>
      <c r="W126" s="39"/>
      <c r="X126" s="39"/>
      <c r="Y126" s="39"/>
      <c r="Z126" s="39"/>
    </row>
    <row r="127" spans="1:26" ht="12" customHeight="1">
      <c r="A127" s="297"/>
      <c r="B127" s="123" t="str">
        <f>'Entering 1'!C534</f>
        <v>SPIN Scooters</v>
      </c>
      <c r="C127" s="123">
        <f>'Entering 1'!D534</f>
        <v>0</v>
      </c>
      <c r="D127" s="39">
        <f>'Entering 1'!E534</f>
        <v>0</v>
      </c>
      <c r="E127" s="39">
        <f>'Entering 1'!F534</f>
        <v>0</v>
      </c>
      <c r="F127" s="39">
        <f>'Entering 1'!G534</f>
        <v>0</v>
      </c>
      <c r="G127" s="39">
        <f>'Entering 1'!H534</f>
        <v>0</v>
      </c>
      <c r="H127" s="39">
        <f>'Entering 1'!I534</f>
        <v>0</v>
      </c>
      <c r="I127" s="39">
        <f>'Entering 1'!J534</f>
        <v>0</v>
      </c>
      <c r="J127" s="39">
        <f>'Entering 1'!K534</f>
        <v>0</v>
      </c>
      <c r="K127" s="39">
        <f>'Entering 1'!L534</f>
        <v>0</v>
      </c>
      <c r="L127" s="39">
        <f>'Entering 1'!M534</f>
        <v>0</v>
      </c>
      <c r="M127" s="39">
        <f>'Entering 1'!N534</f>
        <v>0</v>
      </c>
      <c r="N127" s="39">
        <f>'Entering 1'!O534</f>
        <v>0</v>
      </c>
      <c r="O127" s="39">
        <f>'Entering 1'!P534</f>
        <v>0</v>
      </c>
      <c r="P127" s="39">
        <f>'Entering 1'!Q534</f>
        <v>0</v>
      </c>
      <c r="Q127" s="39">
        <f>'Entering 1'!R534</f>
        <v>0</v>
      </c>
      <c r="R127" s="124">
        <f>'Entering 1'!S534</f>
        <v>0</v>
      </c>
      <c r="S127" s="39"/>
      <c r="T127" s="39"/>
      <c r="U127" s="39"/>
      <c r="V127" s="39"/>
      <c r="W127" s="39"/>
      <c r="X127" s="39"/>
      <c r="Y127" s="39"/>
      <c r="Z127" s="39"/>
    </row>
    <row r="128" spans="1:26" ht="12" customHeight="1">
      <c r="A128" s="297"/>
      <c r="B128" s="123" t="str">
        <f>'Entering 1'!C535</f>
        <v>Other Electric Scooter</v>
      </c>
      <c r="C128" s="123">
        <f>'Entering 1'!D535</f>
        <v>2</v>
      </c>
      <c r="D128" s="39">
        <f>'Entering 1'!E535</f>
        <v>5</v>
      </c>
      <c r="E128" s="39">
        <f>'Entering 1'!F535</f>
        <v>2</v>
      </c>
      <c r="F128" s="39">
        <f>'Entering 1'!G535</f>
        <v>1</v>
      </c>
      <c r="G128" s="39">
        <f>'Entering 1'!H535</f>
        <v>4</v>
      </c>
      <c r="H128" s="39">
        <f>'Entering 1'!I535</f>
        <v>0</v>
      </c>
      <c r="I128" s="39">
        <f>'Entering 1'!J535</f>
        <v>0</v>
      </c>
      <c r="J128" s="39">
        <f>'Entering 1'!K535</f>
        <v>0</v>
      </c>
      <c r="K128" s="39">
        <f>'Entering 1'!L535</f>
        <v>0</v>
      </c>
      <c r="L128" s="39">
        <f>'Entering 1'!M535</f>
        <v>0</v>
      </c>
      <c r="M128" s="39">
        <f>'Entering 1'!N535</f>
        <v>0</v>
      </c>
      <c r="N128" s="39">
        <f>'Entering 1'!O535</f>
        <v>0</v>
      </c>
      <c r="O128" s="39">
        <f>'Entering 1'!P535</f>
        <v>0</v>
      </c>
      <c r="P128" s="39">
        <f>'Entering 1'!Q535</f>
        <v>0</v>
      </c>
      <c r="Q128" s="39">
        <f>'Entering 1'!R535</f>
        <v>0</v>
      </c>
      <c r="R128" s="124">
        <f>'Entering 1'!S535</f>
        <v>0</v>
      </c>
      <c r="S128" s="39"/>
      <c r="T128" s="39"/>
      <c r="U128" s="39"/>
      <c r="V128" s="39"/>
      <c r="W128" s="39"/>
      <c r="X128" s="39"/>
      <c r="Y128" s="39"/>
      <c r="Z128" s="39"/>
    </row>
    <row r="129" spans="1:26" ht="12" customHeight="1">
      <c r="A129" s="297"/>
      <c r="B129" s="123" t="str">
        <f>'Entering 1'!C536</f>
        <v>Non-electric scooter</v>
      </c>
      <c r="C129" s="123">
        <f>'Entering 1'!D536</f>
        <v>0</v>
      </c>
      <c r="D129" s="39">
        <f>'Entering 1'!E536</f>
        <v>0</v>
      </c>
      <c r="E129" s="39">
        <f>'Entering 1'!F536</f>
        <v>0</v>
      </c>
      <c r="F129" s="39">
        <f>'Entering 1'!G536</f>
        <v>1</v>
      </c>
      <c r="G129" s="39">
        <f>'Entering 1'!H536</f>
        <v>0</v>
      </c>
      <c r="H129" s="39">
        <f>'Entering 1'!I536</f>
        <v>0</v>
      </c>
      <c r="I129" s="39">
        <f>'Entering 1'!J536</f>
        <v>0</v>
      </c>
      <c r="J129" s="39">
        <f>'Entering 1'!K536</f>
        <v>0</v>
      </c>
      <c r="K129" s="39">
        <f>'Entering 1'!L536</f>
        <v>0</v>
      </c>
      <c r="L129" s="39">
        <f>'Entering 1'!M536</f>
        <v>0</v>
      </c>
      <c r="M129" s="39">
        <f>'Entering 1'!N536</f>
        <v>0</v>
      </c>
      <c r="N129" s="39">
        <f>'Entering 1'!O536</f>
        <v>0</v>
      </c>
      <c r="O129" s="39">
        <f>'Entering 1'!P536</f>
        <v>0</v>
      </c>
      <c r="P129" s="39">
        <f>'Entering 1'!Q536</f>
        <v>0</v>
      </c>
      <c r="Q129" s="39">
        <f>'Entering 1'!R536</f>
        <v>0</v>
      </c>
      <c r="R129" s="124">
        <f>'Entering 1'!S536</f>
        <v>0</v>
      </c>
      <c r="S129" s="39"/>
      <c r="T129" s="39"/>
      <c r="U129" s="39"/>
      <c r="V129" s="39"/>
      <c r="W129" s="39"/>
      <c r="X129" s="39"/>
      <c r="Y129" s="39"/>
      <c r="Z129" s="39"/>
    </row>
    <row r="130" spans="1:26" ht="12" customHeight="1">
      <c r="A130" s="297"/>
      <c r="B130" s="123" t="str">
        <f>'Entering 1'!C537</f>
        <v>Skateboard</v>
      </c>
      <c r="C130" s="123">
        <f>'Entering 1'!D537</f>
        <v>0</v>
      </c>
      <c r="D130" s="39">
        <f>'Entering 1'!E537</f>
        <v>0</v>
      </c>
      <c r="E130" s="39">
        <f>'Entering 1'!F537</f>
        <v>0</v>
      </c>
      <c r="F130" s="39">
        <f>'Entering 1'!G537</f>
        <v>0</v>
      </c>
      <c r="G130" s="39">
        <f>'Entering 1'!H537</f>
        <v>0</v>
      </c>
      <c r="H130" s="39">
        <f>'Entering 1'!I537</f>
        <v>0</v>
      </c>
      <c r="I130" s="39">
        <f>'Entering 1'!J537</f>
        <v>0</v>
      </c>
      <c r="J130" s="39">
        <f>'Entering 1'!K537</f>
        <v>0</v>
      </c>
      <c r="K130" s="39">
        <f>'Entering 1'!L537</f>
        <v>0</v>
      </c>
      <c r="L130" s="39">
        <f>'Entering 1'!M537</f>
        <v>0</v>
      </c>
      <c r="M130" s="39">
        <f>'Entering 1'!N537</f>
        <v>0</v>
      </c>
      <c r="N130" s="39">
        <f>'Entering 1'!O537</f>
        <v>0</v>
      </c>
      <c r="O130" s="39">
        <f>'Entering 1'!P537</f>
        <v>0</v>
      </c>
      <c r="P130" s="39">
        <f>'Entering 1'!Q537</f>
        <v>0</v>
      </c>
      <c r="Q130" s="39">
        <f>'Entering 1'!R537</f>
        <v>0</v>
      </c>
      <c r="R130" s="124">
        <f>'Entering 1'!S537</f>
        <v>0</v>
      </c>
      <c r="S130" s="39"/>
      <c r="T130" s="39"/>
      <c r="U130" s="39"/>
      <c r="V130" s="39"/>
      <c r="W130" s="39"/>
      <c r="X130" s="39"/>
      <c r="Y130" s="39"/>
      <c r="Z130" s="39"/>
    </row>
    <row r="131" spans="1:26" ht="12" customHeight="1">
      <c r="A131" s="297"/>
      <c r="B131" s="123" t="str">
        <f>'Entering 1'!C538</f>
        <v>Electric Skateboard</v>
      </c>
      <c r="C131" s="123">
        <f>'Entering 1'!D538</f>
        <v>0</v>
      </c>
      <c r="D131" s="39">
        <f>'Entering 1'!E538</f>
        <v>0</v>
      </c>
      <c r="E131" s="39">
        <f>'Entering 1'!F538</f>
        <v>0</v>
      </c>
      <c r="F131" s="39">
        <f>'Entering 1'!G538</f>
        <v>1</v>
      </c>
      <c r="G131" s="39">
        <f>'Entering 1'!H538</f>
        <v>0</v>
      </c>
      <c r="H131" s="39">
        <f>'Entering 1'!I538</f>
        <v>0</v>
      </c>
      <c r="I131" s="39">
        <f>'Entering 1'!J538</f>
        <v>0</v>
      </c>
      <c r="J131" s="39">
        <f>'Entering 1'!K538</f>
        <v>0</v>
      </c>
      <c r="K131" s="39">
        <f>'Entering 1'!L538</f>
        <v>0</v>
      </c>
      <c r="L131" s="39">
        <f>'Entering 1'!M538</f>
        <v>0</v>
      </c>
      <c r="M131" s="39">
        <f>'Entering 1'!N538</f>
        <v>0</v>
      </c>
      <c r="N131" s="39">
        <f>'Entering 1'!O538</f>
        <v>0</v>
      </c>
      <c r="O131" s="39">
        <f>'Entering 1'!P538</f>
        <v>0</v>
      </c>
      <c r="P131" s="39">
        <f>'Entering 1'!Q538</f>
        <v>0</v>
      </c>
      <c r="Q131" s="39">
        <f>'Entering 1'!R538</f>
        <v>0</v>
      </c>
      <c r="R131" s="124">
        <f>'Entering 1'!S538</f>
        <v>0</v>
      </c>
      <c r="S131" s="39"/>
      <c r="T131" s="39"/>
      <c r="U131" s="39"/>
      <c r="V131" s="39"/>
      <c r="W131" s="39"/>
      <c r="X131" s="39"/>
      <c r="Y131" s="39"/>
      <c r="Z131" s="39"/>
    </row>
    <row r="132" spans="1:26" ht="12" customHeight="1">
      <c r="A132" s="17"/>
      <c r="B132" s="46" t="s">
        <v>218</v>
      </c>
      <c r="C132" s="125">
        <f t="shared" ref="C132:R132" si="13">SUM(C124,C127:C131)</f>
        <v>17</v>
      </c>
      <c r="D132" s="126">
        <f t="shared" si="13"/>
        <v>26</v>
      </c>
      <c r="E132" s="126">
        <f t="shared" si="13"/>
        <v>25</v>
      </c>
      <c r="F132" s="126">
        <f t="shared" si="13"/>
        <v>30</v>
      </c>
      <c r="G132" s="126">
        <f t="shared" si="13"/>
        <v>14</v>
      </c>
      <c r="H132" s="126">
        <f t="shared" si="13"/>
        <v>7</v>
      </c>
      <c r="I132" s="126">
        <f t="shared" si="13"/>
        <v>15</v>
      </c>
      <c r="J132" s="126">
        <f t="shared" si="13"/>
        <v>7</v>
      </c>
      <c r="K132" s="126">
        <f t="shared" si="13"/>
        <v>8</v>
      </c>
      <c r="L132" s="126">
        <f t="shared" si="13"/>
        <v>10</v>
      </c>
      <c r="M132" s="126">
        <f t="shared" si="13"/>
        <v>7</v>
      </c>
      <c r="N132" s="126">
        <f t="shared" si="13"/>
        <v>9</v>
      </c>
      <c r="O132" s="126">
        <f t="shared" si="13"/>
        <v>1</v>
      </c>
      <c r="P132" s="126">
        <f t="shared" si="13"/>
        <v>1</v>
      </c>
      <c r="Q132" s="126">
        <f t="shared" si="13"/>
        <v>2</v>
      </c>
      <c r="R132" s="128">
        <f t="shared" si="13"/>
        <v>0</v>
      </c>
      <c r="S132" s="39"/>
      <c r="T132" s="39"/>
      <c r="U132" s="39"/>
      <c r="V132" s="39"/>
      <c r="W132" s="39"/>
      <c r="X132" s="39"/>
      <c r="Y132" s="39"/>
      <c r="Z132" s="39"/>
    </row>
    <row r="133" spans="1:26" ht="12" customHeight="1">
      <c r="A133" s="115" t="s">
        <v>202</v>
      </c>
      <c r="B133" s="116" t="s">
        <v>191</v>
      </c>
      <c r="C133" s="117">
        <f>'Entering 1'!D574</f>
        <v>8</v>
      </c>
      <c r="D133" s="117">
        <f>'Entering 1'!E574</f>
        <v>17</v>
      </c>
      <c r="E133" s="117">
        <f>'Entering 1'!F574</f>
        <v>15</v>
      </c>
      <c r="F133" s="117">
        <f>'Entering 1'!G574</f>
        <v>27</v>
      </c>
      <c r="G133" s="117">
        <f>'Entering 1'!H574</f>
        <v>5</v>
      </c>
      <c r="H133" s="117">
        <f>'Entering 1'!I574</f>
        <v>5</v>
      </c>
      <c r="I133" s="117">
        <f>'Entering 1'!J574</f>
        <v>20</v>
      </c>
      <c r="J133" s="117">
        <f>'Entering 1'!K574</f>
        <v>13</v>
      </c>
      <c r="K133" s="117">
        <f>'Entering 1'!L574</f>
        <v>5</v>
      </c>
      <c r="L133" s="117">
        <f>'Entering 1'!M574</f>
        <v>11</v>
      </c>
      <c r="M133" s="117">
        <f>'Entering 1'!N574</f>
        <v>9</v>
      </c>
      <c r="N133" s="117">
        <f>'Entering 1'!O574</f>
        <v>32</v>
      </c>
      <c r="O133" s="117">
        <f>'Entering 1'!P574</f>
        <v>11</v>
      </c>
      <c r="P133" s="117">
        <f>'Entering 1'!Q574</f>
        <v>7</v>
      </c>
      <c r="Q133" s="117">
        <f>'Entering 1'!R574</f>
        <v>6</v>
      </c>
      <c r="R133" s="119">
        <f>'Entering 1'!S574</f>
        <v>4</v>
      </c>
      <c r="S133" s="39"/>
      <c r="T133" s="39"/>
      <c r="U133" s="39"/>
      <c r="V133" s="39"/>
      <c r="W133" s="39"/>
      <c r="X133" s="39"/>
      <c r="Y133" s="39"/>
      <c r="Z133" s="39"/>
    </row>
    <row r="134" spans="1:26" ht="12" customHeight="1">
      <c r="A134" s="297"/>
      <c r="B134" s="28" t="s">
        <v>216</v>
      </c>
      <c r="C134" s="120">
        <f>'Entering 1'!D580</f>
        <v>3</v>
      </c>
      <c r="D134" s="121">
        <f>'Entering 1'!E580</f>
        <v>2</v>
      </c>
      <c r="E134" s="121">
        <f>'Entering 1'!F580</f>
        <v>7</v>
      </c>
      <c r="F134" s="121">
        <f>'Entering 1'!G580</f>
        <v>6</v>
      </c>
      <c r="G134" s="121">
        <f>'Entering 1'!H580</f>
        <v>4</v>
      </c>
      <c r="H134" s="121">
        <f>'Entering 1'!I580</f>
        <v>5</v>
      </c>
      <c r="I134" s="121">
        <f>'Entering 1'!J580</f>
        <v>0</v>
      </c>
      <c r="J134" s="121">
        <f>'Entering 1'!K580</f>
        <v>0</v>
      </c>
      <c r="K134" s="121">
        <f>'Entering 1'!L580</f>
        <v>1</v>
      </c>
      <c r="L134" s="121">
        <f>'Entering 1'!M580</f>
        <v>5</v>
      </c>
      <c r="M134" s="121">
        <f>'Entering 1'!N580</f>
        <v>2</v>
      </c>
      <c r="N134" s="121">
        <f>'Entering 1'!O580</f>
        <v>9</v>
      </c>
      <c r="O134" s="121">
        <f>'Entering 1'!P580</f>
        <v>4</v>
      </c>
      <c r="P134" s="121">
        <f>'Entering 1'!Q580</f>
        <v>2</v>
      </c>
      <c r="Q134" s="121">
        <f>'Entering 1'!R580</f>
        <v>2</v>
      </c>
      <c r="R134" s="122">
        <f>'Entering 1'!S580</f>
        <v>2</v>
      </c>
      <c r="S134" s="39"/>
      <c r="T134" s="39"/>
      <c r="U134" s="39"/>
      <c r="V134" s="39"/>
      <c r="W134" s="39"/>
      <c r="X134" s="39"/>
      <c r="Y134" s="39"/>
      <c r="Z134" s="39"/>
    </row>
    <row r="135" spans="1:26" ht="12" customHeight="1">
      <c r="A135" s="297"/>
      <c r="B135" s="28" t="s">
        <v>217</v>
      </c>
      <c r="C135" s="120">
        <f>'Entering 1'!D581</f>
        <v>0</v>
      </c>
      <c r="D135" s="121">
        <f>'Entering 1'!E581</f>
        <v>0</v>
      </c>
      <c r="E135" s="121">
        <f>'Entering 1'!F581</f>
        <v>0</v>
      </c>
      <c r="F135" s="121">
        <f>'Entering 1'!G581</f>
        <v>0</v>
      </c>
      <c r="G135" s="121">
        <f>'Entering 1'!H581</f>
        <v>0</v>
      </c>
      <c r="H135" s="121">
        <f>'Entering 1'!I581</f>
        <v>0</v>
      </c>
      <c r="I135" s="121">
        <f>'Entering 1'!J581</f>
        <v>0</v>
      </c>
      <c r="J135" s="121">
        <f>'Entering 1'!K581</f>
        <v>0</v>
      </c>
      <c r="K135" s="121">
        <f>'Entering 1'!L581</f>
        <v>0</v>
      </c>
      <c r="L135" s="121">
        <f>'Entering 1'!M581</f>
        <v>0</v>
      </c>
      <c r="M135" s="121">
        <f>'Entering 1'!N581</f>
        <v>0</v>
      </c>
      <c r="N135" s="121">
        <f>'Entering 1'!O581</f>
        <v>0</v>
      </c>
      <c r="O135" s="121">
        <f>'Entering 1'!P581</f>
        <v>0</v>
      </c>
      <c r="P135" s="121">
        <f>'Entering 1'!Q581</f>
        <v>0</v>
      </c>
      <c r="Q135" s="121">
        <f>'Entering 1'!R581</f>
        <v>0</v>
      </c>
      <c r="R135" s="122">
        <f>'Entering 1'!S581</f>
        <v>0</v>
      </c>
      <c r="S135" s="39"/>
      <c r="T135" s="39"/>
      <c r="U135" s="39"/>
      <c r="V135" s="39"/>
      <c r="W135" s="39"/>
      <c r="X135" s="39"/>
      <c r="Y135" s="39"/>
      <c r="Z135" s="39"/>
    </row>
    <row r="136" spans="1:26" ht="12" customHeight="1">
      <c r="A136" s="297"/>
      <c r="B136" s="123" t="str">
        <f>'Entering 1'!C575</f>
        <v>SPIN Scooters</v>
      </c>
      <c r="C136" s="123">
        <f>'Entering 1'!D575</f>
        <v>0</v>
      </c>
      <c r="D136" s="39">
        <f>'Entering 1'!E575</f>
        <v>1</v>
      </c>
      <c r="E136" s="39">
        <f>'Entering 1'!F575</f>
        <v>0</v>
      </c>
      <c r="F136" s="39">
        <f>'Entering 1'!G575</f>
        <v>0</v>
      </c>
      <c r="G136" s="39">
        <f>'Entering 1'!H575</f>
        <v>0</v>
      </c>
      <c r="H136" s="39">
        <f>'Entering 1'!I575</f>
        <v>0</v>
      </c>
      <c r="I136" s="39">
        <f>'Entering 1'!J575</f>
        <v>0</v>
      </c>
      <c r="J136" s="39">
        <f>'Entering 1'!K575</f>
        <v>0</v>
      </c>
      <c r="K136" s="39">
        <f>'Entering 1'!L575</f>
        <v>0</v>
      </c>
      <c r="L136" s="39">
        <f>'Entering 1'!M575</f>
        <v>0</v>
      </c>
      <c r="M136" s="39">
        <f>'Entering 1'!N575</f>
        <v>0</v>
      </c>
      <c r="N136" s="39">
        <f>'Entering 1'!O575</f>
        <v>0</v>
      </c>
      <c r="O136" s="39">
        <f>'Entering 1'!P575</f>
        <v>0</v>
      </c>
      <c r="P136" s="39">
        <f>'Entering 1'!Q575</f>
        <v>0</v>
      </c>
      <c r="Q136" s="39">
        <f>'Entering 1'!R575</f>
        <v>0</v>
      </c>
      <c r="R136" s="124">
        <f>'Entering 1'!S575</f>
        <v>0</v>
      </c>
      <c r="S136" s="39"/>
      <c r="T136" s="39"/>
      <c r="U136" s="39"/>
      <c r="V136" s="39"/>
      <c r="W136" s="39"/>
      <c r="X136" s="39"/>
      <c r="Y136" s="39"/>
      <c r="Z136" s="39"/>
    </row>
    <row r="137" spans="1:26" ht="12" customHeight="1">
      <c r="A137" s="297"/>
      <c r="B137" s="123" t="str">
        <f>'Entering 1'!C576</f>
        <v>Other Electric Scooter</v>
      </c>
      <c r="C137" s="123">
        <f>'Entering 1'!D576</f>
        <v>1</v>
      </c>
      <c r="D137" s="39">
        <f>'Entering 1'!E576</f>
        <v>0</v>
      </c>
      <c r="E137" s="39">
        <f>'Entering 1'!F576</f>
        <v>2</v>
      </c>
      <c r="F137" s="39">
        <f>'Entering 1'!G576</f>
        <v>2</v>
      </c>
      <c r="G137" s="39">
        <f>'Entering 1'!H576</f>
        <v>2</v>
      </c>
      <c r="H137" s="39">
        <f>'Entering 1'!I576</f>
        <v>3</v>
      </c>
      <c r="I137" s="39">
        <f>'Entering 1'!J576</f>
        <v>0</v>
      </c>
      <c r="J137" s="39">
        <f>'Entering 1'!K576</f>
        <v>0</v>
      </c>
      <c r="K137" s="39">
        <f>'Entering 1'!L576</f>
        <v>1</v>
      </c>
      <c r="L137" s="39">
        <f>'Entering 1'!M576</f>
        <v>0</v>
      </c>
      <c r="M137" s="39">
        <f>'Entering 1'!N576</f>
        <v>0</v>
      </c>
      <c r="N137" s="39">
        <f>'Entering 1'!O576</f>
        <v>1</v>
      </c>
      <c r="O137" s="39">
        <f>'Entering 1'!P576</f>
        <v>0</v>
      </c>
      <c r="P137" s="39">
        <f>'Entering 1'!Q576</f>
        <v>0</v>
      </c>
      <c r="Q137" s="39">
        <f>'Entering 1'!R576</f>
        <v>0</v>
      </c>
      <c r="R137" s="124">
        <f>'Entering 1'!S576</f>
        <v>1</v>
      </c>
      <c r="S137" s="39"/>
      <c r="T137" s="39"/>
      <c r="U137" s="39"/>
      <c r="V137" s="39"/>
      <c r="W137" s="39"/>
      <c r="X137" s="39"/>
      <c r="Y137" s="39"/>
      <c r="Z137" s="39"/>
    </row>
    <row r="138" spans="1:26" ht="12" customHeight="1">
      <c r="A138" s="297"/>
      <c r="B138" s="123" t="str">
        <f>'Entering 1'!C577</f>
        <v>Non-electric scooter</v>
      </c>
      <c r="C138" s="123">
        <f>'Entering 1'!D577</f>
        <v>0</v>
      </c>
      <c r="D138" s="39">
        <f>'Entering 1'!E577</f>
        <v>0</v>
      </c>
      <c r="E138" s="39">
        <f>'Entering 1'!F577</f>
        <v>0</v>
      </c>
      <c r="F138" s="39">
        <f>'Entering 1'!G577</f>
        <v>0</v>
      </c>
      <c r="G138" s="39">
        <f>'Entering 1'!H577</f>
        <v>0</v>
      </c>
      <c r="H138" s="39">
        <f>'Entering 1'!I577</f>
        <v>0</v>
      </c>
      <c r="I138" s="39">
        <f>'Entering 1'!J577</f>
        <v>0</v>
      </c>
      <c r="J138" s="39">
        <f>'Entering 1'!K577</f>
        <v>0</v>
      </c>
      <c r="K138" s="39">
        <f>'Entering 1'!L577</f>
        <v>0</v>
      </c>
      <c r="L138" s="39">
        <f>'Entering 1'!M577</f>
        <v>0</v>
      </c>
      <c r="M138" s="39">
        <f>'Entering 1'!N577</f>
        <v>0</v>
      </c>
      <c r="N138" s="39">
        <f>'Entering 1'!O577</f>
        <v>1</v>
      </c>
      <c r="O138" s="39">
        <f>'Entering 1'!P577</f>
        <v>0</v>
      </c>
      <c r="P138" s="39">
        <f>'Entering 1'!Q577</f>
        <v>0</v>
      </c>
      <c r="Q138" s="39">
        <f>'Entering 1'!R577</f>
        <v>0</v>
      </c>
      <c r="R138" s="124">
        <f>'Entering 1'!S577</f>
        <v>0</v>
      </c>
      <c r="S138" s="39"/>
      <c r="T138" s="39"/>
      <c r="U138" s="39"/>
      <c r="V138" s="39"/>
      <c r="W138" s="39"/>
      <c r="X138" s="39"/>
      <c r="Y138" s="39"/>
      <c r="Z138" s="39"/>
    </row>
    <row r="139" spans="1:26" ht="12" customHeight="1">
      <c r="A139" s="297"/>
      <c r="B139" s="123" t="str">
        <f>'Entering 1'!C578</f>
        <v>Skateboard</v>
      </c>
      <c r="C139" s="123">
        <f>'Entering 1'!D578</f>
        <v>0</v>
      </c>
      <c r="D139" s="39">
        <f>'Entering 1'!E578</f>
        <v>0</v>
      </c>
      <c r="E139" s="39">
        <f>'Entering 1'!F578</f>
        <v>0</v>
      </c>
      <c r="F139" s="39">
        <f>'Entering 1'!G578</f>
        <v>0</v>
      </c>
      <c r="G139" s="39">
        <f>'Entering 1'!H578</f>
        <v>0</v>
      </c>
      <c r="H139" s="39">
        <f>'Entering 1'!I578</f>
        <v>0</v>
      </c>
      <c r="I139" s="39">
        <f>'Entering 1'!J578</f>
        <v>0</v>
      </c>
      <c r="J139" s="39">
        <f>'Entering 1'!K578</f>
        <v>0</v>
      </c>
      <c r="K139" s="39">
        <f>'Entering 1'!L578</f>
        <v>0</v>
      </c>
      <c r="L139" s="39">
        <f>'Entering 1'!M578</f>
        <v>0</v>
      </c>
      <c r="M139" s="39">
        <f>'Entering 1'!N578</f>
        <v>0</v>
      </c>
      <c r="N139" s="39">
        <f>'Entering 1'!O578</f>
        <v>0</v>
      </c>
      <c r="O139" s="39">
        <f>'Entering 1'!P578</f>
        <v>0</v>
      </c>
      <c r="P139" s="39">
        <f>'Entering 1'!Q578</f>
        <v>0</v>
      </c>
      <c r="Q139" s="39">
        <f>'Entering 1'!R578</f>
        <v>0</v>
      </c>
      <c r="R139" s="124">
        <f>'Entering 1'!S578</f>
        <v>0</v>
      </c>
      <c r="S139" s="39"/>
      <c r="T139" s="39"/>
      <c r="U139" s="39"/>
      <c r="V139" s="39"/>
      <c r="W139" s="39"/>
      <c r="X139" s="39"/>
      <c r="Y139" s="39"/>
      <c r="Z139" s="39"/>
    </row>
    <row r="140" spans="1:26" ht="12" customHeight="1">
      <c r="A140" s="297"/>
      <c r="B140" s="123" t="str">
        <f>'Entering 1'!C579</f>
        <v>Electric Skateboard</v>
      </c>
      <c r="C140" s="123">
        <f>'Entering 1'!D579</f>
        <v>0</v>
      </c>
      <c r="D140" s="39">
        <f>'Entering 1'!E579</f>
        <v>0</v>
      </c>
      <c r="E140" s="39">
        <f>'Entering 1'!F579</f>
        <v>0</v>
      </c>
      <c r="F140" s="39">
        <f>'Entering 1'!G579</f>
        <v>0</v>
      </c>
      <c r="G140" s="39">
        <f>'Entering 1'!H579</f>
        <v>0</v>
      </c>
      <c r="H140" s="39">
        <f>'Entering 1'!I579</f>
        <v>0</v>
      </c>
      <c r="I140" s="39">
        <f>'Entering 1'!J579</f>
        <v>0</v>
      </c>
      <c r="J140" s="39">
        <f>'Entering 1'!K579</f>
        <v>0</v>
      </c>
      <c r="K140" s="39">
        <f>'Entering 1'!L579</f>
        <v>0</v>
      </c>
      <c r="L140" s="39">
        <f>'Entering 1'!M579</f>
        <v>0</v>
      </c>
      <c r="M140" s="39">
        <f>'Entering 1'!N579</f>
        <v>0</v>
      </c>
      <c r="N140" s="39">
        <f>'Entering 1'!O579</f>
        <v>0</v>
      </c>
      <c r="O140" s="39">
        <f>'Entering 1'!P579</f>
        <v>1</v>
      </c>
      <c r="P140" s="39">
        <f>'Entering 1'!Q579</f>
        <v>0</v>
      </c>
      <c r="Q140" s="39">
        <f>'Entering 1'!R579</f>
        <v>0</v>
      </c>
      <c r="R140" s="124">
        <f>'Entering 1'!S579</f>
        <v>0</v>
      </c>
      <c r="S140" s="39"/>
      <c r="T140" s="39"/>
      <c r="U140" s="39"/>
      <c r="V140" s="39"/>
      <c r="W140" s="39"/>
      <c r="X140" s="39"/>
      <c r="Y140" s="39"/>
      <c r="Z140" s="39"/>
    </row>
    <row r="141" spans="1:26" ht="12" customHeight="1">
      <c r="A141" s="17"/>
      <c r="B141" s="46" t="s">
        <v>218</v>
      </c>
      <c r="C141" s="125">
        <f t="shared" ref="C141:R141" si="14">SUM(C133,C136:C140)</f>
        <v>9</v>
      </c>
      <c r="D141" s="126">
        <f t="shared" si="14"/>
        <v>18</v>
      </c>
      <c r="E141" s="126">
        <f t="shared" si="14"/>
        <v>17</v>
      </c>
      <c r="F141" s="126">
        <f t="shared" si="14"/>
        <v>29</v>
      </c>
      <c r="G141" s="126">
        <f t="shared" si="14"/>
        <v>7</v>
      </c>
      <c r="H141" s="126">
        <f t="shared" si="14"/>
        <v>8</v>
      </c>
      <c r="I141" s="126">
        <f t="shared" si="14"/>
        <v>20</v>
      </c>
      <c r="J141" s="126">
        <f t="shared" si="14"/>
        <v>13</v>
      </c>
      <c r="K141" s="126">
        <f t="shared" si="14"/>
        <v>6</v>
      </c>
      <c r="L141" s="126">
        <f t="shared" si="14"/>
        <v>11</v>
      </c>
      <c r="M141" s="126">
        <f t="shared" si="14"/>
        <v>9</v>
      </c>
      <c r="N141" s="126">
        <f t="shared" si="14"/>
        <v>34</v>
      </c>
      <c r="O141" s="126">
        <f t="shared" si="14"/>
        <v>12</v>
      </c>
      <c r="P141" s="126">
        <f t="shared" si="14"/>
        <v>7</v>
      </c>
      <c r="Q141" s="126">
        <f t="shared" si="14"/>
        <v>6</v>
      </c>
      <c r="R141" s="128">
        <f t="shared" si="14"/>
        <v>5</v>
      </c>
      <c r="S141" s="39"/>
      <c r="T141" s="39"/>
      <c r="U141" s="39"/>
      <c r="V141" s="39"/>
      <c r="W141" s="39"/>
      <c r="X141" s="39"/>
      <c r="Y141" s="39"/>
      <c r="Z141" s="39"/>
    </row>
    <row r="142" spans="1:26" ht="12" customHeight="1">
      <c r="A142" s="115" t="s">
        <v>203</v>
      </c>
      <c r="B142" s="116" t="s">
        <v>191</v>
      </c>
      <c r="C142" s="117">
        <f>'Entering 1'!D614</f>
        <v>4</v>
      </c>
      <c r="D142" s="117">
        <f>'Entering 1'!E614</f>
        <v>17</v>
      </c>
      <c r="E142" s="117">
        <f>'Entering 1'!F614</f>
        <v>16</v>
      </c>
      <c r="F142" s="117">
        <f>'Entering 1'!G614</f>
        <v>9</v>
      </c>
      <c r="G142" s="117">
        <f>'Entering 1'!H614</f>
        <v>12</v>
      </c>
      <c r="H142" s="117">
        <f>'Entering 1'!I614</f>
        <v>1</v>
      </c>
      <c r="I142" s="117">
        <f>'Entering 1'!J614</f>
        <v>7</v>
      </c>
      <c r="J142" s="117">
        <f>'Entering 1'!K614</f>
        <v>0</v>
      </c>
      <c r="K142" s="117">
        <f>'Entering 1'!L614</f>
        <v>1</v>
      </c>
      <c r="L142" s="117">
        <f>'Entering 1'!M614</f>
        <v>1</v>
      </c>
      <c r="M142" s="117">
        <f>'Entering 1'!N614</f>
        <v>3</v>
      </c>
      <c r="N142" s="117">
        <f>'Entering 1'!O614</f>
        <v>1</v>
      </c>
      <c r="O142" s="117">
        <f>'Entering 1'!P614</f>
        <v>2</v>
      </c>
      <c r="P142" s="117">
        <f>'Entering 1'!Q614</f>
        <v>0</v>
      </c>
      <c r="Q142" s="117">
        <f>'Entering 1'!R614</f>
        <v>1</v>
      </c>
      <c r="R142" s="119">
        <f>'Entering 1'!S614</f>
        <v>0</v>
      </c>
      <c r="S142" s="39"/>
      <c r="T142" s="39"/>
      <c r="U142" s="39"/>
      <c r="V142" s="39"/>
      <c r="W142" s="39"/>
      <c r="X142" s="39"/>
      <c r="Y142" s="39"/>
      <c r="Z142" s="39"/>
    </row>
    <row r="143" spans="1:26" ht="12" customHeight="1">
      <c r="A143" s="297"/>
      <c r="B143" s="28" t="s">
        <v>216</v>
      </c>
      <c r="C143" s="120">
        <f>'Entering 1'!D620</f>
        <v>3</v>
      </c>
      <c r="D143" s="121">
        <f>'Entering 1'!E620</f>
        <v>0</v>
      </c>
      <c r="E143" s="121">
        <f>'Entering 1'!F620</f>
        <v>0</v>
      </c>
      <c r="F143" s="121">
        <f>'Entering 1'!G620</f>
        <v>3</v>
      </c>
      <c r="G143" s="121">
        <f>'Entering 1'!H620</f>
        <v>5</v>
      </c>
      <c r="H143" s="121">
        <f>'Entering 1'!I620</f>
        <v>0</v>
      </c>
      <c r="I143" s="121">
        <f>'Entering 1'!J620</f>
        <v>0</v>
      </c>
      <c r="J143" s="121">
        <f>'Entering 1'!K620</f>
        <v>0</v>
      </c>
      <c r="K143" s="121">
        <f>'Entering 1'!L620</f>
        <v>0</v>
      </c>
      <c r="L143" s="121">
        <f>'Entering 1'!M620</f>
        <v>0</v>
      </c>
      <c r="M143" s="121">
        <f>'Entering 1'!N620</f>
        <v>0</v>
      </c>
      <c r="N143" s="121">
        <f>'Entering 1'!O620</f>
        <v>0</v>
      </c>
      <c r="O143" s="121">
        <f>'Entering 1'!P620</f>
        <v>0</v>
      </c>
      <c r="P143" s="121">
        <f>'Entering 1'!Q620</f>
        <v>0</v>
      </c>
      <c r="Q143" s="121">
        <f>'Entering 1'!R620</f>
        <v>0</v>
      </c>
      <c r="R143" s="122">
        <f>'Entering 1'!S620</f>
        <v>0</v>
      </c>
      <c r="S143" s="39"/>
      <c r="T143" s="39"/>
      <c r="U143" s="39"/>
      <c r="V143" s="39"/>
      <c r="W143" s="39"/>
      <c r="X143" s="39"/>
      <c r="Y143" s="39"/>
      <c r="Z143" s="39"/>
    </row>
    <row r="144" spans="1:26" ht="12" customHeight="1">
      <c r="A144" s="297"/>
      <c r="B144" s="28" t="s">
        <v>217</v>
      </c>
      <c r="C144" s="120">
        <f>'Entering 1'!D621</f>
        <v>0</v>
      </c>
      <c r="D144" s="121">
        <f>'Entering 1'!E621</f>
        <v>0</v>
      </c>
      <c r="E144" s="121">
        <f>'Entering 1'!F621</f>
        <v>0</v>
      </c>
      <c r="F144" s="121">
        <f>'Entering 1'!G621</f>
        <v>0</v>
      </c>
      <c r="G144" s="121">
        <f>'Entering 1'!H621</f>
        <v>0</v>
      </c>
      <c r="H144" s="121">
        <f>'Entering 1'!I621</f>
        <v>0</v>
      </c>
      <c r="I144" s="121">
        <f>'Entering 1'!J621</f>
        <v>0</v>
      </c>
      <c r="J144" s="121">
        <f>'Entering 1'!K621</f>
        <v>0</v>
      </c>
      <c r="K144" s="121">
        <f>'Entering 1'!L621</f>
        <v>0</v>
      </c>
      <c r="L144" s="121">
        <f>'Entering 1'!M621</f>
        <v>0</v>
      </c>
      <c r="M144" s="121">
        <f>'Entering 1'!N621</f>
        <v>0</v>
      </c>
      <c r="N144" s="121">
        <f>'Entering 1'!O621</f>
        <v>0</v>
      </c>
      <c r="O144" s="121">
        <f>'Entering 1'!P621</f>
        <v>0</v>
      </c>
      <c r="P144" s="121">
        <f>'Entering 1'!Q621</f>
        <v>0</v>
      </c>
      <c r="Q144" s="121">
        <f>'Entering 1'!R621</f>
        <v>0</v>
      </c>
      <c r="R144" s="122">
        <f>'Entering 1'!S621</f>
        <v>0</v>
      </c>
      <c r="S144" s="39"/>
      <c r="T144" s="39"/>
      <c r="U144" s="39"/>
      <c r="V144" s="39"/>
      <c r="W144" s="39"/>
      <c r="X144" s="39"/>
      <c r="Y144" s="39"/>
      <c r="Z144" s="39"/>
    </row>
    <row r="145" spans="1:26" ht="12" customHeight="1">
      <c r="A145" s="297"/>
      <c r="B145" s="123" t="str">
        <f>'Entering 1'!C615</f>
        <v>SPIN Scooters</v>
      </c>
      <c r="C145" s="123">
        <f>'Entering 1'!D615</f>
        <v>1</v>
      </c>
      <c r="D145" s="39">
        <f>'Entering 1'!E615</f>
        <v>0</v>
      </c>
      <c r="E145" s="39">
        <f>'Entering 1'!F615</f>
        <v>0</v>
      </c>
      <c r="F145" s="39">
        <f>'Entering 1'!G615</f>
        <v>0</v>
      </c>
      <c r="G145" s="39">
        <f>'Entering 1'!H615</f>
        <v>1</v>
      </c>
      <c r="H145" s="39">
        <f>'Entering 1'!I615</f>
        <v>0</v>
      </c>
      <c r="I145" s="39">
        <f>'Entering 1'!J615</f>
        <v>0</v>
      </c>
      <c r="J145" s="39">
        <f>'Entering 1'!K615</f>
        <v>0</v>
      </c>
      <c r="K145" s="39">
        <f>'Entering 1'!L615</f>
        <v>0</v>
      </c>
      <c r="L145" s="39">
        <f>'Entering 1'!M615</f>
        <v>0</v>
      </c>
      <c r="M145" s="39">
        <f>'Entering 1'!N615</f>
        <v>0</v>
      </c>
      <c r="N145" s="39">
        <f>'Entering 1'!O615</f>
        <v>0</v>
      </c>
      <c r="O145" s="39">
        <f>'Entering 1'!P615</f>
        <v>0</v>
      </c>
      <c r="P145" s="39">
        <f>'Entering 1'!Q615</f>
        <v>0</v>
      </c>
      <c r="Q145" s="39">
        <f>'Entering 1'!R615</f>
        <v>0</v>
      </c>
      <c r="R145" s="124">
        <f>'Entering 1'!S615</f>
        <v>0</v>
      </c>
      <c r="S145" s="39"/>
      <c r="T145" s="39"/>
      <c r="U145" s="39"/>
      <c r="V145" s="39"/>
      <c r="W145" s="39"/>
      <c r="X145" s="39"/>
      <c r="Y145" s="39"/>
      <c r="Z145" s="39"/>
    </row>
    <row r="146" spans="1:26" ht="12" customHeight="1">
      <c r="A146" s="297"/>
      <c r="B146" s="123" t="str">
        <f>'Entering 1'!C616</f>
        <v>Other Electric Scooter</v>
      </c>
      <c r="C146" s="123">
        <f>'Entering 1'!D616</f>
        <v>0</v>
      </c>
      <c r="D146" s="39">
        <f>'Entering 1'!E616</f>
        <v>0</v>
      </c>
      <c r="E146" s="39">
        <f>'Entering 1'!F616</f>
        <v>0</v>
      </c>
      <c r="F146" s="39">
        <f>'Entering 1'!G616</f>
        <v>0</v>
      </c>
      <c r="G146" s="39">
        <f>'Entering 1'!H616</f>
        <v>2</v>
      </c>
      <c r="H146" s="39">
        <f>'Entering 1'!I616</f>
        <v>0</v>
      </c>
      <c r="I146" s="39">
        <f>'Entering 1'!J616</f>
        <v>0</v>
      </c>
      <c r="J146" s="39">
        <f>'Entering 1'!K616</f>
        <v>0</v>
      </c>
      <c r="K146" s="39">
        <f>'Entering 1'!L616</f>
        <v>0</v>
      </c>
      <c r="L146" s="39">
        <f>'Entering 1'!M616</f>
        <v>0</v>
      </c>
      <c r="M146" s="39">
        <f>'Entering 1'!N616</f>
        <v>0</v>
      </c>
      <c r="N146" s="39">
        <f>'Entering 1'!O616</f>
        <v>0</v>
      </c>
      <c r="O146" s="39">
        <f>'Entering 1'!P616</f>
        <v>0</v>
      </c>
      <c r="P146" s="39">
        <f>'Entering 1'!Q616</f>
        <v>0</v>
      </c>
      <c r="Q146" s="39">
        <f>'Entering 1'!R616</f>
        <v>0</v>
      </c>
      <c r="R146" s="124">
        <f>'Entering 1'!S616</f>
        <v>0</v>
      </c>
      <c r="S146" s="39"/>
      <c r="T146" s="39"/>
      <c r="U146" s="39"/>
      <c r="V146" s="39"/>
      <c r="W146" s="39"/>
      <c r="X146" s="39"/>
      <c r="Y146" s="39"/>
      <c r="Z146" s="39"/>
    </row>
    <row r="147" spans="1:26" ht="12" customHeight="1">
      <c r="A147" s="297"/>
      <c r="B147" s="123" t="str">
        <f>'Entering 1'!C617</f>
        <v>Non-electric scooter</v>
      </c>
      <c r="C147" s="123">
        <f>'Entering 1'!D617</f>
        <v>0</v>
      </c>
      <c r="D147" s="39">
        <f>'Entering 1'!E617</f>
        <v>0</v>
      </c>
      <c r="E147" s="39">
        <f>'Entering 1'!F617</f>
        <v>0</v>
      </c>
      <c r="F147" s="39">
        <f>'Entering 1'!G617</f>
        <v>1</v>
      </c>
      <c r="G147" s="39">
        <f>'Entering 1'!H617</f>
        <v>0</v>
      </c>
      <c r="H147" s="39">
        <f>'Entering 1'!I617</f>
        <v>0</v>
      </c>
      <c r="I147" s="39">
        <f>'Entering 1'!J617</f>
        <v>0</v>
      </c>
      <c r="J147" s="39">
        <f>'Entering 1'!K617</f>
        <v>0</v>
      </c>
      <c r="K147" s="39">
        <f>'Entering 1'!L617</f>
        <v>0</v>
      </c>
      <c r="L147" s="39">
        <f>'Entering 1'!M617</f>
        <v>0</v>
      </c>
      <c r="M147" s="39">
        <f>'Entering 1'!N617</f>
        <v>0</v>
      </c>
      <c r="N147" s="39">
        <f>'Entering 1'!O617</f>
        <v>0</v>
      </c>
      <c r="O147" s="39">
        <f>'Entering 1'!P617</f>
        <v>0</v>
      </c>
      <c r="P147" s="39">
        <f>'Entering 1'!Q617</f>
        <v>0</v>
      </c>
      <c r="Q147" s="39">
        <f>'Entering 1'!R617</f>
        <v>0</v>
      </c>
      <c r="R147" s="124">
        <f>'Entering 1'!S617</f>
        <v>0</v>
      </c>
      <c r="S147" s="39"/>
      <c r="T147" s="39"/>
      <c r="U147" s="39"/>
      <c r="V147" s="39"/>
      <c r="W147" s="39"/>
      <c r="X147" s="39"/>
      <c r="Y147" s="39"/>
      <c r="Z147" s="39"/>
    </row>
    <row r="148" spans="1:26" ht="12" customHeight="1">
      <c r="A148" s="297"/>
      <c r="B148" s="123" t="str">
        <f>'Entering 1'!C618</f>
        <v>Skateboard</v>
      </c>
      <c r="C148" s="123">
        <f>'Entering 1'!D618</f>
        <v>1</v>
      </c>
      <c r="D148" s="39">
        <f>'Entering 1'!E618</f>
        <v>0</v>
      </c>
      <c r="E148" s="39">
        <f>'Entering 1'!F618</f>
        <v>0</v>
      </c>
      <c r="F148" s="39">
        <f>'Entering 1'!G618</f>
        <v>1</v>
      </c>
      <c r="G148" s="39">
        <f>'Entering 1'!H618</f>
        <v>1</v>
      </c>
      <c r="H148" s="39">
        <f>'Entering 1'!I618</f>
        <v>0</v>
      </c>
      <c r="I148" s="39">
        <f>'Entering 1'!J618</f>
        <v>0</v>
      </c>
      <c r="J148" s="39">
        <f>'Entering 1'!K618</f>
        <v>0</v>
      </c>
      <c r="K148" s="39">
        <f>'Entering 1'!L618</f>
        <v>0</v>
      </c>
      <c r="L148" s="39">
        <f>'Entering 1'!M618</f>
        <v>0</v>
      </c>
      <c r="M148" s="39">
        <f>'Entering 1'!N618</f>
        <v>0</v>
      </c>
      <c r="N148" s="39">
        <f>'Entering 1'!O618</f>
        <v>0</v>
      </c>
      <c r="O148" s="39">
        <f>'Entering 1'!P618</f>
        <v>0</v>
      </c>
      <c r="P148" s="39">
        <f>'Entering 1'!Q618</f>
        <v>0</v>
      </c>
      <c r="Q148" s="39">
        <f>'Entering 1'!R618</f>
        <v>0</v>
      </c>
      <c r="R148" s="124">
        <f>'Entering 1'!S618</f>
        <v>0</v>
      </c>
      <c r="S148" s="39"/>
      <c r="T148" s="39"/>
      <c r="U148" s="39"/>
      <c r="V148" s="39"/>
      <c r="W148" s="39"/>
      <c r="X148" s="39"/>
      <c r="Y148" s="39"/>
      <c r="Z148" s="39"/>
    </row>
    <row r="149" spans="1:26" ht="12" customHeight="1">
      <c r="A149" s="297"/>
      <c r="B149" s="123" t="str">
        <f>'Entering 1'!C619</f>
        <v>Electric Skateboard</v>
      </c>
      <c r="C149" s="123">
        <f>'Entering 1'!D619</f>
        <v>1</v>
      </c>
      <c r="D149" s="39">
        <f>'Entering 1'!E619</f>
        <v>0</v>
      </c>
      <c r="E149" s="39">
        <f>'Entering 1'!F619</f>
        <v>0</v>
      </c>
      <c r="F149" s="39">
        <f>'Entering 1'!G619</f>
        <v>0</v>
      </c>
      <c r="G149" s="39">
        <f>'Entering 1'!H619</f>
        <v>0</v>
      </c>
      <c r="H149" s="39">
        <f>'Entering 1'!I619</f>
        <v>0</v>
      </c>
      <c r="I149" s="39">
        <f>'Entering 1'!J619</f>
        <v>0</v>
      </c>
      <c r="J149" s="39">
        <f>'Entering 1'!K619</f>
        <v>0</v>
      </c>
      <c r="K149" s="39">
        <f>'Entering 1'!L619</f>
        <v>0</v>
      </c>
      <c r="L149" s="39">
        <f>'Entering 1'!M619</f>
        <v>0</v>
      </c>
      <c r="M149" s="39">
        <f>'Entering 1'!N619</f>
        <v>0</v>
      </c>
      <c r="N149" s="39">
        <f>'Entering 1'!O619</f>
        <v>0</v>
      </c>
      <c r="O149" s="39">
        <f>'Entering 1'!P619</f>
        <v>0</v>
      </c>
      <c r="P149" s="39">
        <f>'Entering 1'!Q619</f>
        <v>0</v>
      </c>
      <c r="Q149" s="39">
        <f>'Entering 1'!R619</f>
        <v>0</v>
      </c>
      <c r="R149" s="124">
        <f>'Entering 1'!S619</f>
        <v>0</v>
      </c>
      <c r="S149" s="39"/>
      <c r="T149" s="39"/>
      <c r="U149" s="39"/>
      <c r="V149" s="39"/>
      <c r="W149" s="39"/>
      <c r="X149" s="39"/>
      <c r="Y149" s="39"/>
      <c r="Z149" s="39"/>
    </row>
    <row r="150" spans="1:26" ht="12" customHeight="1">
      <c r="A150" s="17"/>
      <c r="B150" s="46" t="s">
        <v>218</v>
      </c>
      <c r="C150" s="125">
        <f t="shared" ref="C150:R150" si="15">SUM(C142,C145:C149)</f>
        <v>7</v>
      </c>
      <c r="D150" s="126">
        <f t="shared" si="15"/>
        <v>17</v>
      </c>
      <c r="E150" s="126">
        <f t="shared" si="15"/>
        <v>16</v>
      </c>
      <c r="F150" s="126">
        <f t="shared" si="15"/>
        <v>11</v>
      </c>
      <c r="G150" s="126">
        <f t="shared" si="15"/>
        <v>16</v>
      </c>
      <c r="H150" s="126">
        <f t="shared" si="15"/>
        <v>1</v>
      </c>
      <c r="I150" s="126">
        <f t="shared" si="15"/>
        <v>7</v>
      </c>
      <c r="J150" s="126">
        <f t="shared" si="15"/>
        <v>0</v>
      </c>
      <c r="K150" s="126">
        <f t="shared" si="15"/>
        <v>1</v>
      </c>
      <c r="L150" s="126">
        <f t="shared" si="15"/>
        <v>1</v>
      </c>
      <c r="M150" s="126">
        <f t="shared" si="15"/>
        <v>3</v>
      </c>
      <c r="N150" s="126">
        <f t="shared" si="15"/>
        <v>1</v>
      </c>
      <c r="O150" s="126">
        <f t="shared" si="15"/>
        <v>2</v>
      </c>
      <c r="P150" s="126">
        <f t="shared" si="15"/>
        <v>0</v>
      </c>
      <c r="Q150" s="126">
        <f t="shared" si="15"/>
        <v>1</v>
      </c>
      <c r="R150" s="128">
        <f t="shared" si="15"/>
        <v>0</v>
      </c>
      <c r="S150" s="39"/>
      <c r="T150" s="39"/>
      <c r="U150" s="39"/>
      <c r="V150" s="39"/>
      <c r="W150" s="39"/>
      <c r="X150" s="39"/>
      <c r="Y150" s="39"/>
      <c r="Z150" s="39"/>
    </row>
    <row r="151" spans="1:26" ht="12" customHeight="1">
      <c r="A151" s="115" t="s">
        <v>204</v>
      </c>
      <c r="B151" s="116" t="s">
        <v>191</v>
      </c>
      <c r="C151" s="117">
        <f>'Entering 1'!D654</f>
        <v>50</v>
      </c>
      <c r="D151" s="117">
        <f>'Entering 1'!E654</f>
        <v>39</v>
      </c>
      <c r="E151" s="117">
        <f>'Entering 1'!F654</f>
        <v>12</v>
      </c>
      <c r="F151" s="117">
        <f>'Entering 1'!G654</f>
        <v>11</v>
      </c>
      <c r="G151" s="117">
        <f>'Entering 1'!H654</f>
        <v>5</v>
      </c>
      <c r="H151" s="117">
        <f>'Entering 1'!I654</f>
        <v>35</v>
      </c>
      <c r="I151" s="117">
        <f>'Entering 1'!J654</f>
        <v>63</v>
      </c>
      <c r="J151" s="117">
        <f>'Entering 1'!K654</f>
        <v>9</v>
      </c>
      <c r="K151" s="117">
        <f>'Entering 1'!L654</f>
        <v>19</v>
      </c>
      <c r="L151" s="117">
        <f>'Entering 1'!M654</f>
        <v>6</v>
      </c>
      <c r="M151" s="117">
        <f>'Entering 1'!N654</f>
        <v>4</v>
      </c>
      <c r="N151" s="117">
        <f>'Entering 1'!O654</f>
        <v>9</v>
      </c>
      <c r="O151" s="117">
        <f>'Entering 1'!P654</f>
        <v>4</v>
      </c>
      <c r="P151" s="117">
        <f>'Entering 1'!Q654</f>
        <v>6</v>
      </c>
      <c r="Q151" s="117">
        <f>'Entering 1'!R654</f>
        <v>4</v>
      </c>
      <c r="R151" s="119">
        <f>'Entering 1'!S654</f>
        <v>3</v>
      </c>
      <c r="S151" s="39"/>
      <c r="T151" s="39"/>
      <c r="U151" s="39"/>
      <c r="V151" s="39"/>
      <c r="W151" s="39"/>
      <c r="X151" s="39"/>
      <c r="Y151" s="39"/>
      <c r="Z151" s="39"/>
    </row>
    <row r="152" spans="1:26" ht="12" customHeight="1">
      <c r="A152" s="297"/>
      <c r="B152" s="28" t="s">
        <v>216</v>
      </c>
      <c r="C152" s="120">
        <f>'Entering 1'!D660</f>
        <v>1</v>
      </c>
      <c r="D152" s="121">
        <f>'Entering 1'!E660</f>
        <v>1</v>
      </c>
      <c r="E152" s="121">
        <f>'Entering 1'!F660</f>
        <v>1</v>
      </c>
      <c r="F152" s="121">
        <f>'Entering 1'!G660</f>
        <v>0</v>
      </c>
      <c r="G152" s="121">
        <f>'Entering 1'!H660</f>
        <v>0</v>
      </c>
      <c r="H152" s="121">
        <f>'Entering 1'!I660</f>
        <v>0</v>
      </c>
      <c r="I152" s="121">
        <f>'Entering 1'!J660</f>
        <v>2</v>
      </c>
      <c r="J152" s="121">
        <f>'Entering 1'!K660</f>
        <v>1</v>
      </c>
      <c r="K152" s="121">
        <f>'Entering 1'!L660</f>
        <v>0</v>
      </c>
      <c r="L152" s="121">
        <f>'Entering 1'!M660</f>
        <v>0</v>
      </c>
      <c r="M152" s="121">
        <f>'Entering 1'!N660</f>
        <v>0</v>
      </c>
      <c r="N152" s="121">
        <f>'Entering 1'!O660</f>
        <v>0</v>
      </c>
      <c r="O152" s="121">
        <f>'Entering 1'!P660</f>
        <v>0</v>
      </c>
      <c r="P152" s="121">
        <f>'Entering 1'!Q660</f>
        <v>0</v>
      </c>
      <c r="Q152" s="121">
        <f>'Entering 1'!R660</f>
        <v>0</v>
      </c>
      <c r="R152" s="122">
        <f>'Entering 1'!S660</f>
        <v>0</v>
      </c>
      <c r="S152" s="39"/>
      <c r="T152" s="39"/>
      <c r="U152" s="39"/>
      <c r="V152" s="39"/>
      <c r="W152" s="39"/>
      <c r="X152" s="39"/>
      <c r="Y152" s="39"/>
      <c r="Z152" s="39"/>
    </row>
    <row r="153" spans="1:26" ht="12" customHeight="1">
      <c r="A153" s="297"/>
      <c r="B153" s="28" t="s">
        <v>217</v>
      </c>
      <c r="C153" s="120">
        <f>'Entering 1'!D661</f>
        <v>0</v>
      </c>
      <c r="D153" s="121">
        <f>'Entering 1'!E661</f>
        <v>0</v>
      </c>
      <c r="E153" s="121">
        <f>'Entering 1'!F661</f>
        <v>0</v>
      </c>
      <c r="F153" s="121">
        <f>'Entering 1'!G661</f>
        <v>0</v>
      </c>
      <c r="G153" s="121">
        <f>'Entering 1'!H661</f>
        <v>0</v>
      </c>
      <c r="H153" s="121">
        <f>'Entering 1'!I661</f>
        <v>0</v>
      </c>
      <c r="I153" s="121">
        <f>'Entering 1'!J661</f>
        <v>1</v>
      </c>
      <c r="J153" s="121">
        <f>'Entering 1'!K661</f>
        <v>0</v>
      </c>
      <c r="K153" s="121">
        <f>'Entering 1'!L661</f>
        <v>0</v>
      </c>
      <c r="L153" s="121">
        <f>'Entering 1'!M661</f>
        <v>0</v>
      </c>
      <c r="M153" s="121">
        <f>'Entering 1'!N661</f>
        <v>0</v>
      </c>
      <c r="N153" s="121">
        <f>'Entering 1'!O661</f>
        <v>0</v>
      </c>
      <c r="O153" s="121">
        <f>'Entering 1'!P661</f>
        <v>0</v>
      </c>
      <c r="P153" s="121">
        <f>'Entering 1'!Q661</f>
        <v>0</v>
      </c>
      <c r="Q153" s="121">
        <f>'Entering 1'!R661</f>
        <v>0</v>
      </c>
      <c r="R153" s="122">
        <f>'Entering 1'!S661</f>
        <v>0</v>
      </c>
      <c r="S153" s="39"/>
      <c r="T153" s="39"/>
      <c r="U153" s="39"/>
      <c r="V153" s="39"/>
      <c r="W153" s="39"/>
      <c r="X153" s="39"/>
      <c r="Y153" s="39"/>
      <c r="Z153" s="39"/>
    </row>
    <row r="154" spans="1:26" ht="12" customHeight="1">
      <c r="A154" s="297"/>
      <c r="B154" s="123" t="str">
        <f>'Entering 1'!C655</f>
        <v>SPIN Scooters</v>
      </c>
      <c r="C154" s="123">
        <f>'Entering 1'!D655</f>
        <v>0</v>
      </c>
      <c r="D154" s="39">
        <f>'Entering 1'!E655</f>
        <v>0</v>
      </c>
      <c r="E154" s="39">
        <f>'Entering 1'!F655</f>
        <v>0</v>
      </c>
      <c r="F154" s="39">
        <f>'Entering 1'!G655</f>
        <v>0</v>
      </c>
      <c r="G154" s="39">
        <f>'Entering 1'!H655</f>
        <v>0</v>
      </c>
      <c r="H154" s="39">
        <f>'Entering 1'!I655</f>
        <v>0</v>
      </c>
      <c r="I154" s="39">
        <f>'Entering 1'!J655</f>
        <v>0</v>
      </c>
      <c r="J154" s="39">
        <f>'Entering 1'!K655</f>
        <v>0</v>
      </c>
      <c r="K154" s="39">
        <f>'Entering 1'!L655</f>
        <v>0</v>
      </c>
      <c r="L154" s="39">
        <f>'Entering 1'!M655</f>
        <v>0</v>
      </c>
      <c r="M154" s="39">
        <f>'Entering 1'!N655</f>
        <v>0</v>
      </c>
      <c r="N154" s="39">
        <f>'Entering 1'!O655</f>
        <v>0</v>
      </c>
      <c r="O154" s="39">
        <f>'Entering 1'!P655</f>
        <v>0</v>
      </c>
      <c r="P154" s="39">
        <f>'Entering 1'!Q655</f>
        <v>0</v>
      </c>
      <c r="Q154" s="39">
        <f>'Entering 1'!R655</f>
        <v>0</v>
      </c>
      <c r="R154" s="124">
        <f>'Entering 1'!S655</f>
        <v>0</v>
      </c>
      <c r="S154" s="39"/>
      <c r="T154" s="39"/>
      <c r="U154" s="39"/>
      <c r="V154" s="39"/>
      <c r="W154" s="39"/>
      <c r="X154" s="39"/>
      <c r="Y154" s="39"/>
      <c r="Z154" s="39"/>
    </row>
    <row r="155" spans="1:26" ht="12" customHeight="1">
      <c r="A155" s="297"/>
      <c r="B155" s="123" t="str">
        <f>'Entering 1'!C656</f>
        <v>Other Electric Scooter</v>
      </c>
      <c r="C155" s="123">
        <f>'Entering 1'!D656</f>
        <v>0</v>
      </c>
      <c r="D155" s="39">
        <f>'Entering 1'!E656</f>
        <v>0</v>
      </c>
      <c r="E155" s="39">
        <f>'Entering 1'!F656</f>
        <v>0</v>
      </c>
      <c r="F155" s="39">
        <f>'Entering 1'!G656</f>
        <v>0</v>
      </c>
      <c r="G155" s="39">
        <f>'Entering 1'!H656</f>
        <v>0</v>
      </c>
      <c r="H155" s="39">
        <f>'Entering 1'!I656</f>
        <v>0</v>
      </c>
      <c r="I155" s="39">
        <f>'Entering 1'!J656</f>
        <v>0</v>
      </c>
      <c r="J155" s="39">
        <f>'Entering 1'!K656</f>
        <v>0</v>
      </c>
      <c r="K155" s="39">
        <f>'Entering 1'!L656</f>
        <v>0</v>
      </c>
      <c r="L155" s="39">
        <f>'Entering 1'!M656</f>
        <v>0</v>
      </c>
      <c r="M155" s="39">
        <f>'Entering 1'!N656</f>
        <v>0</v>
      </c>
      <c r="N155" s="39">
        <f>'Entering 1'!O656</f>
        <v>0</v>
      </c>
      <c r="O155" s="39">
        <f>'Entering 1'!P656</f>
        <v>0</v>
      </c>
      <c r="P155" s="39">
        <f>'Entering 1'!Q656</f>
        <v>0</v>
      </c>
      <c r="Q155" s="39">
        <f>'Entering 1'!R656</f>
        <v>0</v>
      </c>
      <c r="R155" s="124">
        <f>'Entering 1'!S656</f>
        <v>0</v>
      </c>
      <c r="S155" s="39"/>
      <c r="T155" s="39"/>
      <c r="U155" s="39"/>
      <c r="V155" s="39"/>
      <c r="W155" s="39"/>
      <c r="X155" s="39"/>
      <c r="Y155" s="39"/>
      <c r="Z155" s="39"/>
    </row>
    <row r="156" spans="1:26" ht="12" customHeight="1">
      <c r="A156" s="297"/>
      <c r="B156" s="123" t="str">
        <f>'Entering 1'!C657</f>
        <v>Non-electric scooter</v>
      </c>
      <c r="C156" s="123">
        <f>'Entering 1'!D657</f>
        <v>0</v>
      </c>
      <c r="D156" s="39">
        <f>'Entering 1'!E657</f>
        <v>0</v>
      </c>
      <c r="E156" s="39">
        <f>'Entering 1'!F657</f>
        <v>0</v>
      </c>
      <c r="F156" s="39">
        <f>'Entering 1'!G657</f>
        <v>0</v>
      </c>
      <c r="G156" s="39">
        <f>'Entering 1'!H657</f>
        <v>0</v>
      </c>
      <c r="H156" s="39">
        <f>'Entering 1'!I657</f>
        <v>0</v>
      </c>
      <c r="I156" s="39">
        <f>'Entering 1'!J657</f>
        <v>0</v>
      </c>
      <c r="J156" s="39">
        <f>'Entering 1'!K657</f>
        <v>0</v>
      </c>
      <c r="K156" s="39">
        <f>'Entering 1'!L657</f>
        <v>0</v>
      </c>
      <c r="L156" s="39">
        <f>'Entering 1'!M657</f>
        <v>0</v>
      </c>
      <c r="M156" s="39">
        <f>'Entering 1'!N657</f>
        <v>0</v>
      </c>
      <c r="N156" s="39">
        <f>'Entering 1'!O657</f>
        <v>0</v>
      </c>
      <c r="O156" s="39">
        <f>'Entering 1'!P657</f>
        <v>0</v>
      </c>
      <c r="P156" s="39">
        <f>'Entering 1'!Q657</f>
        <v>0</v>
      </c>
      <c r="Q156" s="39">
        <f>'Entering 1'!R657</f>
        <v>0</v>
      </c>
      <c r="R156" s="124">
        <f>'Entering 1'!S657</f>
        <v>0</v>
      </c>
      <c r="S156" s="39"/>
      <c r="T156" s="39"/>
      <c r="U156" s="39"/>
      <c r="V156" s="39"/>
      <c r="W156" s="39"/>
      <c r="X156" s="39"/>
      <c r="Y156" s="39"/>
      <c r="Z156" s="39"/>
    </row>
    <row r="157" spans="1:26" ht="12" customHeight="1">
      <c r="A157" s="297"/>
      <c r="B157" s="123" t="str">
        <f>'Entering 1'!C658</f>
        <v>Skateboard</v>
      </c>
      <c r="C157" s="123">
        <f>'Entering 1'!D658</f>
        <v>1</v>
      </c>
      <c r="D157" s="39">
        <f>'Entering 1'!E658</f>
        <v>0</v>
      </c>
      <c r="E157" s="39">
        <f>'Entering 1'!F658</f>
        <v>0</v>
      </c>
      <c r="F157" s="39">
        <f>'Entering 1'!G658</f>
        <v>0</v>
      </c>
      <c r="G157" s="39">
        <f>'Entering 1'!H658</f>
        <v>0</v>
      </c>
      <c r="H157" s="39">
        <f>'Entering 1'!I658</f>
        <v>0</v>
      </c>
      <c r="I157" s="39">
        <f>'Entering 1'!J658</f>
        <v>0</v>
      </c>
      <c r="J157" s="39">
        <f>'Entering 1'!K658</f>
        <v>0</v>
      </c>
      <c r="K157" s="39">
        <f>'Entering 1'!L658</f>
        <v>0</v>
      </c>
      <c r="L157" s="39">
        <f>'Entering 1'!M658</f>
        <v>1</v>
      </c>
      <c r="M157" s="39">
        <f>'Entering 1'!N658</f>
        <v>0</v>
      </c>
      <c r="N157" s="39">
        <f>'Entering 1'!O658</f>
        <v>0</v>
      </c>
      <c r="O157" s="39">
        <f>'Entering 1'!P658</f>
        <v>0</v>
      </c>
      <c r="P157" s="39">
        <f>'Entering 1'!Q658</f>
        <v>0</v>
      </c>
      <c r="Q157" s="39">
        <f>'Entering 1'!R658</f>
        <v>0</v>
      </c>
      <c r="R157" s="124">
        <f>'Entering 1'!S658</f>
        <v>0</v>
      </c>
      <c r="S157" s="39"/>
      <c r="T157" s="39"/>
      <c r="U157" s="39"/>
      <c r="V157" s="39"/>
      <c r="W157" s="39"/>
      <c r="X157" s="39"/>
      <c r="Y157" s="39"/>
      <c r="Z157" s="39"/>
    </row>
    <row r="158" spans="1:26" ht="12" customHeight="1">
      <c r="A158" s="297"/>
      <c r="B158" s="123" t="str">
        <f>'Entering 1'!C659</f>
        <v>Electric Skateboard</v>
      </c>
      <c r="C158" s="123">
        <f>'Entering 1'!D659</f>
        <v>0</v>
      </c>
      <c r="D158" s="39">
        <f>'Entering 1'!E659</f>
        <v>0</v>
      </c>
      <c r="E158" s="39">
        <f>'Entering 1'!F659</f>
        <v>0</v>
      </c>
      <c r="F158" s="39">
        <f>'Entering 1'!G659</f>
        <v>0</v>
      </c>
      <c r="G158" s="39">
        <f>'Entering 1'!H659</f>
        <v>0</v>
      </c>
      <c r="H158" s="39">
        <f>'Entering 1'!I659</f>
        <v>0</v>
      </c>
      <c r="I158" s="39">
        <f>'Entering 1'!J659</f>
        <v>0</v>
      </c>
      <c r="J158" s="39">
        <f>'Entering 1'!K659</f>
        <v>0</v>
      </c>
      <c r="K158" s="39">
        <f>'Entering 1'!L659</f>
        <v>0</v>
      </c>
      <c r="L158" s="39">
        <f>'Entering 1'!M659</f>
        <v>0</v>
      </c>
      <c r="M158" s="39">
        <f>'Entering 1'!N659</f>
        <v>0</v>
      </c>
      <c r="N158" s="39">
        <f>'Entering 1'!O659</f>
        <v>0</v>
      </c>
      <c r="O158" s="39">
        <f>'Entering 1'!P659</f>
        <v>0</v>
      </c>
      <c r="P158" s="39">
        <f>'Entering 1'!Q659</f>
        <v>0</v>
      </c>
      <c r="Q158" s="39">
        <f>'Entering 1'!R659</f>
        <v>0</v>
      </c>
      <c r="R158" s="124">
        <f>'Entering 1'!S659</f>
        <v>0</v>
      </c>
      <c r="S158" s="39"/>
      <c r="T158" s="39"/>
      <c r="U158" s="39"/>
      <c r="V158" s="39"/>
      <c r="W158" s="39"/>
      <c r="X158" s="39"/>
      <c r="Y158" s="39"/>
      <c r="Z158" s="39"/>
    </row>
    <row r="159" spans="1:26" ht="12" customHeight="1">
      <c r="A159" s="17"/>
      <c r="B159" s="46" t="s">
        <v>218</v>
      </c>
      <c r="C159" s="125">
        <f t="shared" ref="C159:R159" si="16">SUM(C151,C154:C158)</f>
        <v>51</v>
      </c>
      <c r="D159" s="126">
        <f t="shared" si="16"/>
        <v>39</v>
      </c>
      <c r="E159" s="126">
        <f t="shared" si="16"/>
        <v>12</v>
      </c>
      <c r="F159" s="126">
        <f t="shared" si="16"/>
        <v>11</v>
      </c>
      <c r="G159" s="126">
        <f t="shared" si="16"/>
        <v>5</v>
      </c>
      <c r="H159" s="126">
        <f t="shared" si="16"/>
        <v>35</v>
      </c>
      <c r="I159" s="126">
        <f t="shared" si="16"/>
        <v>63</v>
      </c>
      <c r="J159" s="126">
        <f t="shared" si="16"/>
        <v>9</v>
      </c>
      <c r="K159" s="126">
        <f t="shared" si="16"/>
        <v>19</v>
      </c>
      <c r="L159" s="126">
        <f t="shared" si="16"/>
        <v>7</v>
      </c>
      <c r="M159" s="126">
        <f t="shared" si="16"/>
        <v>4</v>
      </c>
      <c r="N159" s="126">
        <f t="shared" si="16"/>
        <v>9</v>
      </c>
      <c r="O159" s="126">
        <f t="shared" si="16"/>
        <v>4</v>
      </c>
      <c r="P159" s="126">
        <f t="shared" si="16"/>
        <v>6</v>
      </c>
      <c r="Q159" s="126">
        <f t="shared" si="16"/>
        <v>4</v>
      </c>
      <c r="R159" s="128">
        <f t="shared" si="16"/>
        <v>3</v>
      </c>
      <c r="S159" s="39"/>
      <c r="T159" s="39"/>
      <c r="U159" s="39"/>
      <c r="V159" s="39"/>
      <c r="W159" s="39"/>
      <c r="X159" s="39"/>
      <c r="Y159" s="39"/>
      <c r="Z159" s="39"/>
    </row>
    <row r="160" spans="1:26" ht="12" customHeight="1">
      <c r="A160" s="115" t="s">
        <v>135</v>
      </c>
      <c r="B160" s="116" t="s">
        <v>191</v>
      </c>
      <c r="C160" s="117">
        <f>'Entering 1'!D694</f>
        <v>0</v>
      </c>
      <c r="D160" s="117">
        <f>'Entering 1'!E694</f>
        <v>0</v>
      </c>
      <c r="E160" s="117">
        <f>'Entering 1'!F694</f>
        <v>0</v>
      </c>
      <c r="F160" s="117">
        <f>'Entering 1'!G694</f>
        <v>0</v>
      </c>
      <c r="G160" s="117">
        <f>'Entering 1'!H694</f>
        <v>0</v>
      </c>
      <c r="H160" s="117">
        <f>'Entering 1'!I694</f>
        <v>0</v>
      </c>
      <c r="I160" s="117">
        <f>'Entering 1'!J694</f>
        <v>0</v>
      </c>
      <c r="J160" s="117">
        <f>'Entering 1'!K694</f>
        <v>0</v>
      </c>
      <c r="K160" s="117">
        <f>'Entering 1'!L694</f>
        <v>0</v>
      </c>
      <c r="L160" s="117">
        <f>'Entering 1'!M694</f>
        <v>0</v>
      </c>
      <c r="M160" s="117">
        <f>'Entering 1'!N694</f>
        <v>0</v>
      </c>
      <c r="N160" s="117">
        <f>'Entering 1'!O694</f>
        <v>0</v>
      </c>
      <c r="O160" s="117">
        <f>'Entering 1'!P694</f>
        <v>0</v>
      </c>
      <c r="P160" s="117">
        <f>'Entering 1'!Q694</f>
        <v>0</v>
      </c>
      <c r="Q160" s="117">
        <f>'Entering 1'!R694</f>
        <v>0</v>
      </c>
      <c r="R160" s="119">
        <f>'Entering 1'!S694</f>
        <v>0</v>
      </c>
      <c r="S160" s="39"/>
      <c r="T160" s="39"/>
      <c r="U160" s="39"/>
      <c r="V160" s="39"/>
      <c r="W160" s="39"/>
      <c r="X160" s="39"/>
      <c r="Y160" s="39"/>
      <c r="Z160" s="39"/>
    </row>
    <row r="161" spans="1:26" ht="12" customHeight="1">
      <c r="A161" s="297"/>
      <c r="B161" s="28" t="s">
        <v>216</v>
      </c>
      <c r="C161" s="120">
        <f>'Entering 1'!D697</f>
        <v>0</v>
      </c>
      <c r="D161" s="121">
        <f>'Entering 1'!E697</f>
        <v>0</v>
      </c>
      <c r="E161" s="121">
        <f>'Entering 1'!F697</f>
        <v>0</v>
      </c>
      <c r="F161" s="121">
        <f>'Entering 1'!G697</f>
        <v>0</v>
      </c>
      <c r="G161" s="121">
        <f>'Entering 1'!H697</f>
        <v>0</v>
      </c>
      <c r="H161" s="121">
        <f>'Entering 1'!I697</f>
        <v>0</v>
      </c>
      <c r="I161" s="121">
        <f>'Entering 1'!J697</f>
        <v>0</v>
      </c>
      <c r="J161" s="121">
        <f>'Entering 1'!K697</f>
        <v>0</v>
      </c>
      <c r="K161" s="121">
        <f>'Entering 1'!L697</f>
        <v>0</v>
      </c>
      <c r="L161" s="121">
        <f>'Entering 1'!M697</f>
        <v>0</v>
      </c>
      <c r="M161" s="121">
        <f>'Entering 1'!N697</f>
        <v>0</v>
      </c>
      <c r="N161" s="121">
        <f>'Entering 1'!O697</f>
        <v>0</v>
      </c>
      <c r="O161" s="121">
        <f>'Entering 1'!P697</f>
        <v>0</v>
      </c>
      <c r="P161" s="121">
        <f>'Entering 1'!Q697</f>
        <v>0</v>
      </c>
      <c r="Q161" s="121">
        <f>'Entering 1'!R697</f>
        <v>0</v>
      </c>
      <c r="R161" s="122">
        <f>'Entering 1'!S697</f>
        <v>0</v>
      </c>
      <c r="S161" s="39"/>
      <c r="T161" s="39"/>
      <c r="U161" s="39"/>
      <c r="V161" s="39"/>
      <c r="W161" s="39"/>
      <c r="X161" s="39"/>
      <c r="Y161" s="39"/>
      <c r="Z161" s="39"/>
    </row>
    <row r="162" spans="1:26" ht="12" customHeight="1">
      <c r="A162" s="297"/>
      <c r="B162" s="28" t="s">
        <v>217</v>
      </c>
      <c r="C162" s="120">
        <f>'Entering 1'!D698</f>
        <v>0</v>
      </c>
      <c r="D162" s="121">
        <f>'Entering 1'!E698</f>
        <v>0</v>
      </c>
      <c r="E162" s="121">
        <f>'Entering 1'!F698</f>
        <v>0</v>
      </c>
      <c r="F162" s="121">
        <f>'Entering 1'!G698</f>
        <v>0</v>
      </c>
      <c r="G162" s="121">
        <f>'Entering 1'!H698</f>
        <v>0</v>
      </c>
      <c r="H162" s="121">
        <f>'Entering 1'!I698</f>
        <v>0</v>
      </c>
      <c r="I162" s="121">
        <f>'Entering 1'!J698</f>
        <v>0</v>
      </c>
      <c r="J162" s="121">
        <f>'Entering 1'!K698</f>
        <v>0</v>
      </c>
      <c r="K162" s="121">
        <f>'Entering 1'!L698</f>
        <v>0</v>
      </c>
      <c r="L162" s="121">
        <f>'Entering 1'!M698</f>
        <v>0</v>
      </c>
      <c r="M162" s="121">
        <f>'Entering 1'!N698</f>
        <v>0</v>
      </c>
      <c r="N162" s="121">
        <f>'Entering 1'!O698</f>
        <v>0</v>
      </c>
      <c r="O162" s="121">
        <f>'Entering 1'!P698</f>
        <v>0</v>
      </c>
      <c r="P162" s="121">
        <f>'Entering 1'!Q698</f>
        <v>0</v>
      </c>
      <c r="Q162" s="121">
        <f>'Entering 1'!R698</f>
        <v>0</v>
      </c>
      <c r="R162" s="122">
        <f>'Entering 1'!S698</f>
        <v>0</v>
      </c>
      <c r="S162" s="39"/>
      <c r="T162" s="39"/>
      <c r="U162" s="39"/>
      <c r="V162" s="39"/>
      <c r="W162" s="39"/>
      <c r="X162" s="39"/>
      <c r="Y162" s="39"/>
      <c r="Z162" s="39"/>
    </row>
    <row r="163" spans="1:26" ht="12" customHeight="1">
      <c r="A163" s="297"/>
      <c r="B163" s="116" t="s">
        <v>220</v>
      </c>
      <c r="C163" s="123">
        <f>'Entering 1'!D695</f>
        <v>0</v>
      </c>
      <c r="D163" s="39">
        <f>'Entering 1'!E695</f>
        <v>0</v>
      </c>
      <c r="E163" s="39">
        <f>'Entering 1'!F695</f>
        <v>0</v>
      </c>
      <c r="F163" s="39">
        <f>'Entering 1'!G695</f>
        <v>0</v>
      </c>
      <c r="G163" s="39">
        <f>'Entering 1'!H695</f>
        <v>0</v>
      </c>
      <c r="H163" s="39">
        <f>'Entering 1'!I695</f>
        <v>0</v>
      </c>
      <c r="I163" s="39">
        <f>'Entering 1'!J695</f>
        <v>0</v>
      </c>
      <c r="J163" s="39">
        <f>'Entering 1'!K695</f>
        <v>0</v>
      </c>
      <c r="K163" s="39">
        <f>'Entering 1'!L695</f>
        <v>0</v>
      </c>
      <c r="L163" s="39">
        <f>'Entering 1'!M695</f>
        <v>0</v>
      </c>
      <c r="M163" s="39">
        <f>'Entering 1'!N695</f>
        <v>0</v>
      </c>
      <c r="N163" s="39">
        <f>'Entering 1'!O695</f>
        <v>0</v>
      </c>
      <c r="O163" s="39">
        <f>'Entering 1'!P695</f>
        <v>0</v>
      </c>
      <c r="P163" s="39">
        <f>'Entering 1'!Q695</f>
        <v>0</v>
      </c>
      <c r="Q163" s="39">
        <f>'Entering 1'!R695</f>
        <v>0</v>
      </c>
      <c r="R163" s="124">
        <f>'Entering 1'!S695</f>
        <v>0</v>
      </c>
      <c r="S163" s="39"/>
      <c r="T163" s="39"/>
      <c r="U163" s="39"/>
      <c r="V163" s="39"/>
      <c r="W163" s="39"/>
      <c r="X163" s="39"/>
      <c r="Y163" s="39"/>
      <c r="Z163" s="39"/>
    </row>
    <row r="164" spans="1:26" ht="12" customHeight="1">
      <c r="A164" s="297"/>
      <c r="B164" s="116" t="s">
        <v>221</v>
      </c>
      <c r="C164" s="123"/>
      <c r="D164" s="39"/>
      <c r="E164" s="39"/>
      <c r="F164" s="39"/>
      <c r="G164" s="39"/>
      <c r="H164" s="39"/>
      <c r="I164" s="39"/>
      <c r="J164" s="39"/>
      <c r="K164" s="39"/>
      <c r="L164" s="39"/>
      <c r="M164" s="39"/>
      <c r="N164" s="39"/>
      <c r="O164" s="39"/>
      <c r="P164" s="39"/>
      <c r="Q164" s="39"/>
      <c r="R164" s="124"/>
      <c r="S164" s="39"/>
      <c r="T164" s="39"/>
      <c r="U164" s="39"/>
      <c r="V164" s="39"/>
      <c r="W164" s="39"/>
      <c r="X164" s="39"/>
      <c r="Y164" s="39"/>
      <c r="Z164" s="39"/>
    </row>
    <row r="165" spans="1:26" ht="12" customHeight="1">
      <c r="A165" s="297"/>
      <c r="B165" s="116" t="s">
        <v>222</v>
      </c>
      <c r="C165" s="123"/>
      <c r="D165" s="39"/>
      <c r="E165" s="39"/>
      <c r="F165" s="39"/>
      <c r="G165" s="39"/>
      <c r="H165" s="39"/>
      <c r="I165" s="39"/>
      <c r="J165" s="39"/>
      <c r="K165" s="39"/>
      <c r="L165" s="39"/>
      <c r="M165" s="39"/>
      <c r="N165" s="39"/>
      <c r="O165" s="39"/>
      <c r="P165" s="39"/>
      <c r="Q165" s="39"/>
      <c r="R165" s="124"/>
      <c r="S165" s="39"/>
      <c r="T165" s="39"/>
      <c r="U165" s="39"/>
      <c r="V165" s="39"/>
      <c r="W165" s="39"/>
      <c r="X165" s="39"/>
      <c r="Y165" s="39"/>
      <c r="Z165" s="39"/>
    </row>
    <row r="166" spans="1:26" ht="12" customHeight="1">
      <c r="A166" s="297"/>
      <c r="B166" s="116" t="s">
        <v>226</v>
      </c>
      <c r="C166" s="123">
        <f>'Entering 1'!D696</f>
        <v>0</v>
      </c>
      <c r="D166" s="39">
        <f>'Entering 1'!E696</f>
        <v>0</v>
      </c>
      <c r="E166" s="39">
        <f>'Entering 1'!F696</f>
        <v>0</v>
      </c>
      <c r="F166" s="39">
        <f>'Entering 1'!G696</f>
        <v>0</v>
      </c>
      <c r="G166" s="39">
        <f>'Entering 1'!H696</f>
        <v>0</v>
      </c>
      <c r="H166" s="39">
        <f>'Entering 1'!I696</f>
        <v>0</v>
      </c>
      <c r="I166" s="39">
        <f>'Entering 1'!J696</f>
        <v>0</v>
      </c>
      <c r="J166" s="39">
        <f>'Entering 1'!K696</f>
        <v>0</v>
      </c>
      <c r="K166" s="39">
        <f>'Entering 1'!L696</f>
        <v>0</v>
      </c>
      <c r="L166" s="39">
        <f>'Entering 1'!M696</f>
        <v>0</v>
      </c>
      <c r="M166" s="39">
        <f>'Entering 1'!N696</f>
        <v>0</v>
      </c>
      <c r="N166" s="39">
        <f>'Entering 1'!O696</f>
        <v>0</v>
      </c>
      <c r="O166" s="39">
        <f>'Entering 1'!P696</f>
        <v>0</v>
      </c>
      <c r="P166" s="39">
        <f>'Entering 1'!Q696</f>
        <v>0</v>
      </c>
      <c r="Q166" s="39">
        <f>'Entering 1'!R696</f>
        <v>0</v>
      </c>
      <c r="R166" s="124">
        <f>'Entering 1'!S696</f>
        <v>0</v>
      </c>
      <c r="S166" s="39"/>
      <c r="T166" s="39"/>
      <c r="U166" s="39"/>
      <c r="V166" s="39"/>
      <c r="W166" s="39"/>
      <c r="X166" s="39"/>
      <c r="Y166" s="39"/>
      <c r="Z166" s="39"/>
    </row>
    <row r="167" spans="1:26" ht="12" customHeight="1">
      <c r="A167" s="297"/>
      <c r="B167" s="132" t="s">
        <v>224</v>
      </c>
      <c r="C167" s="123"/>
      <c r="D167" s="39"/>
      <c r="E167" s="39"/>
      <c r="F167" s="39"/>
      <c r="G167" s="39"/>
      <c r="H167" s="39"/>
      <c r="I167" s="39"/>
      <c r="J167" s="39"/>
      <c r="K167" s="39"/>
      <c r="L167" s="39"/>
      <c r="M167" s="39"/>
      <c r="N167" s="39"/>
      <c r="O167" s="39"/>
      <c r="P167" s="39"/>
      <c r="Q167" s="39"/>
      <c r="R167" s="124"/>
      <c r="S167" s="39"/>
      <c r="T167" s="39"/>
      <c r="U167" s="39"/>
      <c r="V167" s="39"/>
      <c r="W167" s="39"/>
      <c r="X167" s="39"/>
      <c r="Y167" s="39"/>
      <c r="Z167" s="39"/>
    </row>
    <row r="168" spans="1:26" ht="12" customHeight="1">
      <c r="A168" s="17"/>
      <c r="B168" s="46" t="s">
        <v>218</v>
      </c>
      <c r="C168" s="125">
        <f t="shared" ref="C168:R168" si="17">SUM(C160,C163:C167)</f>
        <v>0</v>
      </c>
      <c r="D168" s="126">
        <f t="shared" si="17"/>
        <v>0</v>
      </c>
      <c r="E168" s="126">
        <f t="shared" si="17"/>
        <v>0</v>
      </c>
      <c r="F168" s="126">
        <f t="shared" si="17"/>
        <v>0</v>
      </c>
      <c r="G168" s="126">
        <f t="shared" si="17"/>
        <v>0</v>
      </c>
      <c r="H168" s="126">
        <f t="shared" si="17"/>
        <v>0</v>
      </c>
      <c r="I168" s="126">
        <f t="shared" si="17"/>
        <v>0</v>
      </c>
      <c r="J168" s="126">
        <f t="shared" si="17"/>
        <v>0</v>
      </c>
      <c r="K168" s="126">
        <f t="shared" si="17"/>
        <v>0</v>
      </c>
      <c r="L168" s="126">
        <f t="shared" si="17"/>
        <v>0</v>
      </c>
      <c r="M168" s="126">
        <f t="shared" si="17"/>
        <v>0</v>
      </c>
      <c r="N168" s="126">
        <f t="shared" si="17"/>
        <v>0</v>
      </c>
      <c r="O168" s="126">
        <f t="shared" si="17"/>
        <v>0</v>
      </c>
      <c r="P168" s="126">
        <f t="shared" si="17"/>
        <v>0</v>
      </c>
      <c r="Q168" s="126">
        <f t="shared" si="17"/>
        <v>0</v>
      </c>
      <c r="R168" s="128">
        <f t="shared" si="17"/>
        <v>0</v>
      </c>
      <c r="S168" s="39"/>
      <c r="T168" s="39"/>
      <c r="U168" s="39"/>
      <c r="V168" s="39"/>
      <c r="W168" s="39"/>
      <c r="X168" s="39"/>
      <c r="Y168" s="39"/>
      <c r="Z168" s="39"/>
    </row>
    <row r="169" spans="1:26" ht="12" customHeight="1">
      <c r="A169" s="115" t="s">
        <v>137</v>
      </c>
      <c r="B169" s="116" t="s">
        <v>191</v>
      </c>
      <c r="C169" s="117">
        <f>'Entering 1'!D731</f>
        <v>0</v>
      </c>
      <c r="D169" s="117">
        <f>'Entering 1'!E731</f>
        <v>0</v>
      </c>
      <c r="E169" s="117">
        <f>'Entering 1'!F731</f>
        <v>0</v>
      </c>
      <c r="F169" s="117">
        <f>'Entering 1'!G731</f>
        <v>0</v>
      </c>
      <c r="G169" s="117">
        <f>'Entering 1'!H731</f>
        <v>0</v>
      </c>
      <c r="H169" s="117">
        <f>'Entering 1'!I731</f>
        <v>0</v>
      </c>
      <c r="I169" s="117">
        <f>'Entering 1'!J731</f>
        <v>0</v>
      </c>
      <c r="J169" s="117">
        <f>'Entering 1'!K731</f>
        <v>0</v>
      </c>
      <c r="K169" s="117">
        <f>'Entering 1'!L731</f>
        <v>0</v>
      </c>
      <c r="L169" s="117">
        <f>'Entering 1'!M731</f>
        <v>0</v>
      </c>
      <c r="M169" s="117">
        <f>'Entering 1'!N731</f>
        <v>0</v>
      </c>
      <c r="N169" s="117">
        <f>'Entering 1'!O731</f>
        <v>0</v>
      </c>
      <c r="O169" s="117">
        <f>'Entering 1'!P731</f>
        <v>0</v>
      </c>
      <c r="P169" s="117">
        <f>'Entering 1'!Q731</f>
        <v>0</v>
      </c>
      <c r="Q169" s="117">
        <f>'Entering 1'!R731</f>
        <v>0</v>
      </c>
      <c r="R169" s="119">
        <f>'Entering 1'!S731</f>
        <v>0</v>
      </c>
      <c r="S169" s="39"/>
      <c r="T169" s="39"/>
      <c r="U169" s="39"/>
      <c r="V169" s="39"/>
      <c r="W169" s="39"/>
      <c r="X169" s="39"/>
      <c r="Y169" s="39"/>
      <c r="Z169" s="39"/>
    </row>
    <row r="170" spans="1:26" ht="12" customHeight="1">
      <c r="A170" s="297"/>
      <c r="B170" s="28" t="s">
        <v>216</v>
      </c>
      <c r="C170" s="120">
        <f>'Entering 1'!D734</f>
        <v>0</v>
      </c>
      <c r="D170" s="121">
        <f>'Entering 1'!E734</f>
        <v>0</v>
      </c>
      <c r="E170" s="121">
        <f>'Entering 1'!F734</f>
        <v>0</v>
      </c>
      <c r="F170" s="121">
        <f>'Entering 1'!G734</f>
        <v>0</v>
      </c>
      <c r="G170" s="121">
        <f>'Entering 1'!H734</f>
        <v>0</v>
      </c>
      <c r="H170" s="121">
        <f>'Entering 1'!I734</f>
        <v>0</v>
      </c>
      <c r="I170" s="121">
        <f>'Entering 1'!J734</f>
        <v>0</v>
      </c>
      <c r="J170" s="121">
        <f>'Entering 1'!K734</f>
        <v>0</v>
      </c>
      <c r="K170" s="121">
        <f>'Entering 1'!L734</f>
        <v>0</v>
      </c>
      <c r="L170" s="121">
        <f>'Entering 1'!M734</f>
        <v>0</v>
      </c>
      <c r="M170" s="121">
        <f>'Entering 1'!N734</f>
        <v>0</v>
      </c>
      <c r="N170" s="121">
        <f>'Entering 1'!O734</f>
        <v>0</v>
      </c>
      <c r="O170" s="121">
        <f>'Entering 1'!P734</f>
        <v>0</v>
      </c>
      <c r="P170" s="121">
        <f>'Entering 1'!Q734</f>
        <v>0</v>
      </c>
      <c r="Q170" s="121">
        <f>'Entering 1'!R734</f>
        <v>0</v>
      </c>
      <c r="R170" s="122">
        <f>'Entering 1'!S734</f>
        <v>0</v>
      </c>
      <c r="S170" s="39"/>
      <c r="T170" s="39"/>
      <c r="U170" s="39"/>
      <c r="V170" s="39"/>
      <c r="W170" s="39"/>
      <c r="X170" s="39"/>
      <c r="Y170" s="39"/>
      <c r="Z170" s="39"/>
    </row>
    <row r="171" spans="1:26" ht="12" customHeight="1">
      <c r="A171" s="297"/>
      <c r="B171" s="28" t="s">
        <v>217</v>
      </c>
      <c r="C171" s="120">
        <f>'Entering 1'!D735</f>
        <v>0</v>
      </c>
      <c r="D171" s="121">
        <f>'Entering 1'!E735</f>
        <v>0</v>
      </c>
      <c r="E171" s="121">
        <f>'Entering 1'!F735</f>
        <v>0</v>
      </c>
      <c r="F171" s="121">
        <f>'Entering 1'!G735</f>
        <v>0</v>
      </c>
      <c r="G171" s="121">
        <f>'Entering 1'!H735</f>
        <v>0</v>
      </c>
      <c r="H171" s="121">
        <f>'Entering 1'!I735</f>
        <v>0</v>
      </c>
      <c r="I171" s="121">
        <f>'Entering 1'!J735</f>
        <v>0</v>
      </c>
      <c r="J171" s="121">
        <f>'Entering 1'!K735</f>
        <v>0</v>
      </c>
      <c r="K171" s="121">
        <f>'Entering 1'!L735</f>
        <v>0</v>
      </c>
      <c r="L171" s="121">
        <f>'Entering 1'!M735</f>
        <v>0</v>
      </c>
      <c r="M171" s="121">
        <f>'Entering 1'!N735</f>
        <v>0</v>
      </c>
      <c r="N171" s="121">
        <f>'Entering 1'!O735</f>
        <v>0</v>
      </c>
      <c r="O171" s="121">
        <f>'Entering 1'!P735</f>
        <v>0</v>
      </c>
      <c r="P171" s="121">
        <f>'Entering 1'!Q735</f>
        <v>0</v>
      </c>
      <c r="Q171" s="121">
        <f>'Entering 1'!R735</f>
        <v>0</v>
      </c>
      <c r="R171" s="122">
        <f>'Entering 1'!S735</f>
        <v>0</v>
      </c>
      <c r="S171" s="39"/>
      <c r="T171" s="39"/>
      <c r="U171" s="39"/>
      <c r="V171" s="39"/>
      <c r="W171" s="39"/>
      <c r="X171" s="39"/>
      <c r="Y171" s="39"/>
      <c r="Z171" s="39"/>
    </row>
    <row r="172" spans="1:26" ht="12" customHeight="1">
      <c r="A172" s="297"/>
      <c r="B172" s="116" t="s">
        <v>220</v>
      </c>
      <c r="C172" s="123">
        <f>'Entering 1'!D732</f>
        <v>0</v>
      </c>
      <c r="D172" s="39">
        <f>'Entering 1'!E732</f>
        <v>0</v>
      </c>
      <c r="E172" s="39">
        <f>'Entering 1'!F732</f>
        <v>0</v>
      </c>
      <c r="F172" s="39">
        <f>'Entering 1'!G732</f>
        <v>0</v>
      </c>
      <c r="G172" s="39">
        <f>'Entering 1'!H732</f>
        <v>0</v>
      </c>
      <c r="H172" s="39">
        <f>'Entering 1'!I732</f>
        <v>0</v>
      </c>
      <c r="I172" s="39">
        <f>'Entering 1'!J732</f>
        <v>0</v>
      </c>
      <c r="J172" s="39">
        <f>'Entering 1'!K732</f>
        <v>0</v>
      </c>
      <c r="K172" s="39">
        <f>'Entering 1'!L732</f>
        <v>0</v>
      </c>
      <c r="L172" s="39">
        <f>'Entering 1'!M732</f>
        <v>0</v>
      </c>
      <c r="M172" s="39">
        <f>'Entering 1'!N732</f>
        <v>0</v>
      </c>
      <c r="N172" s="39">
        <f>'Entering 1'!O732</f>
        <v>0</v>
      </c>
      <c r="O172" s="39">
        <f>'Entering 1'!P732</f>
        <v>0</v>
      </c>
      <c r="P172" s="39">
        <f>'Entering 1'!Q732</f>
        <v>0</v>
      </c>
      <c r="Q172" s="39">
        <f>'Entering 1'!R732</f>
        <v>0</v>
      </c>
      <c r="R172" s="124">
        <f>'Entering 1'!S732</f>
        <v>0</v>
      </c>
      <c r="S172" s="39"/>
      <c r="T172" s="39"/>
      <c r="U172" s="39"/>
      <c r="V172" s="39"/>
      <c r="W172" s="39"/>
      <c r="X172" s="39"/>
      <c r="Y172" s="39"/>
      <c r="Z172" s="39"/>
    </row>
    <row r="173" spans="1:26" ht="12" customHeight="1">
      <c r="A173" s="297"/>
      <c r="B173" s="116" t="s">
        <v>221</v>
      </c>
      <c r="C173" s="123"/>
      <c r="D173" s="39"/>
      <c r="E173" s="39"/>
      <c r="F173" s="39"/>
      <c r="G173" s="39"/>
      <c r="H173" s="39"/>
      <c r="I173" s="39"/>
      <c r="J173" s="39"/>
      <c r="K173" s="39"/>
      <c r="L173" s="39"/>
      <c r="M173" s="39"/>
      <c r="N173" s="39"/>
      <c r="O173" s="39"/>
      <c r="P173" s="39"/>
      <c r="Q173" s="39"/>
      <c r="R173" s="124"/>
      <c r="S173" s="39"/>
      <c r="T173" s="39"/>
      <c r="U173" s="39"/>
      <c r="V173" s="39"/>
      <c r="W173" s="39"/>
      <c r="X173" s="39"/>
      <c r="Y173" s="39"/>
      <c r="Z173" s="39"/>
    </row>
    <row r="174" spans="1:26" ht="12" customHeight="1">
      <c r="A174" s="297"/>
      <c r="B174" s="116" t="s">
        <v>222</v>
      </c>
      <c r="C174" s="123"/>
      <c r="D174" s="39"/>
      <c r="E174" s="39"/>
      <c r="F174" s="39"/>
      <c r="G174" s="39"/>
      <c r="H174" s="39"/>
      <c r="I174" s="39"/>
      <c r="J174" s="39"/>
      <c r="K174" s="39"/>
      <c r="L174" s="39"/>
      <c r="M174" s="39"/>
      <c r="N174" s="39"/>
      <c r="O174" s="39"/>
      <c r="P174" s="39"/>
      <c r="Q174" s="39"/>
      <c r="R174" s="124"/>
      <c r="S174" s="39"/>
      <c r="T174" s="39"/>
      <c r="U174" s="39"/>
      <c r="V174" s="39"/>
      <c r="W174" s="39"/>
      <c r="X174" s="39"/>
      <c r="Y174" s="39"/>
      <c r="Z174" s="39"/>
    </row>
    <row r="175" spans="1:26" ht="12" customHeight="1">
      <c r="A175" s="297"/>
      <c r="B175" s="116" t="s">
        <v>226</v>
      </c>
      <c r="C175" s="123">
        <f>'Entering 1'!D733</f>
        <v>0</v>
      </c>
      <c r="D175" s="39">
        <f>'Entering 1'!E733</f>
        <v>0</v>
      </c>
      <c r="E175" s="39">
        <f>'Entering 1'!F733</f>
        <v>0</v>
      </c>
      <c r="F175" s="39">
        <f>'Entering 1'!G733</f>
        <v>0</v>
      </c>
      <c r="G175" s="39">
        <f>'Entering 1'!H733</f>
        <v>0</v>
      </c>
      <c r="H175" s="39">
        <f>'Entering 1'!I733</f>
        <v>0</v>
      </c>
      <c r="I175" s="39">
        <f>'Entering 1'!J733</f>
        <v>0</v>
      </c>
      <c r="J175" s="39">
        <f>'Entering 1'!K733</f>
        <v>0</v>
      </c>
      <c r="K175" s="39">
        <f>'Entering 1'!L733</f>
        <v>0</v>
      </c>
      <c r="L175" s="39">
        <f>'Entering 1'!M733</f>
        <v>0</v>
      </c>
      <c r="M175" s="39">
        <f>'Entering 1'!N733</f>
        <v>0</v>
      </c>
      <c r="N175" s="39">
        <f>'Entering 1'!O733</f>
        <v>0</v>
      </c>
      <c r="O175" s="39">
        <f>'Entering 1'!P733</f>
        <v>0</v>
      </c>
      <c r="P175" s="39">
        <f>'Entering 1'!Q733</f>
        <v>0</v>
      </c>
      <c r="Q175" s="39">
        <f>'Entering 1'!R733</f>
        <v>0</v>
      </c>
      <c r="R175" s="124">
        <f>'Entering 1'!S733</f>
        <v>0</v>
      </c>
      <c r="S175" s="39"/>
      <c r="T175" s="39"/>
      <c r="U175" s="39"/>
      <c r="V175" s="39"/>
      <c r="W175" s="39"/>
      <c r="X175" s="39"/>
      <c r="Y175" s="39"/>
      <c r="Z175" s="39"/>
    </row>
    <row r="176" spans="1:26" ht="12" customHeight="1">
      <c r="A176" s="297"/>
      <c r="B176" s="132" t="s">
        <v>224</v>
      </c>
      <c r="C176" s="123"/>
      <c r="D176" s="39"/>
      <c r="E176" s="39"/>
      <c r="F176" s="39"/>
      <c r="G176" s="39"/>
      <c r="H176" s="39"/>
      <c r="I176" s="39"/>
      <c r="J176" s="39"/>
      <c r="K176" s="39"/>
      <c r="L176" s="39"/>
      <c r="M176" s="39"/>
      <c r="N176" s="39"/>
      <c r="O176" s="39"/>
      <c r="P176" s="39"/>
      <c r="Q176" s="39"/>
      <c r="R176" s="124"/>
      <c r="S176" s="39"/>
      <c r="T176" s="39"/>
      <c r="U176" s="39"/>
      <c r="V176" s="39"/>
      <c r="W176" s="39"/>
      <c r="X176" s="39"/>
      <c r="Y176" s="39"/>
      <c r="Z176" s="39"/>
    </row>
    <row r="177" spans="1:26" ht="12" customHeight="1">
      <c r="A177" s="17"/>
      <c r="B177" s="46" t="s">
        <v>218</v>
      </c>
      <c r="C177" s="125">
        <f t="shared" ref="C177:R177" si="18">SUM(C169,C172:C176)</f>
        <v>0</v>
      </c>
      <c r="D177" s="126">
        <f t="shared" si="18"/>
        <v>0</v>
      </c>
      <c r="E177" s="126">
        <f t="shared" si="18"/>
        <v>0</v>
      </c>
      <c r="F177" s="126">
        <f t="shared" si="18"/>
        <v>0</v>
      </c>
      <c r="G177" s="126">
        <f t="shared" si="18"/>
        <v>0</v>
      </c>
      <c r="H177" s="126">
        <f t="shared" si="18"/>
        <v>0</v>
      </c>
      <c r="I177" s="126">
        <f t="shared" si="18"/>
        <v>0</v>
      </c>
      <c r="J177" s="126">
        <f t="shared" si="18"/>
        <v>0</v>
      </c>
      <c r="K177" s="126">
        <f t="shared" si="18"/>
        <v>0</v>
      </c>
      <c r="L177" s="126">
        <f t="shared" si="18"/>
        <v>0</v>
      </c>
      <c r="M177" s="126">
        <f t="shared" si="18"/>
        <v>0</v>
      </c>
      <c r="N177" s="126">
        <f t="shared" si="18"/>
        <v>0</v>
      </c>
      <c r="O177" s="126">
        <f t="shared" si="18"/>
        <v>0</v>
      </c>
      <c r="P177" s="126">
        <f t="shared" si="18"/>
        <v>0</v>
      </c>
      <c r="Q177" s="126">
        <f t="shared" si="18"/>
        <v>0</v>
      </c>
      <c r="R177" s="128">
        <f t="shared" si="18"/>
        <v>0</v>
      </c>
      <c r="S177" s="39"/>
      <c r="T177" s="39"/>
      <c r="U177" s="39"/>
      <c r="V177" s="39"/>
      <c r="W177" s="39"/>
      <c r="X177" s="39"/>
      <c r="Y177" s="39"/>
      <c r="Z177" s="39"/>
    </row>
    <row r="178" spans="1:26" ht="12" customHeight="1">
      <c r="A178" s="115" t="s">
        <v>206</v>
      </c>
      <c r="B178" s="116" t="s">
        <v>191</v>
      </c>
      <c r="C178" s="117">
        <f>'Entering 1'!D768</f>
        <v>0</v>
      </c>
      <c r="D178" s="117">
        <f>'Entering 1'!E768</f>
        <v>0</v>
      </c>
      <c r="E178" s="117">
        <f>'Entering 1'!F768</f>
        <v>0</v>
      </c>
      <c r="F178" s="117">
        <f>'Entering 1'!G768</f>
        <v>0</v>
      </c>
      <c r="G178" s="117">
        <f>'Entering 1'!H768</f>
        <v>0</v>
      </c>
      <c r="H178" s="117">
        <f>'Entering 1'!I768</f>
        <v>0</v>
      </c>
      <c r="I178" s="117">
        <f>'Entering 1'!J768</f>
        <v>0</v>
      </c>
      <c r="J178" s="117">
        <f>'Entering 1'!K768</f>
        <v>0</v>
      </c>
      <c r="K178" s="117">
        <f>'Entering 1'!L768</f>
        <v>0</v>
      </c>
      <c r="L178" s="117">
        <f>'Entering 1'!M768</f>
        <v>0</v>
      </c>
      <c r="M178" s="117">
        <f>'Entering 1'!N768</f>
        <v>0</v>
      </c>
      <c r="N178" s="117">
        <f>'Entering 1'!O768</f>
        <v>0</v>
      </c>
      <c r="O178" s="117">
        <f>'Entering 1'!P768</f>
        <v>0</v>
      </c>
      <c r="P178" s="117">
        <f>'Entering 1'!Q768</f>
        <v>0</v>
      </c>
      <c r="Q178" s="117">
        <f>'Entering 1'!R768</f>
        <v>0</v>
      </c>
      <c r="R178" s="119">
        <f>'Entering 1'!S768</f>
        <v>0</v>
      </c>
      <c r="S178" s="39"/>
      <c r="T178" s="39"/>
      <c r="U178" s="39"/>
      <c r="V178" s="39"/>
      <c r="W178" s="39"/>
      <c r="X178" s="39"/>
      <c r="Y178" s="39"/>
      <c r="Z178" s="39"/>
    </row>
    <row r="179" spans="1:26" ht="12" customHeight="1">
      <c r="A179" s="297"/>
      <c r="B179" s="28" t="s">
        <v>216</v>
      </c>
      <c r="C179" s="120">
        <f>'Entering 1'!D771</f>
        <v>0</v>
      </c>
      <c r="D179" s="121">
        <f>'Entering 1'!E771</f>
        <v>0</v>
      </c>
      <c r="E179" s="121">
        <f>'Entering 1'!F771</f>
        <v>0</v>
      </c>
      <c r="F179" s="121">
        <f>'Entering 1'!G771</f>
        <v>0</v>
      </c>
      <c r="G179" s="121">
        <f>'Entering 1'!H771</f>
        <v>0</v>
      </c>
      <c r="H179" s="121">
        <f>'Entering 1'!I771</f>
        <v>0</v>
      </c>
      <c r="I179" s="121">
        <f>'Entering 1'!J771</f>
        <v>0</v>
      </c>
      <c r="J179" s="121">
        <f>'Entering 1'!K771</f>
        <v>0</v>
      </c>
      <c r="K179" s="121">
        <f>'Entering 1'!L771</f>
        <v>0</v>
      </c>
      <c r="L179" s="121">
        <f>'Entering 1'!M771</f>
        <v>0</v>
      </c>
      <c r="M179" s="121">
        <f>'Entering 1'!N771</f>
        <v>0</v>
      </c>
      <c r="N179" s="121">
        <f>'Entering 1'!O771</f>
        <v>0</v>
      </c>
      <c r="O179" s="121">
        <f>'Entering 1'!P771</f>
        <v>0</v>
      </c>
      <c r="P179" s="121">
        <f>'Entering 1'!Q771</f>
        <v>0</v>
      </c>
      <c r="Q179" s="121">
        <f>'Entering 1'!R771</f>
        <v>0</v>
      </c>
      <c r="R179" s="122">
        <f>'Entering 1'!S771</f>
        <v>0</v>
      </c>
      <c r="S179" s="39"/>
      <c r="T179" s="39"/>
      <c r="U179" s="39"/>
      <c r="V179" s="39"/>
      <c r="W179" s="39"/>
      <c r="X179" s="39"/>
      <c r="Y179" s="39"/>
      <c r="Z179" s="39"/>
    </row>
    <row r="180" spans="1:26" ht="12" customHeight="1">
      <c r="A180" s="297"/>
      <c r="B180" s="28" t="s">
        <v>217</v>
      </c>
      <c r="C180" s="120">
        <f>'Entering 1'!D772</f>
        <v>0</v>
      </c>
      <c r="D180" s="121">
        <f>'Entering 1'!E772</f>
        <v>0</v>
      </c>
      <c r="E180" s="121">
        <f>'Entering 1'!F772</f>
        <v>0</v>
      </c>
      <c r="F180" s="121">
        <f>'Entering 1'!G772</f>
        <v>0</v>
      </c>
      <c r="G180" s="121">
        <f>'Entering 1'!H772</f>
        <v>0</v>
      </c>
      <c r="H180" s="121">
        <f>'Entering 1'!I772</f>
        <v>0</v>
      </c>
      <c r="I180" s="121">
        <f>'Entering 1'!J772</f>
        <v>0</v>
      </c>
      <c r="J180" s="121">
        <f>'Entering 1'!K772</f>
        <v>0</v>
      </c>
      <c r="K180" s="121">
        <f>'Entering 1'!L772</f>
        <v>0</v>
      </c>
      <c r="L180" s="121">
        <f>'Entering 1'!M772</f>
        <v>0</v>
      </c>
      <c r="M180" s="121">
        <f>'Entering 1'!N772</f>
        <v>0</v>
      </c>
      <c r="N180" s="121">
        <f>'Entering 1'!O772</f>
        <v>0</v>
      </c>
      <c r="O180" s="121">
        <f>'Entering 1'!P772</f>
        <v>0</v>
      </c>
      <c r="P180" s="121">
        <f>'Entering 1'!Q772</f>
        <v>0</v>
      </c>
      <c r="Q180" s="121">
        <f>'Entering 1'!R772</f>
        <v>0</v>
      </c>
      <c r="R180" s="122">
        <f>'Entering 1'!S772</f>
        <v>0</v>
      </c>
      <c r="S180" s="39"/>
      <c r="T180" s="39"/>
      <c r="U180" s="39"/>
      <c r="V180" s="39"/>
      <c r="W180" s="39"/>
      <c r="X180" s="39"/>
      <c r="Y180" s="39"/>
      <c r="Z180" s="39"/>
    </row>
    <row r="181" spans="1:26" ht="12" customHeight="1">
      <c r="A181" s="297"/>
      <c r="B181" s="116" t="s">
        <v>220</v>
      </c>
      <c r="C181" s="123">
        <f>'Entering 1'!D769</f>
        <v>0</v>
      </c>
      <c r="D181" s="39">
        <f>'Entering 1'!E769</f>
        <v>0</v>
      </c>
      <c r="E181" s="39">
        <f>'Entering 1'!F769</f>
        <v>0</v>
      </c>
      <c r="F181" s="39">
        <f>'Entering 1'!G769</f>
        <v>0</v>
      </c>
      <c r="G181" s="39">
        <f>'Entering 1'!H769</f>
        <v>0</v>
      </c>
      <c r="H181" s="39">
        <f>'Entering 1'!I769</f>
        <v>0</v>
      </c>
      <c r="I181" s="39">
        <f>'Entering 1'!J769</f>
        <v>0</v>
      </c>
      <c r="J181" s="39">
        <f>'Entering 1'!K769</f>
        <v>0</v>
      </c>
      <c r="K181" s="39">
        <f>'Entering 1'!L769</f>
        <v>0</v>
      </c>
      <c r="L181" s="39">
        <f>'Entering 1'!M769</f>
        <v>0</v>
      </c>
      <c r="M181" s="39">
        <f>'Entering 1'!N769</f>
        <v>0</v>
      </c>
      <c r="N181" s="39">
        <f>'Entering 1'!O769</f>
        <v>0</v>
      </c>
      <c r="O181" s="39">
        <f>'Entering 1'!P769</f>
        <v>0</v>
      </c>
      <c r="P181" s="39">
        <f>'Entering 1'!Q769</f>
        <v>0</v>
      </c>
      <c r="Q181" s="39">
        <f>'Entering 1'!R769</f>
        <v>0</v>
      </c>
      <c r="R181" s="124">
        <f>'Entering 1'!S769</f>
        <v>0</v>
      </c>
      <c r="S181" s="39"/>
      <c r="T181" s="39"/>
      <c r="U181" s="39"/>
      <c r="V181" s="39"/>
      <c r="W181" s="39"/>
      <c r="X181" s="39"/>
      <c r="Y181" s="39"/>
      <c r="Z181" s="39"/>
    </row>
    <row r="182" spans="1:26" ht="12" customHeight="1">
      <c r="A182" s="297"/>
      <c r="B182" s="116" t="s">
        <v>221</v>
      </c>
      <c r="C182" s="123"/>
      <c r="D182" s="39"/>
      <c r="E182" s="39"/>
      <c r="F182" s="39"/>
      <c r="G182" s="39"/>
      <c r="H182" s="39"/>
      <c r="I182" s="39"/>
      <c r="J182" s="39"/>
      <c r="K182" s="39"/>
      <c r="L182" s="39"/>
      <c r="M182" s="39"/>
      <c r="N182" s="39"/>
      <c r="O182" s="39"/>
      <c r="P182" s="39"/>
      <c r="Q182" s="39"/>
      <c r="R182" s="124"/>
      <c r="S182" s="39"/>
      <c r="T182" s="39"/>
      <c r="U182" s="39"/>
      <c r="V182" s="39"/>
      <c r="W182" s="39"/>
      <c r="X182" s="39"/>
      <c r="Y182" s="39"/>
      <c r="Z182" s="39"/>
    </row>
    <row r="183" spans="1:26" ht="12" customHeight="1">
      <c r="A183" s="297"/>
      <c r="B183" s="116" t="s">
        <v>222</v>
      </c>
      <c r="C183" s="123"/>
      <c r="D183" s="39"/>
      <c r="E183" s="39"/>
      <c r="F183" s="39"/>
      <c r="G183" s="39"/>
      <c r="H183" s="39"/>
      <c r="I183" s="39"/>
      <c r="J183" s="39"/>
      <c r="K183" s="39"/>
      <c r="L183" s="39"/>
      <c r="M183" s="39"/>
      <c r="N183" s="39"/>
      <c r="O183" s="39"/>
      <c r="P183" s="39"/>
      <c r="Q183" s="39"/>
      <c r="R183" s="124"/>
      <c r="S183" s="39"/>
      <c r="T183" s="39"/>
      <c r="U183" s="39"/>
      <c r="V183" s="39"/>
      <c r="W183" s="39"/>
      <c r="X183" s="39"/>
      <c r="Y183" s="39"/>
      <c r="Z183" s="39"/>
    </row>
    <row r="184" spans="1:26" ht="12" customHeight="1">
      <c r="A184" s="297"/>
      <c r="B184" s="116" t="s">
        <v>226</v>
      </c>
      <c r="C184" s="123">
        <f>'Entering 1'!D770</f>
        <v>0</v>
      </c>
      <c r="D184" s="39">
        <f>'Entering 1'!E770</f>
        <v>0</v>
      </c>
      <c r="E184" s="39">
        <f>'Entering 1'!F770</f>
        <v>0</v>
      </c>
      <c r="F184" s="39">
        <f>'Entering 1'!G770</f>
        <v>0</v>
      </c>
      <c r="G184" s="39">
        <f>'Entering 1'!H770</f>
        <v>0</v>
      </c>
      <c r="H184" s="39">
        <f>'Entering 1'!I770</f>
        <v>0</v>
      </c>
      <c r="I184" s="39">
        <f>'Entering 1'!J770</f>
        <v>0</v>
      </c>
      <c r="J184" s="39">
        <f>'Entering 1'!K770</f>
        <v>0</v>
      </c>
      <c r="K184" s="39">
        <f>'Entering 1'!L770</f>
        <v>0</v>
      </c>
      <c r="L184" s="39">
        <f>'Entering 1'!M770</f>
        <v>0</v>
      </c>
      <c r="M184" s="39">
        <f>'Entering 1'!N770</f>
        <v>0</v>
      </c>
      <c r="N184" s="39">
        <f>'Entering 1'!O770</f>
        <v>0</v>
      </c>
      <c r="O184" s="39">
        <f>'Entering 1'!P770</f>
        <v>0</v>
      </c>
      <c r="P184" s="39">
        <f>'Entering 1'!Q770</f>
        <v>0</v>
      </c>
      <c r="Q184" s="39">
        <f>'Entering 1'!R770</f>
        <v>0</v>
      </c>
      <c r="R184" s="124">
        <f>'Entering 1'!S770</f>
        <v>0</v>
      </c>
      <c r="S184" s="39"/>
      <c r="T184" s="39"/>
      <c r="U184" s="39"/>
      <c r="V184" s="39"/>
      <c r="W184" s="39"/>
      <c r="X184" s="39"/>
      <c r="Y184" s="39"/>
      <c r="Z184" s="39"/>
    </row>
    <row r="185" spans="1:26" ht="12" customHeight="1">
      <c r="A185" s="297"/>
      <c r="B185" s="132" t="s">
        <v>224</v>
      </c>
      <c r="C185" s="123"/>
      <c r="D185" s="39"/>
      <c r="E185" s="39"/>
      <c r="F185" s="39"/>
      <c r="G185" s="39"/>
      <c r="H185" s="39"/>
      <c r="I185" s="39"/>
      <c r="J185" s="39"/>
      <c r="K185" s="39"/>
      <c r="L185" s="39"/>
      <c r="M185" s="39"/>
      <c r="N185" s="39"/>
      <c r="O185" s="39"/>
      <c r="P185" s="39"/>
      <c r="Q185" s="39"/>
      <c r="R185" s="124"/>
      <c r="S185" s="39"/>
      <c r="T185" s="39"/>
      <c r="U185" s="39"/>
      <c r="V185" s="39"/>
      <c r="W185" s="39"/>
      <c r="X185" s="39"/>
      <c r="Y185" s="39"/>
      <c r="Z185" s="39"/>
    </row>
    <row r="186" spans="1:26" ht="12" customHeight="1">
      <c r="A186" s="17"/>
      <c r="B186" s="46" t="s">
        <v>218</v>
      </c>
      <c r="C186" s="125">
        <f t="shared" ref="C186:R186" si="19">SUM(C178,C181:C185)</f>
        <v>0</v>
      </c>
      <c r="D186" s="126">
        <f t="shared" si="19"/>
        <v>0</v>
      </c>
      <c r="E186" s="126">
        <f t="shared" si="19"/>
        <v>0</v>
      </c>
      <c r="F186" s="126">
        <f t="shared" si="19"/>
        <v>0</v>
      </c>
      <c r="G186" s="126">
        <f t="shared" si="19"/>
        <v>0</v>
      </c>
      <c r="H186" s="126">
        <f t="shared" si="19"/>
        <v>0</v>
      </c>
      <c r="I186" s="126">
        <f t="shared" si="19"/>
        <v>0</v>
      </c>
      <c r="J186" s="126">
        <f t="shared" si="19"/>
        <v>0</v>
      </c>
      <c r="K186" s="126">
        <f t="shared" si="19"/>
        <v>0</v>
      </c>
      <c r="L186" s="126">
        <f t="shared" si="19"/>
        <v>0</v>
      </c>
      <c r="M186" s="126">
        <f t="shared" si="19"/>
        <v>0</v>
      </c>
      <c r="N186" s="126">
        <f t="shared" si="19"/>
        <v>0</v>
      </c>
      <c r="O186" s="126">
        <f t="shared" si="19"/>
        <v>0</v>
      </c>
      <c r="P186" s="126">
        <f t="shared" si="19"/>
        <v>0</v>
      </c>
      <c r="Q186" s="126">
        <f t="shared" si="19"/>
        <v>0</v>
      </c>
      <c r="R186" s="128">
        <f t="shared" si="19"/>
        <v>0</v>
      </c>
      <c r="S186" s="39"/>
      <c r="T186" s="39"/>
      <c r="U186" s="39"/>
      <c r="V186" s="39"/>
      <c r="W186" s="39"/>
      <c r="X186" s="39"/>
      <c r="Y186" s="39"/>
      <c r="Z186" s="39"/>
    </row>
    <row r="187" spans="1:26" ht="12"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292"/>
      <c r="B188" s="292"/>
      <c r="C188" s="292"/>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row>
    <row r="189" spans="1:26" ht="15.75" customHeight="1">
      <c r="A189" s="292"/>
      <c r="B189" s="292"/>
      <c r="C189" s="292"/>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row>
    <row r="190" spans="1:26" ht="15.75" customHeight="1">
      <c r="A190" s="292"/>
      <c r="B190" s="292"/>
      <c r="C190" s="292"/>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row>
    <row r="191" spans="1:26" ht="15.75" customHeight="1">
      <c r="A191" s="292"/>
      <c r="B191" s="292"/>
      <c r="C191" s="292"/>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row>
    <row r="192" spans="1:26" ht="15.75" customHeight="1">
      <c r="A192" s="292"/>
      <c r="B192" s="292"/>
      <c r="C192" s="292"/>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row>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R1"/>
    <mergeCell ref="A2:R2"/>
    <mergeCell ref="A4:A6"/>
  </mergeCells>
  <conditionalFormatting sqref="C7:R163">
    <cfRule type="cellIs" dxfId="4" priority="1" operator="equal">
      <formula>0</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B3873-34CC-4F98-9015-2F3E644C1A66}">
  <dimension ref="A1:R20"/>
  <sheetViews>
    <sheetView showGridLines="0" zoomScale="130" zoomScaleNormal="130" workbookViewId="0">
      <selection activeCell="A4" sqref="A4:A6"/>
    </sheetView>
  </sheetViews>
  <sheetFormatPr defaultRowHeight="12.5"/>
  <cols>
    <col min="1" max="1" width="9.36328125" style="316" customWidth="1"/>
    <col min="2" max="2" width="17.90625" customWidth="1"/>
    <col min="3" max="18" width="5.90625" style="313" customWidth="1"/>
  </cols>
  <sheetData>
    <row r="1" spans="1:18" ht="14">
      <c r="A1" s="360" t="s">
        <v>53</v>
      </c>
      <c r="B1" s="346"/>
      <c r="C1" s="346"/>
      <c r="D1" s="346"/>
      <c r="E1" s="346"/>
      <c r="F1" s="346"/>
      <c r="G1" s="346"/>
      <c r="H1" s="346"/>
      <c r="I1" s="346"/>
      <c r="J1" s="346"/>
      <c r="K1" s="346"/>
      <c r="L1" s="346"/>
      <c r="M1" s="346"/>
      <c r="N1" s="346"/>
      <c r="O1" s="346"/>
      <c r="P1" s="346"/>
      <c r="Q1" s="346"/>
      <c r="R1" s="346"/>
    </row>
    <row r="2" spans="1:18" ht="14">
      <c r="A2" s="360" t="s">
        <v>318</v>
      </c>
      <c r="B2" s="346"/>
      <c r="C2" s="346"/>
      <c r="D2" s="346"/>
      <c r="E2" s="346"/>
      <c r="F2" s="346"/>
      <c r="G2" s="346"/>
      <c r="H2" s="346"/>
      <c r="I2" s="346"/>
      <c r="J2" s="346"/>
      <c r="K2" s="346"/>
      <c r="L2" s="346"/>
      <c r="M2" s="346"/>
      <c r="N2" s="346"/>
      <c r="O2" s="346"/>
      <c r="P2" s="346"/>
      <c r="Q2" s="346"/>
      <c r="R2" s="346"/>
    </row>
    <row r="3" spans="1:18">
      <c r="A3" s="32"/>
      <c r="B3" s="39"/>
      <c r="C3" s="303"/>
      <c r="D3" s="303"/>
      <c r="E3" s="303"/>
      <c r="F3" s="303"/>
      <c r="G3" s="303"/>
      <c r="H3" s="303"/>
      <c r="I3" s="303"/>
      <c r="J3" s="303"/>
      <c r="K3" s="303"/>
      <c r="L3" s="303"/>
      <c r="M3" s="303"/>
      <c r="N3" s="303"/>
      <c r="O3" s="303"/>
      <c r="P3" s="303"/>
      <c r="Q3" s="303"/>
      <c r="R3" s="303"/>
    </row>
    <row r="4" spans="1:18">
      <c r="A4" s="362"/>
      <c r="B4" s="301" t="s">
        <v>143</v>
      </c>
      <c r="C4" s="110" t="s">
        <v>144</v>
      </c>
      <c r="D4" s="111" t="s">
        <v>145</v>
      </c>
      <c r="E4" s="111" t="s">
        <v>146</v>
      </c>
      <c r="F4" s="111" t="s">
        <v>147</v>
      </c>
      <c r="G4" s="111" t="s">
        <v>148</v>
      </c>
      <c r="H4" s="111" t="s">
        <v>149</v>
      </c>
      <c r="I4" s="111" t="s">
        <v>150</v>
      </c>
      <c r="J4" s="111" t="s">
        <v>151</v>
      </c>
      <c r="K4" s="111" t="s">
        <v>152</v>
      </c>
      <c r="L4" s="111" t="s">
        <v>153</v>
      </c>
      <c r="M4" s="111" t="s">
        <v>154</v>
      </c>
      <c r="N4" s="111" t="s">
        <v>155</v>
      </c>
      <c r="O4" s="111" t="s">
        <v>156</v>
      </c>
      <c r="P4" s="111" t="s">
        <v>157</v>
      </c>
      <c r="Q4" s="111" t="s">
        <v>158</v>
      </c>
      <c r="R4" s="112" t="s">
        <v>159</v>
      </c>
    </row>
    <row r="5" spans="1:18">
      <c r="A5" s="363"/>
      <c r="B5" s="302"/>
      <c r="C5" s="113" t="s">
        <v>161</v>
      </c>
      <c r="D5" s="114" t="s">
        <v>161</v>
      </c>
      <c r="E5" s="114" t="s">
        <v>161</v>
      </c>
      <c r="F5" s="114" t="s">
        <v>161</v>
      </c>
      <c r="G5" s="114" t="s">
        <v>161</v>
      </c>
      <c r="H5" s="114" t="s">
        <v>161</v>
      </c>
      <c r="I5" s="114" t="s">
        <v>161</v>
      </c>
      <c r="J5" s="114" t="s">
        <v>161</v>
      </c>
      <c r="K5" s="114" t="s">
        <v>161</v>
      </c>
      <c r="L5" s="114" t="s">
        <v>161</v>
      </c>
      <c r="M5" s="114" t="s">
        <v>161</v>
      </c>
      <c r="N5" s="114" t="s">
        <v>161</v>
      </c>
      <c r="O5" s="114" t="s">
        <v>161</v>
      </c>
      <c r="P5" s="114" t="s">
        <v>161</v>
      </c>
      <c r="Q5" s="114" t="s">
        <v>161</v>
      </c>
      <c r="R5" s="115" t="s">
        <v>161</v>
      </c>
    </row>
    <row r="6" spans="1:18">
      <c r="A6" s="364"/>
      <c r="B6" s="17"/>
      <c r="C6" s="113" t="s">
        <v>145</v>
      </c>
      <c r="D6" s="114" t="s">
        <v>146</v>
      </c>
      <c r="E6" s="114" t="s">
        <v>147</v>
      </c>
      <c r="F6" s="114" t="s">
        <v>148</v>
      </c>
      <c r="G6" s="114" t="s">
        <v>149</v>
      </c>
      <c r="H6" s="114" t="s">
        <v>150</v>
      </c>
      <c r="I6" s="114" t="s">
        <v>151</v>
      </c>
      <c r="J6" s="114" t="s">
        <v>152</v>
      </c>
      <c r="K6" s="114" t="s">
        <v>153</v>
      </c>
      <c r="L6" s="114" t="s">
        <v>154</v>
      </c>
      <c r="M6" s="114" t="s">
        <v>155</v>
      </c>
      <c r="N6" s="114" t="s">
        <v>156</v>
      </c>
      <c r="O6" s="114" t="s">
        <v>157</v>
      </c>
      <c r="P6" s="114" t="s">
        <v>158</v>
      </c>
      <c r="Q6" s="114" t="s">
        <v>159</v>
      </c>
      <c r="R6" s="115" t="s">
        <v>162</v>
      </c>
    </row>
    <row r="7" spans="1:18">
      <c r="A7" s="314" t="s">
        <v>315</v>
      </c>
      <c r="B7" s="116" t="s">
        <v>191</v>
      </c>
      <c r="C7" s="304">
        <v>26</v>
      </c>
      <c r="D7" s="304">
        <v>48</v>
      </c>
      <c r="E7" s="305">
        <v>55</v>
      </c>
      <c r="F7" s="305">
        <v>49</v>
      </c>
      <c r="G7" s="304">
        <v>40</v>
      </c>
      <c r="H7" s="304">
        <v>25</v>
      </c>
      <c r="I7" s="304">
        <v>53</v>
      </c>
      <c r="J7" s="304">
        <v>55</v>
      </c>
      <c r="K7" s="304">
        <v>30</v>
      </c>
      <c r="L7" s="304">
        <v>37</v>
      </c>
      <c r="M7" s="304">
        <v>9</v>
      </c>
      <c r="N7" s="304">
        <v>19</v>
      </c>
      <c r="O7" s="304">
        <v>28</v>
      </c>
      <c r="P7" s="304">
        <v>8</v>
      </c>
      <c r="Q7" s="304">
        <v>4</v>
      </c>
      <c r="R7" s="306">
        <v>2</v>
      </c>
    </row>
    <row r="8" spans="1:18">
      <c r="A8" s="315" t="s">
        <v>316</v>
      </c>
      <c r="B8" s="28" t="s">
        <v>216</v>
      </c>
      <c r="C8" s="307">
        <v>7</v>
      </c>
      <c r="D8" s="308">
        <v>16</v>
      </c>
      <c r="E8" s="308">
        <v>17</v>
      </c>
      <c r="F8" s="308">
        <v>14</v>
      </c>
      <c r="G8" s="308">
        <v>20</v>
      </c>
      <c r="H8" s="308">
        <v>15</v>
      </c>
      <c r="I8" s="308">
        <v>14</v>
      </c>
      <c r="J8" s="308">
        <v>16</v>
      </c>
      <c r="K8" s="308">
        <v>18</v>
      </c>
      <c r="L8" s="308">
        <v>21</v>
      </c>
      <c r="M8" s="308">
        <v>5</v>
      </c>
      <c r="N8" s="308">
        <v>7</v>
      </c>
      <c r="O8" s="308">
        <v>6</v>
      </c>
      <c r="P8" s="308"/>
      <c r="Q8" s="308">
        <v>1</v>
      </c>
      <c r="R8" s="309"/>
    </row>
    <row r="9" spans="1:18">
      <c r="A9" s="315" t="s">
        <v>317</v>
      </c>
      <c r="B9" s="28" t="s">
        <v>217</v>
      </c>
      <c r="C9" s="307"/>
      <c r="D9" s="308"/>
      <c r="E9" s="308"/>
      <c r="F9" s="308"/>
      <c r="G9" s="308"/>
      <c r="H9" s="308"/>
      <c r="I9" s="308"/>
      <c r="J9" s="308"/>
      <c r="K9" s="308"/>
      <c r="L9" s="308"/>
      <c r="M9" s="308"/>
      <c r="N9" s="308"/>
      <c r="O9" s="308"/>
      <c r="P9" s="308"/>
      <c r="Q9" s="308"/>
      <c r="R9" s="309"/>
    </row>
    <row r="10" spans="1:18" s="300" customFormat="1">
      <c r="A10" s="315"/>
      <c r="B10" s="42" t="s">
        <v>307</v>
      </c>
      <c r="C10" s="307"/>
      <c r="D10" s="308"/>
      <c r="E10" s="308"/>
      <c r="F10" s="308"/>
      <c r="G10" s="308"/>
      <c r="H10" s="308"/>
      <c r="I10" s="308">
        <v>1</v>
      </c>
      <c r="J10" s="308"/>
      <c r="K10" s="308"/>
      <c r="L10" s="308"/>
      <c r="M10" s="308"/>
      <c r="N10" s="308"/>
      <c r="O10" s="308"/>
      <c r="P10" s="308"/>
      <c r="Q10" s="308"/>
      <c r="R10" s="309"/>
    </row>
    <row r="11" spans="1:18">
      <c r="A11" s="315"/>
      <c r="B11" s="123" t="str">
        <f>'Entering 1'!C9</f>
        <v>SPIN Scooters</v>
      </c>
      <c r="C11" s="310"/>
      <c r="D11" s="303"/>
      <c r="E11" s="311"/>
      <c r="F11" s="311">
        <v>1</v>
      </c>
      <c r="G11" s="303"/>
      <c r="H11" s="303"/>
      <c r="I11" s="303">
        <v>1</v>
      </c>
      <c r="J11" s="303">
        <v>1</v>
      </c>
      <c r="K11" s="303"/>
      <c r="L11" s="303"/>
      <c r="M11" s="303"/>
      <c r="N11" s="303"/>
      <c r="O11" s="303"/>
      <c r="P11" s="303"/>
      <c r="Q11" s="303"/>
      <c r="R11" s="312"/>
    </row>
    <row r="12" spans="1:18">
      <c r="A12" s="315"/>
      <c r="B12" s="123" t="str">
        <f>'Entering 1'!C10</f>
        <v>Other Electric Scooter</v>
      </c>
      <c r="C12" s="310">
        <v>1</v>
      </c>
      <c r="D12" s="303">
        <v>2</v>
      </c>
      <c r="E12" s="311">
        <v>1</v>
      </c>
      <c r="F12" s="311">
        <v>2</v>
      </c>
      <c r="G12" s="303">
        <v>3</v>
      </c>
      <c r="H12" s="303">
        <v>3</v>
      </c>
      <c r="I12" s="303"/>
      <c r="J12" s="303">
        <v>4</v>
      </c>
      <c r="K12" s="303">
        <v>2</v>
      </c>
      <c r="L12" s="303">
        <v>4</v>
      </c>
      <c r="M12" s="303"/>
      <c r="N12" s="303"/>
      <c r="O12" s="303"/>
      <c r="P12" s="303"/>
      <c r="Q12" s="303"/>
      <c r="R12" s="312"/>
    </row>
    <row r="13" spans="1:18">
      <c r="A13" s="315"/>
      <c r="B13" s="123" t="str">
        <f>'Entering 1'!C11</f>
        <v>Non-electric scooter</v>
      </c>
      <c r="C13" s="310"/>
      <c r="D13" s="303"/>
      <c r="E13" s="311"/>
      <c r="F13" s="311">
        <v>2</v>
      </c>
      <c r="G13" s="303"/>
      <c r="H13" s="303"/>
      <c r="I13" s="303"/>
      <c r="J13" s="303"/>
      <c r="K13" s="303">
        <v>1</v>
      </c>
      <c r="L13" s="303"/>
      <c r="M13" s="303"/>
      <c r="N13" s="303"/>
      <c r="O13" s="303"/>
      <c r="P13" s="303"/>
      <c r="Q13" s="303"/>
      <c r="R13" s="312"/>
    </row>
    <row r="14" spans="1:18">
      <c r="A14" s="315"/>
      <c r="B14" s="123" t="str">
        <f>'Entering 1'!C12</f>
        <v>Skateboard</v>
      </c>
      <c r="C14" s="310"/>
      <c r="D14" s="303"/>
      <c r="E14" s="311">
        <v>1</v>
      </c>
      <c r="F14" s="311"/>
      <c r="G14" s="303">
        <v>3</v>
      </c>
      <c r="H14" s="303">
        <v>2</v>
      </c>
      <c r="I14" s="303"/>
      <c r="J14" s="303">
        <v>1</v>
      </c>
      <c r="K14" s="303"/>
      <c r="L14" s="303"/>
      <c r="M14" s="303"/>
      <c r="N14" s="303">
        <v>7</v>
      </c>
      <c r="O14" s="303"/>
      <c r="P14" s="303"/>
      <c r="Q14" s="303"/>
      <c r="R14" s="312"/>
    </row>
    <row r="15" spans="1:18">
      <c r="A15" s="315"/>
      <c r="B15" s="123" t="str">
        <f>'Entering 1'!C13</f>
        <v>Electric Skateboard</v>
      </c>
      <c r="C15" s="310"/>
      <c r="D15" s="303"/>
      <c r="E15" s="311">
        <v>1</v>
      </c>
      <c r="F15" s="311"/>
      <c r="G15" s="303">
        <v>1</v>
      </c>
      <c r="H15" s="303"/>
      <c r="I15" s="303"/>
      <c r="J15" s="303">
        <v>1</v>
      </c>
      <c r="K15" s="303"/>
      <c r="L15" s="303"/>
      <c r="M15" s="303"/>
      <c r="N15" s="303"/>
      <c r="O15" s="303"/>
      <c r="P15" s="303"/>
      <c r="Q15" s="303"/>
      <c r="R15" s="312"/>
    </row>
    <row r="16" spans="1:18" s="300" customFormat="1">
      <c r="A16" s="322"/>
      <c r="B16" s="323" t="s">
        <v>319</v>
      </c>
      <c r="C16" s="324">
        <f>SUM(C8:C10)</f>
        <v>7</v>
      </c>
      <c r="D16" s="324">
        <f t="shared" ref="D16:R16" si="0">SUM(D8:D10)</f>
        <v>16</v>
      </c>
      <c r="E16" s="325">
        <f t="shared" si="0"/>
        <v>17</v>
      </c>
      <c r="F16" s="325">
        <f t="shared" si="0"/>
        <v>14</v>
      </c>
      <c r="G16" s="324">
        <f t="shared" si="0"/>
        <v>20</v>
      </c>
      <c r="H16" s="324">
        <f t="shared" si="0"/>
        <v>15</v>
      </c>
      <c r="I16" s="324">
        <f t="shared" si="0"/>
        <v>15</v>
      </c>
      <c r="J16" s="324">
        <f t="shared" si="0"/>
        <v>16</v>
      </c>
      <c r="K16" s="324">
        <f t="shared" si="0"/>
        <v>18</v>
      </c>
      <c r="L16" s="324">
        <f t="shared" si="0"/>
        <v>21</v>
      </c>
      <c r="M16" s="324">
        <f t="shared" si="0"/>
        <v>5</v>
      </c>
      <c r="N16" s="324">
        <f t="shared" si="0"/>
        <v>7</v>
      </c>
      <c r="O16" s="324">
        <f t="shared" si="0"/>
        <v>6</v>
      </c>
      <c r="P16" s="324">
        <f t="shared" si="0"/>
        <v>0</v>
      </c>
      <c r="Q16" s="324">
        <f t="shared" si="0"/>
        <v>1</v>
      </c>
      <c r="R16" s="326">
        <f t="shared" si="0"/>
        <v>0</v>
      </c>
    </row>
    <row r="17" spans="1:18" s="300" customFormat="1">
      <c r="A17" s="320"/>
      <c r="B17" s="321" t="s">
        <v>320</v>
      </c>
      <c r="C17" s="319">
        <f>SUM(C11:C13)</f>
        <v>1</v>
      </c>
      <c r="D17" s="319">
        <f t="shared" ref="D17:R17" si="1">SUM(D11:D13)</f>
        <v>2</v>
      </c>
      <c r="E17" s="327">
        <f t="shared" si="1"/>
        <v>1</v>
      </c>
      <c r="F17" s="327">
        <f t="shared" si="1"/>
        <v>5</v>
      </c>
      <c r="G17" s="319">
        <f t="shared" si="1"/>
        <v>3</v>
      </c>
      <c r="H17" s="319">
        <f t="shared" si="1"/>
        <v>3</v>
      </c>
      <c r="I17" s="319">
        <f t="shared" si="1"/>
        <v>1</v>
      </c>
      <c r="J17" s="319">
        <f t="shared" si="1"/>
        <v>5</v>
      </c>
      <c r="K17" s="319">
        <f t="shared" si="1"/>
        <v>3</v>
      </c>
      <c r="L17" s="319">
        <f t="shared" si="1"/>
        <v>4</v>
      </c>
      <c r="M17" s="319">
        <f t="shared" si="1"/>
        <v>0</v>
      </c>
      <c r="N17" s="319">
        <f t="shared" si="1"/>
        <v>0</v>
      </c>
      <c r="O17" s="319">
        <f t="shared" si="1"/>
        <v>0</v>
      </c>
      <c r="P17" s="319">
        <f t="shared" si="1"/>
        <v>0</v>
      </c>
      <c r="Q17" s="319">
        <f t="shared" si="1"/>
        <v>0</v>
      </c>
      <c r="R17" s="318">
        <f t="shared" si="1"/>
        <v>0</v>
      </c>
    </row>
    <row r="18" spans="1:18" s="300" customFormat="1">
      <c r="A18" s="320"/>
      <c r="B18" s="321" t="s">
        <v>321</v>
      </c>
      <c r="C18" s="319">
        <f>SUM(C14:C15)</f>
        <v>0</v>
      </c>
      <c r="D18" s="319">
        <f t="shared" ref="D18:R18" si="2">SUM(D14:D15)</f>
        <v>0</v>
      </c>
      <c r="E18" s="327">
        <f t="shared" si="2"/>
        <v>2</v>
      </c>
      <c r="F18" s="327">
        <f t="shared" si="2"/>
        <v>0</v>
      </c>
      <c r="G18" s="319">
        <f t="shared" si="2"/>
        <v>4</v>
      </c>
      <c r="H18" s="319">
        <f t="shared" si="2"/>
        <v>2</v>
      </c>
      <c r="I18" s="319">
        <f t="shared" si="2"/>
        <v>0</v>
      </c>
      <c r="J18" s="319">
        <f t="shared" si="2"/>
        <v>2</v>
      </c>
      <c r="K18" s="319">
        <f t="shared" si="2"/>
        <v>0</v>
      </c>
      <c r="L18" s="319">
        <f t="shared" si="2"/>
        <v>0</v>
      </c>
      <c r="M18" s="319">
        <f t="shared" si="2"/>
        <v>0</v>
      </c>
      <c r="N18" s="319">
        <f t="shared" si="2"/>
        <v>7</v>
      </c>
      <c r="O18" s="319">
        <f t="shared" si="2"/>
        <v>0</v>
      </c>
      <c r="P18" s="319">
        <f t="shared" si="2"/>
        <v>0</v>
      </c>
      <c r="Q18" s="319">
        <f t="shared" si="2"/>
        <v>0</v>
      </c>
      <c r="R18" s="318">
        <f t="shared" si="2"/>
        <v>0</v>
      </c>
    </row>
    <row r="19" spans="1:18">
      <c r="A19" s="328"/>
      <c r="B19" s="332" t="s">
        <v>160</v>
      </c>
      <c r="C19" s="329">
        <f>SUM(C7:C15)</f>
        <v>34</v>
      </c>
      <c r="D19" s="329">
        <f t="shared" ref="D19:R19" si="3">SUM(D7:D15)</f>
        <v>66</v>
      </c>
      <c r="E19" s="330">
        <f t="shared" si="3"/>
        <v>75</v>
      </c>
      <c r="F19" s="330">
        <f t="shared" si="3"/>
        <v>68</v>
      </c>
      <c r="G19" s="329">
        <f t="shared" si="3"/>
        <v>67</v>
      </c>
      <c r="H19" s="329">
        <f t="shared" si="3"/>
        <v>45</v>
      </c>
      <c r="I19" s="329">
        <f t="shared" si="3"/>
        <v>69</v>
      </c>
      <c r="J19" s="329">
        <f t="shared" si="3"/>
        <v>78</v>
      </c>
      <c r="K19" s="329">
        <f t="shared" si="3"/>
        <v>51</v>
      </c>
      <c r="L19" s="329">
        <f t="shared" si="3"/>
        <v>62</v>
      </c>
      <c r="M19" s="329">
        <f t="shared" si="3"/>
        <v>14</v>
      </c>
      <c r="N19" s="329">
        <f t="shared" si="3"/>
        <v>33</v>
      </c>
      <c r="O19" s="329">
        <f t="shared" si="3"/>
        <v>34</v>
      </c>
      <c r="P19" s="329">
        <f t="shared" si="3"/>
        <v>8</v>
      </c>
      <c r="Q19" s="329">
        <f t="shared" si="3"/>
        <v>5</v>
      </c>
      <c r="R19" s="331">
        <f t="shared" si="3"/>
        <v>2</v>
      </c>
    </row>
    <row r="20" spans="1:18">
      <c r="C20" s="317"/>
      <c r="D20" s="317"/>
      <c r="E20" s="317"/>
      <c r="F20" s="317"/>
      <c r="G20" s="317"/>
      <c r="H20" s="317"/>
      <c r="I20" s="317"/>
      <c r="J20" s="317"/>
      <c r="K20" s="317"/>
      <c r="L20" s="317"/>
      <c r="M20" s="317"/>
      <c r="N20" s="317"/>
      <c r="O20" s="317"/>
      <c r="P20" s="317"/>
      <c r="Q20" s="317"/>
      <c r="R20" s="317"/>
    </row>
  </sheetData>
  <mergeCells count="3">
    <mergeCell ref="A1:R1"/>
    <mergeCell ref="A2:R2"/>
    <mergeCell ref="A4:A6"/>
  </mergeCells>
  <conditionalFormatting sqref="C7:R19">
    <cfRule type="cellIs" dxfId="3" priority="1" operator="equal">
      <formula>0</formula>
    </cfRule>
  </conditionalFormatting>
  <pageMargins left="0.7" right="0.7" top="0.75" bottom="0.75" header="0.3" footer="0.3"/>
  <pageSetup orientation="portrait" r:id="rId1"/>
  <ignoredErrors>
    <ignoredError sqref="C16:Q18 R1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EB53AC2047F84892143827ED57E75D" ma:contentTypeVersion="8" ma:contentTypeDescription="Create a new document." ma:contentTypeScope="" ma:versionID="d434713f8d1e8f643440e2558a9e36a8">
  <xsd:schema xmlns:xsd="http://www.w3.org/2001/XMLSchema" xmlns:xs="http://www.w3.org/2001/XMLSchema" xmlns:p="http://schemas.microsoft.com/office/2006/metadata/properties" xmlns:ns2="14cf880b-22d9-4c0f-b2bb-e3df1726a985" xmlns:ns3="dcc4c9bf-2688-40a3-a9e7-e8194f405991" targetNamespace="http://schemas.microsoft.com/office/2006/metadata/properties" ma:root="true" ma:fieldsID="2d7bf14f20b5e69d411a514d76ab81c5" ns2:_="" ns3:_="">
    <xsd:import namespace="14cf880b-22d9-4c0f-b2bb-e3df1726a985"/>
    <xsd:import namespace="dcc4c9bf-2688-40a3-a9e7-e8194f4059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f880b-22d9-4c0f-b2bb-e3df1726a9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c4c9bf-2688-40a3-a9e7-e8194f4059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A53F03-7129-4E30-A743-EED345676CA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cc4c9bf-2688-40a3-a9e7-e8194f405991"/>
    <ds:schemaRef ds:uri="http://purl.org/dc/terms/"/>
    <ds:schemaRef ds:uri="http://schemas.openxmlformats.org/package/2006/metadata/core-properties"/>
    <ds:schemaRef ds:uri="14cf880b-22d9-4c0f-b2bb-e3df1726a985"/>
    <ds:schemaRef ds:uri="http://www.w3.org/XML/1998/namespace"/>
  </ds:schemaRefs>
</ds:datastoreItem>
</file>

<file path=customXml/itemProps2.xml><?xml version="1.0" encoding="utf-8"?>
<ds:datastoreItem xmlns:ds="http://schemas.openxmlformats.org/officeDocument/2006/customXml" ds:itemID="{947798C9-F7A8-4C5F-BE1E-418AEDDA8B6F}">
  <ds:schemaRefs>
    <ds:schemaRef ds:uri="http://schemas.microsoft.com/sharepoint/v3/contenttype/forms"/>
  </ds:schemaRefs>
</ds:datastoreItem>
</file>

<file path=customXml/itemProps3.xml><?xml version="1.0" encoding="utf-8"?>
<ds:datastoreItem xmlns:ds="http://schemas.openxmlformats.org/officeDocument/2006/customXml" ds:itemID="{44CE2BA7-AE50-44CA-8739-DEB41EE455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cf880b-22d9-4c0f-b2bb-e3df1726a985"/>
    <ds:schemaRef ds:uri="dcc4c9bf-2688-40a3-a9e7-e8194f405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Key</vt:lpstr>
      <vt:lpstr>Schedule</vt:lpstr>
      <vt:lpstr>By Location Entering</vt:lpstr>
      <vt:lpstr>By Entrance Entering</vt:lpstr>
      <vt:lpstr>By Location Carpool Entering</vt:lpstr>
      <vt:lpstr>By Location Arriving</vt:lpstr>
      <vt:lpstr>By Location Departing</vt:lpstr>
      <vt:lpstr>PMD Breakdown Entering</vt:lpstr>
      <vt:lpstr>Mesa Pedestrian Bridge</vt:lpstr>
      <vt:lpstr>Carpool Breakdown Entering</vt:lpstr>
      <vt:lpstr>Buses Arriving</vt:lpstr>
      <vt:lpstr>By Bus Stop Arriving</vt:lpstr>
      <vt:lpstr>By Bus Stop Departing</vt:lpstr>
      <vt:lpstr>Entering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Sandra E Chavez-martinez</cp:lastModifiedBy>
  <cp:revision/>
  <dcterms:created xsi:type="dcterms:W3CDTF">2021-06-10T22:15:10Z</dcterms:created>
  <dcterms:modified xsi:type="dcterms:W3CDTF">2023-05-10T16:57:40Z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0x0101004BEB53AC2047F84892143827ED57E75D</vt:lpwstr>
  </property>
</Properties>
</file>